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eamsite.msc.com/sites/SG094-CustomerServiceDept/Shared Documents/General/SAILING SCHEDULE/"/>
    </mc:Choice>
  </mc:AlternateContent>
  <xr:revisionPtr revIDLastSave="69053" documentId="8_{151B4468-43AB-4E30-9942-C477987364E3}" xr6:coauthVersionLast="47" xr6:coauthVersionMax="47" xr10:uidLastSave="{0CCF0DBE-7D44-47D9-8EA8-806EC2A6755C}"/>
  <bookViews>
    <workbookView xWindow="-120" yWindow="-16320" windowWidth="29040" windowHeight="15720" tabRatio="867" firstSheet="32" activeTab="19" xr2:uid="{00000000-000D-0000-FFFF-FFFF00000000}"/>
  </bookViews>
  <sheets>
    <sheet name="HOME" sheetId="49" r:id="rId1"/>
    <sheet name="BAYAN KO" sheetId="60" state="hidden" r:id="rId2"/>
    <sheet name="ROUTING" sheetId="1" state="hidden" r:id="rId3"/>
    <sheet name="BENGAL" sheetId="43" r:id="rId4"/>
    <sheet name="BURMA" sheetId="47" r:id="rId5"/>
    <sheet name="MALACCA" sheetId="61" r:id="rId6"/>
    <sheet name="CHINA PORT TERMINAL" sheetId="26" state="hidden" r:id="rId7"/>
    <sheet name="HCM" sheetId="54" state="hidden" r:id="rId8"/>
    <sheet name="THAI (SERVICE CLOSURE)" sheetId="6" state="hidden" r:id="rId9"/>
    <sheet name="OUTSIDE FEEDER" sheetId="41" state="hidden" r:id="rId10"/>
    <sheet name="PRD PORTS" sheetId="52" state="hidden" r:id="rId11"/>
    <sheet name="TH IMPORT SERVICE" sheetId="53" state="hidden" r:id="rId12"/>
    <sheet name="KAGUYA" sheetId="51" state="hidden" r:id="rId13"/>
    <sheet name="KOUPREY" sheetId="63" r:id="rId14"/>
    <sheet name="DOLPHIN" sheetId="48" r:id="rId15"/>
    <sheet name="LANG CO" sheetId="37" state="hidden" r:id="rId16"/>
    <sheet name="ORCHID " sheetId="62" r:id="rId17"/>
    <sheet name="SAMBAR" sheetId="5" r:id="rId18"/>
    <sheet name="SAOLA" sheetId="65" r:id="rId19"/>
    <sheet name="PERTIWI" sheetId="44" r:id="rId20"/>
    <sheet name="GOLDEN HORN &amp; ORCA" sheetId="45" r:id="rId21"/>
    <sheet name="SEAGULL" sheetId="8" r:id="rId22"/>
    <sheet name="NEW JAVA EX 1 &amp; 3" sheetId="4" state="hidden" r:id="rId23"/>
    <sheet name="SEAHORSE" sheetId="32" r:id="rId24"/>
    <sheet name="FIREHORSE" sheetId="64" r:id="rId25"/>
    <sheet name="SHAPLA" sheetId="57" r:id="rId26"/>
    <sheet name="THAI EXPRESS" sheetId="59" state="hidden" r:id="rId27"/>
    <sheet name="ALBATROS" sheetId="14" state="hidden" r:id="rId28"/>
    <sheet name="EMERALD" sheetId="20" state="hidden" r:id="rId29"/>
    <sheet name="GRIFFIN" sheetId="38" state="hidden" r:id="rId30"/>
    <sheet name="NEW KIWI" sheetId="56" state="hidden" r:id="rId31"/>
    <sheet name="ORIGAMI" sheetId="7" r:id="rId32"/>
    <sheet name="SENTOSA" sheetId="66" r:id="rId33"/>
    <sheet name="JADE EAST" sheetId="10" r:id="rId34"/>
    <sheet name="PHOENIX EAST" sheetId="13" state="hidden" r:id="rId35"/>
    <sheet name="IPANEMA" sheetId="21" state="hidden" r:id="rId36"/>
    <sheet name="SENTOSA SHIKA" sheetId="39" state="hidden" r:id="rId37"/>
    <sheet name="MALYNDO" sheetId="3" state="hidden" r:id="rId38"/>
    <sheet name="IN3" sheetId="36" state="hidden" r:id="rId39"/>
    <sheet name="IA3" sheetId="33" state="hidden" r:id="rId40"/>
    <sheet name="DRAGON" sheetId="9" state="hidden" r:id="rId41"/>
    <sheet name="KAMCHATKA" sheetId="42" state="hidden" r:id="rId42"/>
    <sheet name="LION" sheetId="12" state="hidden" r:id="rId43"/>
    <sheet name="SWAN" sheetId="16" state="hidden" r:id="rId44"/>
    <sheet name="SHOGUN" sheetId="17" state="hidden" r:id="rId45"/>
    <sheet name="AMERICA" sheetId="18" state="hidden" r:id="rId46"/>
    <sheet name="EMPIRE" sheetId="19" state="hidden" r:id="rId47"/>
    <sheet name="LION-JAGUAR" sheetId="15" state="hidden" r:id="rId48"/>
    <sheet name="RELAY SERVICE " sheetId="23" state="hidden" r:id="rId49"/>
    <sheet name="JAGUAR" sheetId="24" state="hidden" r:id="rId50"/>
    <sheet name="INGWE" sheetId="25" state="hidden" r:id="rId51"/>
    <sheet name="AFRICA" sheetId="22" state="hidden" r:id="rId52"/>
    <sheet name="AMERICA E" sheetId="40" state="hidden" r:id="rId53"/>
    <sheet name="INTRA-ASIA NETWORK UPGRADE " sheetId="50" state="hidden" r:id="rId54"/>
    <sheet name="MEKONG SVC" sheetId="28" state="hidden" r:id="rId55"/>
    <sheet name="SILK" sheetId="29" state="hidden" r:id="rId56"/>
    <sheet name="AFRICA EX" sheetId="55" state="hidden" r:id="rId57"/>
    <sheet name="TIGER EAST" sheetId="11" state="hidden" r:id="rId58"/>
    <sheet name="SIHANOUKVILLE" sheetId="58" state="hidden" r:id="rId59"/>
  </sheets>
  <externalReferences>
    <externalReference r:id="rId60"/>
    <externalReference r:id="rId61"/>
    <externalReference r:id="rId62"/>
    <externalReference r:id="rId63"/>
    <externalReference r:id="rId64"/>
    <externalReference r:id="rId65"/>
    <externalReference r:id="rId66"/>
  </externalReferences>
  <definedNames>
    <definedName name="_xlnm._FilterDatabase" localSheetId="6" hidden="1">'CHINA PORT TERMINAL'!$A$1:$AA$126</definedName>
    <definedName name="_xlnm._FilterDatabase" localSheetId="40" hidden="1">DRAGON!#REF!</definedName>
    <definedName name="_xlnm._FilterDatabase" localSheetId="0" hidden="1">HOME!$A$18:$H$103</definedName>
    <definedName name="_xlnm._FilterDatabase" localSheetId="16" hidden="1">'ORCHID '!#REF!</definedName>
    <definedName name="_xlnm._FilterDatabase" localSheetId="31" hidden="1">ORIGAMI!$A$5:$I$6</definedName>
    <definedName name="_xlnm._FilterDatabase" localSheetId="9" hidden="1">'OUTSIDE FEEDER'!$A$1:$AA$126</definedName>
    <definedName name="_xlnm._FilterDatabase" localSheetId="2" hidden="1">ROUTING!$A$1:$G$28</definedName>
    <definedName name="_xlnm._FilterDatabase" localSheetId="17" hidden="1">SAMBAR!#REF!</definedName>
    <definedName name="_xlnm.Print_Area" localSheetId="3">BENGAL!$A$1:$K$394</definedName>
    <definedName name="_xlnm.Print_Area" localSheetId="4">BURMA!$A$1:$L$91</definedName>
    <definedName name="_xlnm.Print_Area" localSheetId="14">DOLPHIN!$A$1:$J$356</definedName>
    <definedName name="_xlnm.Print_Area" localSheetId="0">HOME!$A$2:$H$12</definedName>
    <definedName name="_xlnm.Print_Area" localSheetId="13">KOUPREY!$A$1:$L$5</definedName>
    <definedName name="_xlnm.Print_Area" localSheetId="5">MALACCA!$A$1:$K$10</definedName>
    <definedName name="_xlnm.Print_Area" localSheetId="37">MALYNDO!$A$1:$N$40</definedName>
    <definedName name="_xlnm.Print_Area" localSheetId="22">'NEW JAVA EX 1 &amp; 3'!$A$1:$M$280</definedName>
    <definedName name="_xlnm.Print_Area" localSheetId="16">'ORCHID '!$A$1:$K$7</definedName>
    <definedName name="_xlnm.Print_Area" localSheetId="19">PERTIWI!$A$1:$K$353</definedName>
    <definedName name="_xlnm.Print_Area" localSheetId="17">SAMBAR!$A$1:$L$7</definedName>
    <definedName name="_xlnm.Print_Area" localSheetId="25">SHAPLA!$A$1:$J$354</definedName>
    <definedName name="_xlnm.Print_Area" localSheetId="43">SWAN!$A$1:$N$35</definedName>
    <definedName name="Z_03DD319B_D6A9_4830_871F_6D56EEAA4879_.wvu.FilterData" localSheetId="6" hidden="1">'CHINA PORT TERMINAL'!$A$1:$AA$126</definedName>
    <definedName name="Z_03DD319B_D6A9_4830_871F_6D56EEAA4879_.wvu.FilterData" localSheetId="16" hidden="1">'ORCHID '!#REF!</definedName>
    <definedName name="Z_03DD319B_D6A9_4830_871F_6D56EEAA4879_.wvu.FilterData" localSheetId="31" hidden="1">ORIGAMI!$A$5:$I$6</definedName>
    <definedName name="Z_03DD319B_D6A9_4830_871F_6D56EEAA4879_.wvu.FilterData" localSheetId="9" hidden="1">'OUTSIDE FEEDER'!$A$1:$AA$126</definedName>
    <definedName name="Z_03DD319B_D6A9_4830_871F_6D56EEAA4879_.wvu.FilterData" localSheetId="2" hidden="1">ROUTING!$A$1:$G$28</definedName>
    <definedName name="Z_03DD319B_D6A9_4830_871F_6D56EEAA4879_.wvu.FilterData" localSheetId="17" hidden="1">SAMBAR!#REF!</definedName>
    <definedName name="Z_03DD319B_D6A9_4830_871F_6D56EEAA4879_.wvu.PrintArea" localSheetId="3" hidden="1">BENGAL!$A$1:$K$394</definedName>
    <definedName name="Z_03DD319B_D6A9_4830_871F_6D56EEAA4879_.wvu.PrintArea" localSheetId="4" hidden="1">BURMA!$A$1:$L$91</definedName>
    <definedName name="Z_03DD319B_D6A9_4830_871F_6D56EEAA4879_.wvu.PrintArea" localSheetId="14" hidden="1">DOLPHIN!$A$1:$J$356</definedName>
    <definedName name="Z_03DD319B_D6A9_4830_871F_6D56EEAA4879_.wvu.PrintArea" localSheetId="0" hidden="1">HOME!$A$2:$H$12</definedName>
    <definedName name="Z_03DD319B_D6A9_4830_871F_6D56EEAA4879_.wvu.PrintArea" localSheetId="13" hidden="1">KOUPREY!$A$1:$L$5</definedName>
    <definedName name="Z_03DD319B_D6A9_4830_871F_6D56EEAA4879_.wvu.PrintArea" localSheetId="5" hidden="1">MALACCA!$A$1:$K$10</definedName>
    <definedName name="Z_03DD319B_D6A9_4830_871F_6D56EEAA4879_.wvu.PrintArea" localSheetId="37" hidden="1">MALYNDO!$A$1:$N$40</definedName>
    <definedName name="Z_03DD319B_D6A9_4830_871F_6D56EEAA4879_.wvu.PrintArea" localSheetId="22" hidden="1">'NEW JAVA EX 1 &amp; 3'!$A$1:$M$280</definedName>
    <definedName name="Z_03DD319B_D6A9_4830_871F_6D56EEAA4879_.wvu.PrintArea" localSheetId="16" hidden="1">'ORCHID '!$A$1:$K$7</definedName>
    <definedName name="Z_03DD319B_D6A9_4830_871F_6D56EEAA4879_.wvu.PrintArea" localSheetId="19" hidden="1">PERTIWI!$A$1:$K$353</definedName>
    <definedName name="Z_03DD319B_D6A9_4830_871F_6D56EEAA4879_.wvu.PrintArea" localSheetId="17" hidden="1">SAMBAR!$A$1:$L$7</definedName>
    <definedName name="Z_03DD319B_D6A9_4830_871F_6D56EEAA4879_.wvu.PrintArea" localSheetId="25" hidden="1">SHAPLA!$A$1:$J$354</definedName>
    <definedName name="Z_03DD319B_D6A9_4830_871F_6D56EEAA4879_.wvu.PrintArea" localSheetId="43" hidden="1">SWAN!$A$1:$N$35</definedName>
    <definedName name="Z_03DD319B_D6A9_4830_871F_6D56EEAA4879_.wvu.Rows" localSheetId="1" hidden="1">'BAYAN KO'!#REF!</definedName>
    <definedName name="Z_03DD319B_D6A9_4830_871F_6D56EEAA4879_.wvu.Rows" localSheetId="24" hidden="1">FIREHORSE!#REF!,FIREHORSE!#REF!,FIREHORSE!#REF!</definedName>
    <definedName name="Z_03DD319B_D6A9_4830_871F_6D56EEAA4879_.wvu.Rows" localSheetId="20" hidden="1">'GOLDEN HORN &amp; ORCA'!#REF!,'GOLDEN HORN &amp; ORCA'!#REF!,'GOLDEN HORN &amp; ORCA'!#REF!</definedName>
    <definedName name="Z_03DD319B_D6A9_4830_871F_6D56EEAA4879_.wvu.Rows" localSheetId="39" hidden="1">'IA3'!#REF!,'IA3'!#REF!,'IA3'!#REF!</definedName>
    <definedName name="Z_03DD319B_D6A9_4830_871F_6D56EEAA4879_.wvu.Rows" localSheetId="12" hidden="1">KAGUYA!#REF!,KAGUYA!#REF!,KAGUYA!#REF!</definedName>
    <definedName name="Z_03DD319B_D6A9_4830_871F_6D56EEAA4879_.wvu.Rows" localSheetId="41" hidden="1">KAMCHATKA!$6:$7,KAMCHATKA!#REF!,KAMCHATKA!#REF!</definedName>
    <definedName name="Z_03DD319B_D6A9_4830_871F_6D56EEAA4879_.wvu.Rows" localSheetId="15" hidden="1">'LANG CO'!#REF!</definedName>
    <definedName name="Z_03DD319B_D6A9_4830_871F_6D56EEAA4879_.wvu.Rows" localSheetId="30" hidden="1">'NEW KIWI'!#REF!</definedName>
    <definedName name="Z_03DD319B_D6A9_4830_871F_6D56EEAA4879_.wvu.Rows" localSheetId="2" hidden="1">ROUTING!$13:$14</definedName>
    <definedName name="Z_03DD319B_D6A9_4830_871F_6D56EEAA4879_.wvu.Rows" localSheetId="18" hidden="1">SAOLA!#REF!,SAOLA!#REF!,SAOLA!#REF!</definedName>
    <definedName name="Z_03DD319B_D6A9_4830_871F_6D56EEAA4879_.wvu.Rows" localSheetId="21" hidden="1">SEAGULL!#REF!,SEAGULL!#REF!,SEAGULL!#REF!</definedName>
    <definedName name="Z_03DD319B_D6A9_4830_871F_6D56EEAA4879_.wvu.Rows" localSheetId="23" hidden="1">SEAHORSE!#REF!,SEAHORSE!#REF!,SEAHORSE!#REF!</definedName>
    <definedName name="Z_03DD319B_D6A9_4830_871F_6D56EEAA4879_.wvu.Rows" localSheetId="8" hidden="1">'THAI (SERVICE CLOSURE)'!$100:$110</definedName>
    <definedName name="Z_03DD319B_D6A9_4830_871F_6D56EEAA4879_.wvu.Rows" localSheetId="26" hidden="1">'THAI EXPRESS'!#REF!,'THAI EXPRESS'!#REF!,'THAI EXPRESS'!#REF!</definedName>
    <definedName name="Z_081BDD81_EE06_4095_AD37_7E4189D26072_.wvu.FilterData" localSheetId="45" hidden="1">AMERICA!#REF!</definedName>
    <definedName name="Z_081BDD81_EE06_4095_AD37_7E4189D26072_.wvu.FilterData" localSheetId="46" hidden="1">EMPIRE!#REF!</definedName>
    <definedName name="Z_081BDD81_EE06_4095_AD37_7E4189D26072_.wvu.FilterData" localSheetId="16" hidden="1">'ORCHID '!#REF!</definedName>
    <definedName name="Z_081BDD81_EE06_4095_AD37_7E4189D26072_.wvu.FilterData" localSheetId="2" hidden="1">ROUTING!$A$1:$G$28</definedName>
    <definedName name="Z_081BDD81_EE06_4095_AD37_7E4189D26072_.wvu.FilterData" localSheetId="17" hidden="1">SAMBAR!#REF!</definedName>
    <definedName name="Z_081BDD81_EE06_4095_AD37_7E4189D26072_.wvu.PrintArea" localSheetId="3" hidden="1">BENGAL!$A$1:$K$394</definedName>
    <definedName name="Z_081BDD81_EE06_4095_AD37_7E4189D26072_.wvu.PrintArea" localSheetId="4" hidden="1">BURMA!$A$1:$L$91</definedName>
    <definedName name="Z_081BDD81_EE06_4095_AD37_7E4189D26072_.wvu.PrintArea" localSheetId="14" hidden="1">DOLPHIN!$A$1:$J$356</definedName>
    <definedName name="Z_081BDD81_EE06_4095_AD37_7E4189D26072_.wvu.PrintArea" localSheetId="0" hidden="1">HOME!$A$2:$H$12</definedName>
    <definedName name="Z_081BDD81_EE06_4095_AD37_7E4189D26072_.wvu.PrintArea" localSheetId="13" hidden="1">KOUPREY!$A$1:$L$5</definedName>
    <definedName name="Z_081BDD81_EE06_4095_AD37_7E4189D26072_.wvu.PrintArea" localSheetId="5" hidden="1">MALACCA!$A$1:$K$10</definedName>
    <definedName name="Z_081BDD81_EE06_4095_AD37_7E4189D26072_.wvu.PrintArea" localSheetId="37" hidden="1">MALYNDO!$A$1:$N$40</definedName>
    <definedName name="Z_081BDD81_EE06_4095_AD37_7E4189D26072_.wvu.PrintArea" localSheetId="22" hidden="1">'NEW JAVA EX 1 &amp; 3'!$A$1:$M$280</definedName>
    <definedName name="Z_081BDD81_EE06_4095_AD37_7E4189D26072_.wvu.PrintArea" localSheetId="16" hidden="1">'ORCHID '!$A$1:$K$7</definedName>
    <definedName name="Z_081BDD81_EE06_4095_AD37_7E4189D26072_.wvu.PrintArea" localSheetId="19" hidden="1">PERTIWI!$A$1:$K$353</definedName>
    <definedName name="Z_081BDD81_EE06_4095_AD37_7E4189D26072_.wvu.PrintArea" localSheetId="17" hidden="1">SAMBAR!$A$1:$L$7</definedName>
    <definedName name="Z_081BDD81_EE06_4095_AD37_7E4189D26072_.wvu.PrintArea" localSheetId="25" hidden="1">SHAPLA!$A$1:$J$354</definedName>
    <definedName name="Z_081BDD81_EE06_4095_AD37_7E4189D26072_.wvu.PrintArea" localSheetId="43" hidden="1">SWAN!$A$1:$N$35</definedName>
    <definedName name="Z_081BDD81_EE06_4095_AD37_7E4189D26072_.wvu.Rows" localSheetId="2" hidden="1">ROUTING!$13:$14</definedName>
    <definedName name="Z_1BFD2ADD_60C4_4334_9BDE_E3C6DD17BEED_.wvu.FilterData" localSheetId="6" hidden="1">'CHINA PORT TERMINAL'!$A$1:$AA$126</definedName>
    <definedName name="Z_1BFD2ADD_60C4_4334_9BDE_E3C6DD17BEED_.wvu.FilterData" localSheetId="16" hidden="1">'ORCHID '!#REF!</definedName>
    <definedName name="Z_1BFD2ADD_60C4_4334_9BDE_E3C6DD17BEED_.wvu.FilterData" localSheetId="31" hidden="1">ORIGAMI!$A$5:$I$6</definedName>
    <definedName name="Z_1BFD2ADD_60C4_4334_9BDE_E3C6DD17BEED_.wvu.FilterData" localSheetId="9" hidden="1">'OUTSIDE FEEDER'!$A$1:$AA$126</definedName>
    <definedName name="Z_1BFD2ADD_60C4_4334_9BDE_E3C6DD17BEED_.wvu.FilterData" localSheetId="2" hidden="1">ROUTING!$A$1:$G$28</definedName>
    <definedName name="Z_1BFD2ADD_60C4_4334_9BDE_E3C6DD17BEED_.wvu.FilterData" localSheetId="17" hidden="1">SAMBAR!#REF!</definedName>
    <definedName name="Z_1BFD2ADD_60C4_4334_9BDE_E3C6DD17BEED_.wvu.PrintArea" localSheetId="3" hidden="1">BENGAL!$A$1:$K$394</definedName>
    <definedName name="Z_1BFD2ADD_60C4_4334_9BDE_E3C6DD17BEED_.wvu.PrintArea" localSheetId="4" hidden="1">BURMA!$A$1:$L$91</definedName>
    <definedName name="Z_1BFD2ADD_60C4_4334_9BDE_E3C6DD17BEED_.wvu.PrintArea" localSheetId="14" hidden="1">DOLPHIN!$A$1:$J$356</definedName>
    <definedName name="Z_1BFD2ADD_60C4_4334_9BDE_E3C6DD17BEED_.wvu.PrintArea" localSheetId="0" hidden="1">HOME!$A$2:$H$12</definedName>
    <definedName name="Z_1BFD2ADD_60C4_4334_9BDE_E3C6DD17BEED_.wvu.PrintArea" localSheetId="13" hidden="1">KOUPREY!$A$1:$L$5</definedName>
    <definedName name="Z_1BFD2ADD_60C4_4334_9BDE_E3C6DD17BEED_.wvu.PrintArea" localSheetId="5" hidden="1">MALACCA!$A$1:$K$10</definedName>
    <definedName name="Z_1BFD2ADD_60C4_4334_9BDE_E3C6DD17BEED_.wvu.PrintArea" localSheetId="37" hidden="1">MALYNDO!$A$1:$N$40</definedName>
    <definedName name="Z_1BFD2ADD_60C4_4334_9BDE_E3C6DD17BEED_.wvu.PrintArea" localSheetId="22" hidden="1">'NEW JAVA EX 1 &amp; 3'!$A$1:$M$280</definedName>
    <definedName name="Z_1BFD2ADD_60C4_4334_9BDE_E3C6DD17BEED_.wvu.PrintArea" localSheetId="16" hidden="1">'ORCHID '!$A$1:$K$7</definedName>
    <definedName name="Z_1BFD2ADD_60C4_4334_9BDE_E3C6DD17BEED_.wvu.PrintArea" localSheetId="19" hidden="1">PERTIWI!$A$1:$K$353</definedName>
    <definedName name="Z_1BFD2ADD_60C4_4334_9BDE_E3C6DD17BEED_.wvu.PrintArea" localSheetId="17" hidden="1">SAMBAR!$A$1:$L$7</definedName>
    <definedName name="Z_1BFD2ADD_60C4_4334_9BDE_E3C6DD17BEED_.wvu.PrintArea" localSheetId="25" hidden="1">SHAPLA!$A$1:$J$354</definedName>
    <definedName name="Z_1BFD2ADD_60C4_4334_9BDE_E3C6DD17BEED_.wvu.PrintArea" localSheetId="43" hidden="1">SWAN!$A$1:$N$35</definedName>
    <definedName name="Z_1BFD2ADD_60C4_4334_9BDE_E3C6DD17BEED_.wvu.Rows" localSheetId="1" hidden="1">'BAYAN KO'!#REF!</definedName>
    <definedName name="Z_1BFD2ADD_60C4_4334_9BDE_E3C6DD17BEED_.wvu.Rows" localSheetId="24" hidden="1">FIREHORSE!#REF!,FIREHORSE!#REF!,FIREHORSE!#REF!</definedName>
    <definedName name="Z_1BFD2ADD_60C4_4334_9BDE_E3C6DD17BEED_.wvu.Rows" localSheetId="20" hidden="1">'GOLDEN HORN &amp; ORCA'!#REF!,'GOLDEN HORN &amp; ORCA'!#REF!,'GOLDEN HORN &amp; ORCA'!#REF!</definedName>
    <definedName name="Z_1BFD2ADD_60C4_4334_9BDE_E3C6DD17BEED_.wvu.Rows" localSheetId="39" hidden="1">'IA3'!#REF!,'IA3'!#REF!,'IA3'!#REF!</definedName>
    <definedName name="Z_1BFD2ADD_60C4_4334_9BDE_E3C6DD17BEED_.wvu.Rows" localSheetId="12" hidden="1">KAGUYA!#REF!,KAGUYA!#REF!,KAGUYA!#REF!</definedName>
    <definedName name="Z_1BFD2ADD_60C4_4334_9BDE_E3C6DD17BEED_.wvu.Rows" localSheetId="41" hidden="1">KAMCHATKA!$6:$7,KAMCHATKA!#REF!,KAMCHATKA!#REF!</definedName>
    <definedName name="Z_1BFD2ADD_60C4_4334_9BDE_E3C6DD17BEED_.wvu.Rows" localSheetId="15" hidden="1">'LANG CO'!#REF!</definedName>
    <definedName name="Z_1BFD2ADD_60C4_4334_9BDE_E3C6DD17BEED_.wvu.Rows" localSheetId="22" hidden="1">'NEW JAVA EX 1 &amp; 3'!#REF!,'NEW JAVA EX 1 &amp; 3'!#REF!</definedName>
    <definedName name="Z_1BFD2ADD_60C4_4334_9BDE_E3C6DD17BEED_.wvu.Rows" localSheetId="30" hidden="1">'NEW KIWI'!#REF!</definedName>
    <definedName name="Z_1BFD2ADD_60C4_4334_9BDE_E3C6DD17BEED_.wvu.Rows" localSheetId="16" hidden="1">'ORCHID '!#REF!</definedName>
    <definedName name="Z_1BFD2ADD_60C4_4334_9BDE_E3C6DD17BEED_.wvu.Rows" localSheetId="31" hidden="1">ORIGAMI!#REF!</definedName>
    <definedName name="Z_1BFD2ADD_60C4_4334_9BDE_E3C6DD17BEED_.wvu.Rows" localSheetId="2" hidden="1">ROUTING!$13:$14</definedName>
    <definedName name="Z_1BFD2ADD_60C4_4334_9BDE_E3C6DD17BEED_.wvu.Rows" localSheetId="17" hidden="1">SAMBAR!#REF!</definedName>
    <definedName name="Z_1BFD2ADD_60C4_4334_9BDE_E3C6DD17BEED_.wvu.Rows" localSheetId="18" hidden="1">SAOLA!#REF!,SAOLA!#REF!,SAOLA!#REF!</definedName>
    <definedName name="Z_1BFD2ADD_60C4_4334_9BDE_E3C6DD17BEED_.wvu.Rows" localSheetId="21" hidden="1">SEAGULL!#REF!,SEAGULL!#REF!,SEAGULL!#REF!</definedName>
    <definedName name="Z_1BFD2ADD_60C4_4334_9BDE_E3C6DD17BEED_.wvu.Rows" localSheetId="23" hidden="1">SEAHORSE!#REF!,SEAHORSE!#REF!,SEAHORSE!#REF!</definedName>
    <definedName name="Z_1BFD2ADD_60C4_4334_9BDE_E3C6DD17BEED_.wvu.Rows" localSheetId="8" hidden="1">'THAI (SERVICE CLOSURE)'!$100:$110</definedName>
    <definedName name="Z_1BFD2ADD_60C4_4334_9BDE_E3C6DD17BEED_.wvu.Rows" localSheetId="26" hidden="1">'THAI EXPRESS'!#REF!,'THAI EXPRESS'!#REF!,'THAI EXPRESS'!$181:$181</definedName>
    <definedName name="Z_1ECD3B71_3848_4973_92B4_4B4B149BC657_.wvu.FilterData" localSheetId="6" hidden="1">'CHINA PORT TERMINAL'!$A$1:$AA$126</definedName>
    <definedName name="Z_1ECD3B71_3848_4973_92B4_4B4B149BC657_.wvu.FilterData" localSheetId="16" hidden="1">'ORCHID '!#REF!</definedName>
    <definedName name="Z_1ECD3B71_3848_4973_92B4_4B4B149BC657_.wvu.FilterData" localSheetId="9" hidden="1">'OUTSIDE FEEDER'!$A$1:$AA$126</definedName>
    <definedName name="Z_1ECD3B71_3848_4973_92B4_4B4B149BC657_.wvu.FilterData" localSheetId="2" hidden="1">ROUTING!$A$1:$G$28</definedName>
    <definedName name="Z_1ECD3B71_3848_4973_92B4_4B4B149BC657_.wvu.FilterData" localSheetId="17" hidden="1">SAMBAR!#REF!</definedName>
    <definedName name="Z_1ECD3B71_3848_4973_92B4_4B4B149BC657_.wvu.PrintArea" localSheetId="3" hidden="1">BENGAL!$A$1:$K$394</definedName>
    <definedName name="Z_1ECD3B71_3848_4973_92B4_4B4B149BC657_.wvu.PrintArea" localSheetId="4" hidden="1">BURMA!$A$1:$L$91</definedName>
    <definedName name="Z_1ECD3B71_3848_4973_92B4_4B4B149BC657_.wvu.PrintArea" localSheetId="14" hidden="1">DOLPHIN!$A$1:$J$356</definedName>
    <definedName name="Z_1ECD3B71_3848_4973_92B4_4B4B149BC657_.wvu.PrintArea" localSheetId="0" hidden="1">HOME!$A$2:$H$12</definedName>
    <definedName name="Z_1ECD3B71_3848_4973_92B4_4B4B149BC657_.wvu.PrintArea" localSheetId="13" hidden="1">KOUPREY!$A$1:$L$5</definedName>
    <definedName name="Z_1ECD3B71_3848_4973_92B4_4B4B149BC657_.wvu.PrintArea" localSheetId="5" hidden="1">MALACCA!$A$1:$K$10</definedName>
    <definedName name="Z_1ECD3B71_3848_4973_92B4_4B4B149BC657_.wvu.PrintArea" localSheetId="37" hidden="1">MALYNDO!$A$1:$N$40</definedName>
    <definedName name="Z_1ECD3B71_3848_4973_92B4_4B4B149BC657_.wvu.PrintArea" localSheetId="22" hidden="1">'NEW JAVA EX 1 &amp; 3'!$A$1:$M$280</definedName>
    <definedName name="Z_1ECD3B71_3848_4973_92B4_4B4B149BC657_.wvu.PrintArea" localSheetId="16" hidden="1">'ORCHID '!$A$1:$K$7</definedName>
    <definedName name="Z_1ECD3B71_3848_4973_92B4_4B4B149BC657_.wvu.PrintArea" localSheetId="19" hidden="1">PERTIWI!$A$1:$K$353</definedName>
    <definedName name="Z_1ECD3B71_3848_4973_92B4_4B4B149BC657_.wvu.PrintArea" localSheetId="17" hidden="1">SAMBAR!$A$1:$L$7</definedName>
    <definedName name="Z_1ECD3B71_3848_4973_92B4_4B4B149BC657_.wvu.PrintArea" localSheetId="25" hidden="1">SHAPLA!$A$1:$J$354</definedName>
    <definedName name="Z_1ECD3B71_3848_4973_92B4_4B4B149BC657_.wvu.PrintArea" localSheetId="43" hidden="1">SWAN!$A$1:$N$35</definedName>
    <definedName name="Z_1ECD3B71_3848_4973_92B4_4B4B149BC657_.wvu.Rows" localSheetId="1" hidden="1">'BAYAN KO'!#REF!</definedName>
    <definedName name="Z_1ECD3B71_3848_4973_92B4_4B4B149BC657_.wvu.Rows" localSheetId="33" hidden="1">'JADE EAST'!#REF!</definedName>
    <definedName name="Z_1ECD3B71_3848_4973_92B4_4B4B149BC657_.wvu.Rows" localSheetId="15" hidden="1">'LANG CO'!#REF!</definedName>
    <definedName name="Z_1ECD3B71_3848_4973_92B4_4B4B149BC657_.wvu.Rows" localSheetId="42" hidden="1">LION!#REF!</definedName>
    <definedName name="Z_1ECD3B71_3848_4973_92B4_4B4B149BC657_.wvu.Rows" localSheetId="47" hidden="1">'LION-JAGUAR'!#REF!</definedName>
    <definedName name="Z_1ECD3B71_3848_4973_92B4_4B4B149BC657_.wvu.Rows" localSheetId="22" hidden="1">'NEW JAVA EX 1 &amp; 3'!#REF!</definedName>
    <definedName name="Z_1ECD3B71_3848_4973_92B4_4B4B149BC657_.wvu.Rows" localSheetId="30" hidden="1">'NEW KIWI'!#REF!</definedName>
    <definedName name="Z_1ECD3B71_3848_4973_92B4_4B4B149BC657_.wvu.Rows" localSheetId="2" hidden="1">ROUTING!$13:$14</definedName>
    <definedName name="Z_1ECD3B71_3848_4973_92B4_4B4B149BC657_.wvu.Rows" localSheetId="32" hidden="1">SENTOSA!#REF!</definedName>
    <definedName name="Z_1ECD3B71_3848_4973_92B4_4B4B149BC657_.wvu.Rows" localSheetId="8" hidden="1">'THAI (SERVICE CLOSURE)'!$100:$110</definedName>
    <definedName name="Z_22B9931B_8CC1_495D_8ABF_4367F34C0DA0_.wvu.FilterData" localSheetId="45" hidden="1">AMERICA!#REF!</definedName>
    <definedName name="Z_22B9931B_8CC1_495D_8ABF_4367F34C0DA0_.wvu.FilterData" localSheetId="46" hidden="1">EMPIRE!#REF!</definedName>
    <definedName name="Z_22B9931B_8CC1_495D_8ABF_4367F34C0DA0_.wvu.FilterData" localSheetId="16" hidden="1">'ORCHID '!#REF!</definedName>
    <definedName name="Z_22B9931B_8CC1_495D_8ABF_4367F34C0DA0_.wvu.FilterData" localSheetId="17" hidden="1">SAMBAR!#REF!</definedName>
    <definedName name="Z_2EFCC4AA_DFFF_400E_B34F_BF7B9FA2A1FF_.wvu.FilterData" localSheetId="6" hidden="1">'CHINA PORT TERMINAL'!$A$1:$I$126</definedName>
    <definedName name="Z_2EFCC4AA_DFFF_400E_B34F_BF7B9FA2A1FF_.wvu.FilterData" localSheetId="16" hidden="1">'ORCHID '!#REF!</definedName>
    <definedName name="Z_2EFCC4AA_DFFF_400E_B34F_BF7B9FA2A1FF_.wvu.FilterData" localSheetId="9" hidden="1">'OUTSIDE FEEDER'!$A$1:$I$126</definedName>
    <definedName name="Z_2EFCC4AA_DFFF_400E_B34F_BF7B9FA2A1FF_.wvu.FilterData" localSheetId="2" hidden="1">ROUTING!$A$1:$G$28</definedName>
    <definedName name="Z_2EFCC4AA_DFFF_400E_B34F_BF7B9FA2A1FF_.wvu.FilterData" localSheetId="17" hidden="1">SAMBAR!#REF!</definedName>
    <definedName name="Z_2EFCC4AA_DFFF_400E_B34F_BF7B9FA2A1FF_.wvu.PrintArea" localSheetId="3" hidden="1">BENGAL!$A$1:$K$394</definedName>
    <definedName name="Z_2EFCC4AA_DFFF_400E_B34F_BF7B9FA2A1FF_.wvu.PrintArea" localSheetId="4" hidden="1">BURMA!$A$1:$L$91</definedName>
    <definedName name="Z_2EFCC4AA_DFFF_400E_B34F_BF7B9FA2A1FF_.wvu.PrintArea" localSheetId="14" hidden="1">DOLPHIN!$A$1:$J$356</definedName>
    <definedName name="Z_2EFCC4AA_DFFF_400E_B34F_BF7B9FA2A1FF_.wvu.PrintArea" localSheetId="0" hidden="1">HOME!$A$2:$H$12</definedName>
    <definedName name="Z_2EFCC4AA_DFFF_400E_B34F_BF7B9FA2A1FF_.wvu.PrintArea" localSheetId="13" hidden="1">KOUPREY!$A$1:$L$5</definedName>
    <definedName name="Z_2EFCC4AA_DFFF_400E_B34F_BF7B9FA2A1FF_.wvu.PrintArea" localSheetId="5" hidden="1">MALACCA!$A$1:$K$10</definedName>
    <definedName name="Z_2EFCC4AA_DFFF_400E_B34F_BF7B9FA2A1FF_.wvu.PrintArea" localSheetId="37" hidden="1">MALYNDO!$A$1:$N$40</definedName>
    <definedName name="Z_2EFCC4AA_DFFF_400E_B34F_BF7B9FA2A1FF_.wvu.PrintArea" localSheetId="22" hidden="1">'NEW JAVA EX 1 &amp; 3'!$A$1:$M$280</definedName>
    <definedName name="Z_2EFCC4AA_DFFF_400E_B34F_BF7B9FA2A1FF_.wvu.PrintArea" localSheetId="16" hidden="1">'ORCHID '!$A$1:$K$7</definedName>
    <definedName name="Z_2EFCC4AA_DFFF_400E_B34F_BF7B9FA2A1FF_.wvu.PrintArea" localSheetId="19" hidden="1">PERTIWI!$A$1:$K$353</definedName>
    <definedName name="Z_2EFCC4AA_DFFF_400E_B34F_BF7B9FA2A1FF_.wvu.PrintArea" localSheetId="17" hidden="1">SAMBAR!$A$1:$L$7</definedName>
    <definedName name="Z_2EFCC4AA_DFFF_400E_B34F_BF7B9FA2A1FF_.wvu.PrintArea" localSheetId="25" hidden="1">SHAPLA!$A$1:$J$354</definedName>
    <definedName name="Z_2EFCC4AA_DFFF_400E_B34F_BF7B9FA2A1FF_.wvu.PrintArea" localSheetId="43" hidden="1">SWAN!$A$1:$N$35</definedName>
    <definedName name="Z_2EFCC4AA_DFFF_400E_B34F_BF7B9FA2A1FF_.wvu.Rows" localSheetId="45" hidden="1">AMERICA!#REF!</definedName>
    <definedName name="Z_2EFCC4AA_DFFF_400E_B34F_BF7B9FA2A1FF_.wvu.Rows" localSheetId="2" hidden="1">ROUTING!$13:$14</definedName>
    <definedName name="Z_32E39B74_69D7_45CD_A7D0_50BEA0378E58_.wvu.FilterData" localSheetId="40" hidden="1">DRAGON!#REF!</definedName>
    <definedName name="Z_32E39B74_69D7_45CD_A7D0_50BEA0378E58_.wvu.FilterData" localSheetId="16" hidden="1">'ORCHID '!#REF!</definedName>
    <definedName name="Z_32E39B74_69D7_45CD_A7D0_50BEA0378E58_.wvu.FilterData" localSheetId="2" hidden="1">ROUTING!$A$1:$G$28</definedName>
    <definedName name="Z_32E39B74_69D7_45CD_A7D0_50BEA0378E58_.wvu.FilterData" localSheetId="17" hidden="1">SAMBAR!#REF!</definedName>
    <definedName name="Z_32E39B74_69D7_45CD_A7D0_50BEA0378E58_.wvu.PrintArea" localSheetId="3" hidden="1">BENGAL!$A$1:$K$394</definedName>
    <definedName name="Z_32E39B74_69D7_45CD_A7D0_50BEA0378E58_.wvu.PrintArea" localSheetId="4" hidden="1">BURMA!$A$1:$L$91</definedName>
    <definedName name="Z_32E39B74_69D7_45CD_A7D0_50BEA0378E58_.wvu.PrintArea" localSheetId="14" hidden="1">DOLPHIN!$A$1:$J$356</definedName>
    <definedName name="Z_32E39B74_69D7_45CD_A7D0_50BEA0378E58_.wvu.PrintArea" localSheetId="0" hidden="1">HOME!$A$2:$H$12</definedName>
    <definedName name="Z_32E39B74_69D7_45CD_A7D0_50BEA0378E58_.wvu.PrintArea" localSheetId="13" hidden="1">KOUPREY!$A$1:$L$5</definedName>
    <definedName name="Z_32E39B74_69D7_45CD_A7D0_50BEA0378E58_.wvu.PrintArea" localSheetId="5" hidden="1">MALACCA!$A$1:$K$10</definedName>
    <definedName name="Z_32E39B74_69D7_45CD_A7D0_50BEA0378E58_.wvu.PrintArea" localSheetId="37" hidden="1">MALYNDO!$A$1:$N$40</definedName>
    <definedName name="Z_32E39B74_69D7_45CD_A7D0_50BEA0378E58_.wvu.PrintArea" localSheetId="22" hidden="1">'NEW JAVA EX 1 &amp; 3'!$A$1:$M$281</definedName>
    <definedName name="Z_32E39B74_69D7_45CD_A7D0_50BEA0378E58_.wvu.PrintArea" localSheetId="16" hidden="1">'ORCHID '!$A$1:$K$7</definedName>
    <definedName name="Z_32E39B74_69D7_45CD_A7D0_50BEA0378E58_.wvu.PrintArea" localSheetId="19" hidden="1">PERTIWI!$A$1:$K$353</definedName>
    <definedName name="Z_32E39B74_69D7_45CD_A7D0_50BEA0378E58_.wvu.PrintArea" localSheetId="17" hidden="1">SAMBAR!$A$1:$L$7</definedName>
    <definedName name="Z_32E39B74_69D7_45CD_A7D0_50BEA0378E58_.wvu.PrintArea" localSheetId="25" hidden="1">SHAPLA!$A$1:$J$354</definedName>
    <definedName name="Z_32E39B74_69D7_45CD_A7D0_50BEA0378E58_.wvu.PrintArea" localSheetId="43" hidden="1">SWAN!$A$1:$N$35</definedName>
    <definedName name="Z_32E39B74_69D7_45CD_A7D0_50BEA0378E58_.wvu.Rows" localSheetId="2" hidden="1">ROUTING!$12:$14,ROUTING!$17:$17,ROUTING!$21:$21,ROUTING!$27:$27</definedName>
    <definedName name="Z_3485952D_0C31_4884_9EDF_552F3D1B124B_.wvu.FilterData" localSheetId="6" hidden="1">'CHINA PORT TERMINAL'!$A$1:$I$126</definedName>
    <definedName name="Z_3485952D_0C31_4884_9EDF_552F3D1B124B_.wvu.FilterData" localSheetId="16" hidden="1">'ORCHID '!#REF!</definedName>
    <definedName name="Z_3485952D_0C31_4884_9EDF_552F3D1B124B_.wvu.FilterData" localSheetId="9" hidden="1">'OUTSIDE FEEDER'!$A$1:$I$126</definedName>
    <definedName name="Z_3485952D_0C31_4884_9EDF_552F3D1B124B_.wvu.FilterData" localSheetId="2" hidden="1">ROUTING!$A$1:$G$28</definedName>
    <definedName name="Z_3485952D_0C31_4884_9EDF_552F3D1B124B_.wvu.FilterData" localSheetId="17" hidden="1">SAMBAR!#REF!</definedName>
    <definedName name="Z_3485952D_0C31_4884_9EDF_552F3D1B124B_.wvu.PrintArea" localSheetId="3" hidden="1">BENGAL!$A$1:$K$394</definedName>
    <definedName name="Z_3485952D_0C31_4884_9EDF_552F3D1B124B_.wvu.PrintArea" localSheetId="4" hidden="1">BURMA!$A$1:$L$91</definedName>
    <definedName name="Z_3485952D_0C31_4884_9EDF_552F3D1B124B_.wvu.PrintArea" localSheetId="14" hidden="1">DOLPHIN!$A$1:$J$356</definedName>
    <definedName name="Z_3485952D_0C31_4884_9EDF_552F3D1B124B_.wvu.PrintArea" localSheetId="0" hidden="1">HOME!$A$2:$H$12</definedName>
    <definedName name="Z_3485952D_0C31_4884_9EDF_552F3D1B124B_.wvu.PrintArea" localSheetId="13" hidden="1">KOUPREY!$A$1:$L$5</definedName>
    <definedName name="Z_3485952D_0C31_4884_9EDF_552F3D1B124B_.wvu.PrintArea" localSheetId="5" hidden="1">MALACCA!$A$1:$K$10</definedName>
    <definedName name="Z_3485952D_0C31_4884_9EDF_552F3D1B124B_.wvu.PrintArea" localSheetId="37" hidden="1">MALYNDO!$A$1:$N$40</definedName>
    <definedName name="Z_3485952D_0C31_4884_9EDF_552F3D1B124B_.wvu.PrintArea" localSheetId="22" hidden="1">'NEW JAVA EX 1 &amp; 3'!$A$1:$M$280</definedName>
    <definedName name="Z_3485952D_0C31_4884_9EDF_552F3D1B124B_.wvu.PrintArea" localSheetId="16" hidden="1">'ORCHID '!$A$1:$K$7</definedName>
    <definedName name="Z_3485952D_0C31_4884_9EDF_552F3D1B124B_.wvu.PrintArea" localSheetId="19" hidden="1">PERTIWI!$A$1:$K$353</definedName>
    <definedName name="Z_3485952D_0C31_4884_9EDF_552F3D1B124B_.wvu.PrintArea" localSheetId="17" hidden="1">SAMBAR!$A$1:$L$7</definedName>
    <definedName name="Z_3485952D_0C31_4884_9EDF_552F3D1B124B_.wvu.PrintArea" localSheetId="25" hidden="1">SHAPLA!$A$1:$J$354</definedName>
    <definedName name="Z_3485952D_0C31_4884_9EDF_552F3D1B124B_.wvu.PrintArea" localSheetId="43" hidden="1">SWAN!$A$1:$N$35</definedName>
    <definedName name="Z_3485952D_0C31_4884_9EDF_552F3D1B124B_.wvu.Rows" localSheetId="2" hidden="1">ROUTING!$13:$14</definedName>
    <definedName name="Z_353A8EAC_2D07_4AFC_B91B_ACF6B1ABF55E_.wvu.FilterData" localSheetId="45" hidden="1">AMERICA!#REF!</definedName>
    <definedName name="Z_353A8EAC_2D07_4AFC_B91B_ACF6B1ABF55E_.wvu.FilterData" localSheetId="40" hidden="1">DRAGON!#REF!</definedName>
    <definedName name="Z_353A8EAC_2D07_4AFC_B91B_ACF6B1ABF55E_.wvu.FilterData" localSheetId="46" hidden="1">EMPIRE!#REF!</definedName>
    <definedName name="Z_353A8EAC_2D07_4AFC_B91B_ACF6B1ABF55E_.wvu.FilterData" localSheetId="16" hidden="1">'ORCHID '!#REF!</definedName>
    <definedName name="Z_353A8EAC_2D07_4AFC_B91B_ACF6B1ABF55E_.wvu.FilterData" localSheetId="2" hidden="1">ROUTING!$A$1:$G$28</definedName>
    <definedName name="Z_353A8EAC_2D07_4AFC_B91B_ACF6B1ABF55E_.wvu.FilterData" localSheetId="17" hidden="1">SAMBAR!#REF!</definedName>
    <definedName name="Z_353A8EAC_2D07_4AFC_B91B_ACF6B1ABF55E_.wvu.PrintArea" localSheetId="3" hidden="1">BENGAL!$A$1:$K$394</definedName>
    <definedName name="Z_353A8EAC_2D07_4AFC_B91B_ACF6B1ABF55E_.wvu.PrintArea" localSheetId="4" hidden="1">BURMA!$A$1:$L$91</definedName>
    <definedName name="Z_353A8EAC_2D07_4AFC_B91B_ACF6B1ABF55E_.wvu.PrintArea" localSheetId="14" hidden="1">DOLPHIN!$A$1:$J$356</definedName>
    <definedName name="Z_353A8EAC_2D07_4AFC_B91B_ACF6B1ABF55E_.wvu.PrintArea" localSheetId="0" hidden="1">HOME!$A$2:$H$12</definedName>
    <definedName name="Z_353A8EAC_2D07_4AFC_B91B_ACF6B1ABF55E_.wvu.PrintArea" localSheetId="13" hidden="1">KOUPREY!$A$1:$L$5</definedName>
    <definedName name="Z_353A8EAC_2D07_4AFC_B91B_ACF6B1ABF55E_.wvu.PrintArea" localSheetId="5" hidden="1">MALACCA!$A$1:$K$10</definedName>
    <definedName name="Z_353A8EAC_2D07_4AFC_B91B_ACF6B1ABF55E_.wvu.PrintArea" localSheetId="37" hidden="1">MALYNDO!$A$1:$N$40</definedName>
    <definedName name="Z_353A8EAC_2D07_4AFC_B91B_ACF6B1ABF55E_.wvu.PrintArea" localSheetId="22" hidden="1">'NEW JAVA EX 1 &amp; 3'!$A$1:$M$281</definedName>
    <definedName name="Z_353A8EAC_2D07_4AFC_B91B_ACF6B1ABF55E_.wvu.PrintArea" localSheetId="16" hidden="1">'ORCHID '!$A$1:$K$7</definedName>
    <definedName name="Z_353A8EAC_2D07_4AFC_B91B_ACF6B1ABF55E_.wvu.PrintArea" localSheetId="19" hidden="1">PERTIWI!$A$1:$K$353</definedName>
    <definedName name="Z_353A8EAC_2D07_4AFC_B91B_ACF6B1ABF55E_.wvu.PrintArea" localSheetId="17" hidden="1">SAMBAR!$A$1:$L$7</definedName>
    <definedName name="Z_353A8EAC_2D07_4AFC_B91B_ACF6B1ABF55E_.wvu.PrintArea" localSheetId="25" hidden="1">SHAPLA!$A$1:$J$354</definedName>
    <definedName name="Z_353A8EAC_2D07_4AFC_B91B_ACF6B1ABF55E_.wvu.PrintArea" localSheetId="43" hidden="1">SWAN!$A$1:$N$35</definedName>
    <definedName name="Z_353A8EAC_2D07_4AFC_B91B_ACF6B1ABF55E_.wvu.Rows" localSheetId="2" hidden="1">ROUTING!$13:$14</definedName>
    <definedName name="Z_3FEF6608_25EF_43D8_8468_19FFFC3BCE74_.wvu.FilterData" localSheetId="6" hidden="1">'CHINA PORT TERMINAL'!$A$1:$I$126</definedName>
    <definedName name="Z_3FEF6608_25EF_43D8_8468_19FFFC3BCE74_.wvu.FilterData" localSheetId="16" hidden="1">'ORCHID '!#REF!</definedName>
    <definedName name="Z_3FEF6608_25EF_43D8_8468_19FFFC3BCE74_.wvu.FilterData" localSheetId="9" hidden="1">'OUTSIDE FEEDER'!$A$1:$I$126</definedName>
    <definedName name="Z_3FEF6608_25EF_43D8_8468_19FFFC3BCE74_.wvu.FilterData" localSheetId="2" hidden="1">ROUTING!$A$1:$G$28</definedName>
    <definedName name="Z_3FEF6608_25EF_43D8_8468_19FFFC3BCE74_.wvu.FilterData" localSheetId="17" hidden="1">SAMBAR!#REF!</definedName>
    <definedName name="Z_3FEF6608_25EF_43D8_8468_19FFFC3BCE74_.wvu.PrintArea" localSheetId="3" hidden="1">BENGAL!$A$1:$K$394</definedName>
    <definedName name="Z_3FEF6608_25EF_43D8_8468_19FFFC3BCE74_.wvu.PrintArea" localSheetId="4" hidden="1">BURMA!$A$1:$L$91</definedName>
    <definedName name="Z_3FEF6608_25EF_43D8_8468_19FFFC3BCE74_.wvu.PrintArea" localSheetId="14" hidden="1">DOLPHIN!$A$1:$J$356</definedName>
    <definedName name="Z_3FEF6608_25EF_43D8_8468_19FFFC3BCE74_.wvu.PrintArea" localSheetId="0" hidden="1">HOME!$A$2:$H$12</definedName>
    <definedName name="Z_3FEF6608_25EF_43D8_8468_19FFFC3BCE74_.wvu.PrintArea" localSheetId="13" hidden="1">KOUPREY!$A$1:$L$5</definedName>
    <definedName name="Z_3FEF6608_25EF_43D8_8468_19FFFC3BCE74_.wvu.PrintArea" localSheetId="5" hidden="1">MALACCA!$A$1:$K$10</definedName>
    <definedName name="Z_3FEF6608_25EF_43D8_8468_19FFFC3BCE74_.wvu.PrintArea" localSheetId="37" hidden="1">MALYNDO!$A$1:$N$40</definedName>
    <definedName name="Z_3FEF6608_25EF_43D8_8468_19FFFC3BCE74_.wvu.PrintArea" localSheetId="22" hidden="1">'NEW JAVA EX 1 &amp; 3'!$A$1:$M$280</definedName>
    <definedName name="Z_3FEF6608_25EF_43D8_8468_19FFFC3BCE74_.wvu.PrintArea" localSheetId="16" hidden="1">'ORCHID '!$A$1:$K$7</definedName>
    <definedName name="Z_3FEF6608_25EF_43D8_8468_19FFFC3BCE74_.wvu.PrintArea" localSheetId="19" hidden="1">PERTIWI!$A$1:$K$353</definedName>
    <definedName name="Z_3FEF6608_25EF_43D8_8468_19FFFC3BCE74_.wvu.PrintArea" localSheetId="17" hidden="1">SAMBAR!$A$1:$L$7</definedName>
    <definedName name="Z_3FEF6608_25EF_43D8_8468_19FFFC3BCE74_.wvu.PrintArea" localSheetId="25" hidden="1">SHAPLA!$A$1:$J$354</definedName>
    <definedName name="Z_3FEF6608_25EF_43D8_8468_19FFFC3BCE74_.wvu.PrintArea" localSheetId="43" hidden="1">SWAN!$A$1:$N$35</definedName>
    <definedName name="Z_3FEF6608_25EF_43D8_8468_19FFFC3BCE74_.wvu.Rows" localSheetId="2" hidden="1">ROUTING!$13:$14</definedName>
    <definedName name="Z_613E785B_CD51_494D_B041_E8D30BF6F1EC_.wvu.FilterData" localSheetId="6" hidden="1">'CHINA PORT TERMINAL'!$A$1:$AA$126</definedName>
    <definedName name="Z_613E785B_CD51_494D_B041_E8D30BF6F1EC_.wvu.FilterData" localSheetId="16" hidden="1">'ORCHID '!#REF!</definedName>
    <definedName name="Z_613E785B_CD51_494D_B041_E8D30BF6F1EC_.wvu.FilterData" localSheetId="31" hidden="1">ORIGAMI!$A$5:$I$6</definedName>
    <definedName name="Z_613E785B_CD51_494D_B041_E8D30BF6F1EC_.wvu.FilterData" localSheetId="9" hidden="1">'OUTSIDE FEEDER'!$A$1:$AA$126</definedName>
    <definedName name="Z_613E785B_CD51_494D_B041_E8D30BF6F1EC_.wvu.FilterData" localSheetId="2" hidden="1">ROUTING!$A$1:$G$28</definedName>
    <definedName name="Z_613E785B_CD51_494D_B041_E8D30BF6F1EC_.wvu.FilterData" localSheetId="17" hidden="1">SAMBAR!#REF!</definedName>
    <definedName name="Z_613E785B_CD51_494D_B041_E8D30BF6F1EC_.wvu.PrintArea" localSheetId="3" hidden="1">BENGAL!$A$1:$K$394</definedName>
    <definedName name="Z_613E785B_CD51_494D_B041_E8D30BF6F1EC_.wvu.PrintArea" localSheetId="4" hidden="1">BURMA!$A$1:$L$91</definedName>
    <definedName name="Z_613E785B_CD51_494D_B041_E8D30BF6F1EC_.wvu.PrintArea" localSheetId="14" hidden="1">DOLPHIN!$A$1:$J$356</definedName>
    <definedName name="Z_613E785B_CD51_494D_B041_E8D30BF6F1EC_.wvu.PrintArea" localSheetId="0" hidden="1">HOME!$A$2:$H$12</definedName>
    <definedName name="Z_613E785B_CD51_494D_B041_E8D30BF6F1EC_.wvu.PrintArea" localSheetId="13" hidden="1">KOUPREY!$A$1:$L$5</definedName>
    <definedName name="Z_613E785B_CD51_494D_B041_E8D30BF6F1EC_.wvu.PrintArea" localSheetId="5" hidden="1">MALACCA!$A$1:$K$10</definedName>
    <definedName name="Z_613E785B_CD51_494D_B041_E8D30BF6F1EC_.wvu.PrintArea" localSheetId="37" hidden="1">MALYNDO!$A$1:$N$40</definedName>
    <definedName name="Z_613E785B_CD51_494D_B041_E8D30BF6F1EC_.wvu.PrintArea" localSheetId="22" hidden="1">'NEW JAVA EX 1 &amp; 3'!$A$1:$M$280</definedName>
    <definedName name="Z_613E785B_CD51_494D_B041_E8D30BF6F1EC_.wvu.PrintArea" localSheetId="16" hidden="1">'ORCHID '!$A$1:$K$7</definedName>
    <definedName name="Z_613E785B_CD51_494D_B041_E8D30BF6F1EC_.wvu.PrintArea" localSheetId="19" hidden="1">PERTIWI!$A$1:$K$353</definedName>
    <definedName name="Z_613E785B_CD51_494D_B041_E8D30BF6F1EC_.wvu.PrintArea" localSheetId="17" hidden="1">SAMBAR!$A$1:$L$7</definedName>
    <definedName name="Z_613E785B_CD51_494D_B041_E8D30BF6F1EC_.wvu.PrintArea" localSheetId="25" hidden="1">SHAPLA!$A$1:$J$354</definedName>
    <definedName name="Z_613E785B_CD51_494D_B041_E8D30BF6F1EC_.wvu.PrintArea" localSheetId="43" hidden="1">SWAN!$A$1:$N$35</definedName>
    <definedName name="Z_613E785B_CD51_494D_B041_E8D30BF6F1EC_.wvu.Rows" localSheetId="1" hidden="1">'BAYAN KO'!#REF!</definedName>
    <definedName name="Z_613E785B_CD51_494D_B041_E8D30BF6F1EC_.wvu.Rows" localSheetId="24" hidden="1">FIREHORSE!#REF!,FIREHORSE!#REF!,FIREHORSE!#REF!</definedName>
    <definedName name="Z_613E785B_CD51_494D_B041_E8D30BF6F1EC_.wvu.Rows" localSheetId="20" hidden="1">'GOLDEN HORN &amp; ORCA'!#REF!,'GOLDEN HORN &amp; ORCA'!#REF!,'GOLDEN HORN &amp; ORCA'!#REF!</definedName>
    <definedName name="Z_613E785B_CD51_494D_B041_E8D30BF6F1EC_.wvu.Rows" localSheetId="39" hidden="1">'IA3'!#REF!,'IA3'!#REF!,'IA3'!#REF!</definedName>
    <definedName name="Z_613E785B_CD51_494D_B041_E8D30BF6F1EC_.wvu.Rows" localSheetId="12" hidden="1">KAGUYA!#REF!,KAGUYA!#REF!,KAGUYA!#REF!</definedName>
    <definedName name="Z_613E785B_CD51_494D_B041_E8D30BF6F1EC_.wvu.Rows" localSheetId="41" hidden="1">KAMCHATKA!$6:$7,KAMCHATKA!#REF!,KAMCHATKA!#REF!</definedName>
    <definedName name="Z_613E785B_CD51_494D_B041_E8D30BF6F1EC_.wvu.Rows" localSheetId="15" hidden="1">'LANG CO'!#REF!</definedName>
    <definedName name="Z_613E785B_CD51_494D_B041_E8D30BF6F1EC_.wvu.Rows" localSheetId="30" hidden="1">'NEW KIWI'!#REF!</definedName>
    <definedName name="Z_613E785B_CD51_494D_B041_E8D30BF6F1EC_.wvu.Rows" localSheetId="31" hidden="1">ORIGAMI!#REF!</definedName>
    <definedName name="Z_613E785B_CD51_494D_B041_E8D30BF6F1EC_.wvu.Rows" localSheetId="2" hidden="1">ROUTING!$13:$14</definedName>
    <definedName name="Z_613E785B_CD51_494D_B041_E8D30BF6F1EC_.wvu.Rows" localSheetId="18" hidden="1">SAOLA!#REF!,SAOLA!#REF!,SAOLA!#REF!</definedName>
    <definedName name="Z_613E785B_CD51_494D_B041_E8D30BF6F1EC_.wvu.Rows" localSheetId="21" hidden="1">SEAGULL!#REF!,SEAGULL!#REF!,SEAGULL!#REF!</definedName>
    <definedName name="Z_613E785B_CD51_494D_B041_E8D30BF6F1EC_.wvu.Rows" localSheetId="23" hidden="1">SEAHORSE!#REF!,SEAHORSE!#REF!,SEAHORSE!#REF!</definedName>
    <definedName name="Z_613E785B_CD51_494D_B041_E8D30BF6F1EC_.wvu.Rows" localSheetId="8" hidden="1">'THAI (SERVICE CLOSURE)'!$100:$110</definedName>
    <definedName name="Z_613E785B_CD51_494D_B041_E8D30BF6F1EC_.wvu.Rows" localSheetId="26" hidden="1">'THAI EXPRESS'!#REF!,'THAI EXPRESS'!#REF!,'THAI EXPRESS'!$181:$181</definedName>
    <definedName name="Z_6B324A58_5A89_471C_AD21_0822EB95E67E_.wvu.FilterData" localSheetId="6" hidden="1">'CHINA PORT TERMINAL'!$A$1:$AA$126</definedName>
    <definedName name="Z_6B324A58_5A89_471C_AD21_0822EB95E67E_.wvu.FilterData" localSheetId="16" hidden="1">'ORCHID '!#REF!</definedName>
    <definedName name="Z_6B324A58_5A89_471C_AD21_0822EB95E67E_.wvu.FilterData" localSheetId="31" hidden="1">ORIGAMI!$A$5:$I$6</definedName>
    <definedName name="Z_6B324A58_5A89_471C_AD21_0822EB95E67E_.wvu.FilterData" localSheetId="9" hidden="1">'OUTSIDE FEEDER'!$A$1:$AA$126</definedName>
    <definedName name="Z_6B324A58_5A89_471C_AD21_0822EB95E67E_.wvu.FilterData" localSheetId="2" hidden="1">ROUTING!$A$1:$G$28</definedName>
    <definedName name="Z_6B324A58_5A89_471C_AD21_0822EB95E67E_.wvu.FilterData" localSheetId="17" hidden="1">SAMBAR!#REF!</definedName>
    <definedName name="Z_6B324A58_5A89_471C_AD21_0822EB95E67E_.wvu.PrintArea" localSheetId="3" hidden="1">BENGAL!$A$1:$K$394</definedName>
    <definedName name="Z_6B324A58_5A89_471C_AD21_0822EB95E67E_.wvu.PrintArea" localSheetId="4" hidden="1">BURMA!$A$1:$L$91</definedName>
    <definedName name="Z_6B324A58_5A89_471C_AD21_0822EB95E67E_.wvu.PrintArea" localSheetId="14" hidden="1">DOLPHIN!$A$1:$J$356</definedName>
    <definedName name="Z_6B324A58_5A89_471C_AD21_0822EB95E67E_.wvu.PrintArea" localSheetId="0" hidden="1">HOME!$A$2:$H$12</definedName>
    <definedName name="Z_6B324A58_5A89_471C_AD21_0822EB95E67E_.wvu.PrintArea" localSheetId="13" hidden="1">KOUPREY!$A$1:$L$5</definedName>
    <definedName name="Z_6B324A58_5A89_471C_AD21_0822EB95E67E_.wvu.PrintArea" localSheetId="5" hidden="1">MALACCA!$A$1:$K$10</definedName>
    <definedName name="Z_6B324A58_5A89_471C_AD21_0822EB95E67E_.wvu.PrintArea" localSheetId="37" hidden="1">MALYNDO!$A$1:$N$40</definedName>
    <definedName name="Z_6B324A58_5A89_471C_AD21_0822EB95E67E_.wvu.PrintArea" localSheetId="22" hidden="1">'NEW JAVA EX 1 &amp; 3'!$A$1:$M$280</definedName>
    <definedName name="Z_6B324A58_5A89_471C_AD21_0822EB95E67E_.wvu.PrintArea" localSheetId="16" hidden="1">'ORCHID '!$A$1:$K$7</definedName>
    <definedName name="Z_6B324A58_5A89_471C_AD21_0822EB95E67E_.wvu.PrintArea" localSheetId="19" hidden="1">PERTIWI!$A$1:$K$353</definedName>
    <definedName name="Z_6B324A58_5A89_471C_AD21_0822EB95E67E_.wvu.PrintArea" localSheetId="17" hidden="1">SAMBAR!$A$1:$L$7</definedName>
    <definedName name="Z_6B324A58_5A89_471C_AD21_0822EB95E67E_.wvu.PrintArea" localSheetId="25" hidden="1">SHAPLA!$A$1:$J$354</definedName>
    <definedName name="Z_6B324A58_5A89_471C_AD21_0822EB95E67E_.wvu.PrintArea" localSheetId="43" hidden="1">SWAN!$A$1:$N$35</definedName>
    <definedName name="Z_6B324A58_5A89_471C_AD21_0822EB95E67E_.wvu.Rows" localSheetId="1" hidden="1">'BAYAN KO'!#REF!</definedName>
    <definedName name="Z_6B324A58_5A89_471C_AD21_0822EB95E67E_.wvu.Rows" localSheetId="24" hidden="1">FIREHORSE!#REF!,FIREHORSE!#REF!,FIREHORSE!#REF!</definedName>
    <definedName name="Z_6B324A58_5A89_471C_AD21_0822EB95E67E_.wvu.Rows" localSheetId="20" hidden="1">'GOLDEN HORN &amp; ORCA'!#REF!,'GOLDEN HORN &amp; ORCA'!#REF!,'GOLDEN HORN &amp; ORCA'!#REF!</definedName>
    <definedName name="Z_6B324A58_5A89_471C_AD21_0822EB95E67E_.wvu.Rows" localSheetId="39" hidden="1">'IA3'!#REF!,'IA3'!#REF!,'IA3'!#REF!</definedName>
    <definedName name="Z_6B324A58_5A89_471C_AD21_0822EB95E67E_.wvu.Rows" localSheetId="12" hidden="1">KAGUYA!#REF!,KAGUYA!#REF!,KAGUYA!#REF!</definedName>
    <definedName name="Z_6B324A58_5A89_471C_AD21_0822EB95E67E_.wvu.Rows" localSheetId="41" hidden="1">KAMCHATKA!$6:$7,KAMCHATKA!#REF!,KAMCHATKA!#REF!</definedName>
    <definedName name="Z_6B324A58_5A89_471C_AD21_0822EB95E67E_.wvu.Rows" localSheetId="15" hidden="1">'LANG CO'!#REF!</definedName>
    <definedName name="Z_6B324A58_5A89_471C_AD21_0822EB95E67E_.wvu.Rows" localSheetId="30" hidden="1">'NEW KIWI'!#REF!</definedName>
    <definedName name="Z_6B324A58_5A89_471C_AD21_0822EB95E67E_.wvu.Rows" localSheetId="31" hidden="1">ORIGAMI!#REF!</definedName>
    <definedName name="Z_6B324A58_5A89_471C_AD21_0822EB95E67E_.wvu.Rows" localSheetId="2" hidden="1">ROUTING!$13:$14</definedName>
    <definedName name="Z_6B324A58_5A89_471C_AD21_0822EB95E67E_.wvu.Rows" localSheetId="18" hidden="1">SAOLA!#REF!,SAOLA!#REF!,SAOLA!#REF!</definedName>
    <definedName name="Z_6B324A58_5A89_471C_AD21_0822EB95E67E_.wvu.Rows" localSheetId="21" hidden="1">SEAGULL!#REF!,SEAGULL!#REF!,SEAGULL!#REF!</definedName>
    <definedName name="Z_6B324A58_5A89_471C_AD21_0822EB95E67E_.wvu.Rows" localSheetId="23" hidden="1">SEAHORSE!#REF!,SEAHORSE!#REF!,SEAHORSE!#REF!</definedName>
    <definedName name="Z_6B324A58_5A89_471C_AD21_0822EB95E67E_.wvu.Rows" localSheetId="8" hidden="1">'THAI (SERVICE CLOSURE)'!$100:$110</definedName>
    <definedName name="Z_6B324A58_5A89_471C_AD21_0822EB95E67E_.wvu.Rows" localSheetId="26" hidden="1">'THAI EXPRESS'!#REF!,'THAI EXPRESS'!#REF!,'THAI EXPRESS'!$181:$181</definedName>
    <definedName name="Z_7588C8EC_5A58_414F_868E_5FE10A8120BA_.wvu.FilterData" localSheetId="16" hidden="1">'ORCHID '!#REF!</definedName>
    <definedName name="Z_7588C8EC_5A58_414F_868E_5FE10A8120BA_.wvu.FilterData" localSheetId="17" hidden="1">SAMBAR!#REF!</definedName>
    <definedName name="Z_7D3CEC1C_CCEC_4C4E_963E_DDD8383A68C1_.wvu.FilterData" localSheetId="6" hidden="1">'CHINA PORT TERMINAL'!$A$1:$AA$126</definedName>
    <definedName name="Z_7D3CEC1C_CCEC_4C4E_963E_DDD8383A68C1_.wvu.FilterData" localSheetId="16" hidden="1">'ORCHID '!#REF!</definedName>
    <definedName name="Z_7D3CEC1C_CCEC_4C4E_963E_DDD8383A68C1_.wvu.FilterData" localSheetId="31" hidden="1">ORIGAMI!$A$5:$I$6</definedName>
    <definedName name="Z_7D3CEC1C_CCEC_4C4E_963E_DDD8383A68C1_.wvu.FilterData" localSheetId="9" hidden="1">'OUTSIDE FEEDER'!$A$1:$AA$126</definedName>
    <definedName name="Z_7D3CEC1C_CCEC_4C4E_963E_DDD8383A68C1_.wvu.FilterData" localSheetId="2" hidden="1">ROUTING!$A$1:$G$28</definedName>
    <definedName name="Z_7D3CEC1C_CCEC_4C4E_963E_DDD8383A68C1_.wvu.FilterData" localSheetId="17" hidden="1">SAMBAR!#REF!</definedName>
    <definedName name="Z_7D3CEC1C_CCEC_4C4E_963E_DDD8383A68C1_.wvu.PrintArea" localSheetId="3" hidden="1">BENGAL!$A$1:$K$394</definedName>
    <definedName name="Z_7D3CEC1C_CCEC_4C4E_963E_DDD8383A68C1_.wvu.PrintArea" localSheetId="4" hidden="1">BURMA!$A$1:$L$91</definedName>
    <definedName name="Z_7D3CEC1C_CCEC_4C4E_963E_DDD8383A68C1_.wvu.PrintArea" localSheetId="14" hidden="1">DOLPHIN!$A$1:$J$356</definedName>
    <definedName name="Z_7D3CEC1C_CCEC_4C4E_963E_DDD8383A68C1_.wvu.PrintArea" localSheetId="0" hidden="1">HOME!$A$2:$H$12</definedName>
    <definedName name="Z_7D3CEC1C_CCEC_4C4E_963E_DDD8383A68C1_.wvu.PrintArea" localSheetId="13" hidden="1">KOUPREY!$A$1:$L$5</definedName>
    <definedName name="Z_7D3CEC1C_CCEC_4C4E_963E_DDD8383A68C1_.wvu.PrintArea" localSheetId="5" hidden="1">MALACCA!$A$1:$K$10</definedName>
    <definedName name="Z_7D3CEC1C_CCEC_4C4E_963E_DDD8383A68C1_.wvu.PrintArea" localSheetId="37" hidden="1">MALYNDO!$A$1:$N$40</definedName>
    <definedName name="Z_7D3CEC1C_CCEC_4C4E_963E_DDD8383A68C1_.wvu.PrintArea" localSheetId="22" hidden="1">'NEW JAVA EX 1 &amp; 3'!$A$1:$M$280</definedName>
    <definedName name="Z_7D3CEC1C_CCEC_4C4E_963E_DDD8383A68C1_.wvu.PrintArea" localSheetId="16" hidden="1">'ORCHID '!$A$1:$K$7</definedName>
    <definedName name="Z_7D3CEC1C_CCEC_4C4E_963E_DDD8383A68C1_.wvu.PrintArea" localSheetId="19" hidden="1">PERTIWI!$A$1:$K$353</definedName>
    <definedName name="Z_7D3CEC1C_CCEC_4C4E_963E_DDD8383A68C1_.wvu.PrintArea" localSheetId="17" hidden="1">SAMBAR!$A$1:$L$7</definedName>
    <definedName name="Z_7D3CEC1C_CCEC_4C4E_963E_DDD8383A68C1_.wvu.PrintArea" localSheetId="25" hidden="1">SHAPLA!$A$1:$J$354</definedName>
    <definedName name="Z_7D3CEC1C_CCEC_4C4E_963E_DDD8383A68C1_.wvu.PrintArea" localSheetId="43" hidden="1">SWAN!$A$1:$N$35</definedName>
    <definedName name="Z_7D3CEC1C_CCEC_4C4E_963E_DDD8383A68C1_.wvu.Rows" localSheetId="1" hidden="1">'BAYAN KO'!#REF!,'BAYAN KO'!#REF!</definedName>
    <definedName name="Z_7D3CEC1C_CCEC_4C4E_963E_DDD8383A68C1_.wvu.Rows" localSheetId="3" hidden="1">BENGAL!#REF!</definedName>
    <definedName name="Z_7D3CEC1C_CCEC_4C4E_963E_DDD8383A68C1_.wvu.Rows" localSheetId="4" hidden="1">BURMA!#REF!</definedName>
    <definedName name="Z_7D3CEC1C_CCEC_4C4E_963E_DDD8383A68C1_.wvu.Rows" localSheetId="14" hidden="1">DOLPHIN!#REF!</definedName>
    <definedName name="Z_7D3CEC1C_CCEC_4C4E_963E_DDD8383A68C1_.wvu.Rows" localSheetId="24" hidden="1">FIREHORSE!#REF!,FIREHORSE!#REF!,FIREHORSE!#REF!</definedName>
    <definedName name="Z_7D3CEC1C_CCEC_4C4E_963E_DDD8383A68C1_.wvu.Rows" localSheetId="20" hidden="1">'GOLDEN HORN &amp; ORCA'!#REF!,'GOLDEN HORN &amp; ORCA'!#REF!,'GOLDEN HORN &amp; ORCA'!#REF!</definedName>
    <definedName name="Z_7D3CEC1C_CCEC_4C4E_963E_DDD8383A68C1_.wvu.Rows" localSheetId="0" hidden="1">HOME!#REF!</definedName>
    <definedName name="Z_7D3CEC1C_CCEC_4C4E_963E_DDD8383A68C1_.wvu.Rows" localSheetId="39" hidden="1">'IA3'!#REF!,'IA3'!#REF!,'IA3'!#REF!</definedName>
    <definedName name="Z_7D3CEC1C_CCEC_4C4E_963E_DDD8383A68C1_.wvu.Rows" localSheetId="12" hidden="1">KAGUYA!#REF!,KAGUYA!#REF!,KAGUYA!#REF!</definedName>
    <definedName name="Z_7D3CEC1C_CCEC_4C4E_963E_DDD8383A68C1_.wvu.Rows" localSheetId="41" hidden="1">KAMCHATKA!$6:$7,KAMCHATKA!#REF!,KAMCHATKA!#REF!</definedName>
    <definedName name="Z_7D3CEC1C_CCEC_4C4E_963E_DDD8383A68C1_.wvu.Rows" localSheetId="13" hidden="1">KOUPREY!#REF!</definedName>
    <definedName name="Z_7D3CEC1C_CCEC_4C4E_963E_DDD8383A68C1_.wvu.Rows" localSheetId="15" hidden="1">'LANG CO'!#REF!,'LANG CO'!#REF!</definedName>
    <definedName name="Z_7D3CEC1C_CCEC_4C4E_963E_DDD8383A68C1_.wvu.Rows" localSheetId="5" hidden="1">MALACCA!#REF!</definedName>
    <definedName name="Z_7D3CEC1C_CCEC_4C4E_963E_DDD8383A68C1_.wvu.Rows" localSheetId="30" hidden="1">'NEW KIWI'!#REF!,'NEW KIWI'!#REF!</definedName>
    <definedName name="Z_7D3CEC1C_CCEC_4C4E_963E_DDD8383A68C1_.wvu.Rows" localSheetId="16" hidden="1">'ORCHID '!#REF!,'ORCHID '!#REF!</definedName>
    <definedName name="Z_7D3CEC1C_CCEC_4C4E_963E_DDD8383A68C1_.wvu.Rows" localSheetId="31" hidden="1">ORIGAMI!#REF!</definedName>
    <definedName name="Z_7D3CEC1C_CCEC_4C4E_963E_DDD8383A68C1_.wvu.Rows" localSheetId="19" hidden="1">PERTIWI!#REF!</definedName>
    <definedName name="Z_7D3CEC1C_CCEC_4C4E_963E_DDD8383A68C1_.wvu.Rows" localSheetId="2" hidden="1">ROUTING!$13:$14</definedName>
    <definedName name="Z_7D3CEC1C_CCEC_4C4E_963E_DDD8383A68C1_.wvu.Rows" localSheetId="17" hidden="1">SAMBAR!#REF!,SAMBAR!#REF!</definedName>
    <definedName name="Z_7D3CEC1C_CCEC_4C4E_963E_DDD8383A68C1_.wvu.Rows" localSheetId="18" hidden="1">SAOLA!#REF!,SAOLA!#REF!,SAOLA!#REF!</definedName>
    <definedName name="Z_7D3CEC1C_CCEC_4C4E_963E_DDD8383A68C1_.wvu.Rows" localSheetId="21" hidden="1">SEAGULL!#REF!,SEAGULL!#REF!,SEAGULL!#REF!</definedName>
    <definedName name="Z_7D3CEC1C_CCEC_4C4E_963E_DDD8383A68C1_.wvu.Rows" localSheetId="23" hidden="1">SEAHORSE!#REF!,SEAHORSE!#REF!,SEAHORSE!#REF!</definedName>
    <definedName name="Z_7D3CEC1C_CCEC_4C4E_963E_DDD8383A68C1_.wvu.Rows" localSheetId="25" hidden="1">SHAPLA!#REF!</definedName>
    <definedName name="Z_7D3CEC1C_CCEC_4C4E_963E_DDD8383A68C1_.wvu.Rows" localSheetId="8" hidden="1">'THAI (SERVICE CLOSURE)'!#REF!,'THAI (SERVICE CLOSURE)'!$100:$110</definedName>
    <definedName name="Z_7D3CEC1C_CCEC_4C4E_963E_DDD8383A68C1_.wvu.Rows" localSheetId="26" hidden="1">'THAI EXPRESS'!#REF!,'THAI EXPRESS'!#REF!,'THAI EXPRESS'!#REF!</definedName>
    <definedName name="Z_7D42D457_F09B_4E83_8433_58BDF10DB4E4_.wvu.FilterData" localSheetId="6" hidden="1">'CHINA PORT TERMINAL'!$A$1:$I$126</definedName>
    <definedName name="Z_7D42D457_F09B_4E83_8433_58BDF10DB4E4_.wvu.FilterData" localSheetId="9" hidden="1">'OUTSIDE FEEDER'!$A$1:$I$126</definedName>
    <definedName name="Z_839A08D2_0CFF_49AB_A28F_C1676CAFE321_.wvu.FilterData" localSheetId="16" hidden="1">'ORCHID '!#REF!</definedName>
    <definedName name="Z_839A08D2_0CFF_49AB_A28F_C1676CAFE321_.wvu.FilterData" localSheetId="17" hidden="1">SAMBAR!#REF!</definedName>
    <definedName name="Z_8773B614_CBE7_474E_B57F_0A27A3791CF3_.wvu.FilterData" localSheetId="6" hidden="1">'CHINA PORT TERMINAL'!$A$1:$AA$126</definedName>
    <definedName name="Z_8773B614_CBE7_474E_B57F_0A27A3791CF3_.wvu.FilterData" localSheetId="16" hidden="1">'ORCHID '!#REF!</definedName>
    <definedName name="Z_8773B614_CBE7_474E_B57F_0A27A3791CF3_.wvu.FilterData" localSheetId="9" hidden="1">'OUTSIDE FEEDER'!$A$1:$AA$126</definedName>
    <definedName name="Z_8773B614_CBE7_474E_B57F_0A27A3791CF3_.wvu.FilterData" localSheetId="2" hidden="1">ROUTING!$A$1:$G$28</definedName>
    <definedName name="Z_8773B614_CBE7_474E_B57F_0A27A3791CF3_.wvu.FilterData" localSheetId="17" hidden="1">SAMBAR!#REF!</definedName>
    <definedName name="Z_8773B614_CBE7_474E_B57F_0A27A3791CF3_.wvu.PrintArea" localSheetId="3" hidden="1">BENGAL!$A$1:$K$394</definedName>
    <definedName name="Z_8773B614_CBE7_474E_B57F_0A27A3791CF3_.wvu.PrintArea" localSheetId="4" hidden="1">BURMA!$A$1:$L$91</definedName>
    <definedName name="Z_8773B614_CBE7_474E_B57F_0A27A3791CF3_.wvu.PrintArea" localSheetId="14" hidden="1">DOLPHIN!$A$1:$J$356</definedName>
    <definedName name="Z_8773B614_CBE7_474E_B57F_0A27A3791CF3_.wvu.PrintArea" localSheetId="0" hidden="1">HOME!$A$2:$H$12</definedName>
    <definedName name="Z_8773B614_CBE7_474E_B57F_0A27A3791CF3_.wvu.PrintArea" localSheetId="13" hidden="1">KOUPREY!$A$1:$L$5</definedName>
    <definedName name="Z_8773B614_CBE7_474E_B57F_0A27A3791CF3_.wvu.PrintArea" localSheetId="5" hidden="1">MALACCA!$A$1:$K$10</definedName>
    <definedName name="Z_8773B614_CBE7_474E_B57F_0A27A3791CF3_.wvu.PrintArea" localSheetId="37" hidden="1">MALYNDO!$A$1:$N$40</definedName>
    <definedName name="Z_8773B614_CBE7_474E_B57F_0A27A3791CF3_.wvu.PrintArea" localSheetId="22" hidden="1">'NEW JAVA EX 1 &amp; 3'!$A$1:$M$280</definedName>
    <definedName name="Z_8773B614_CBE7_474E_B57F_0A27A3791CF3_.wvu.PrintArea" localSheetId="16" hidden="1">'ORCHID '!$A$1:$K$7</definedName>
    <definedName name="Z_8773B614_CBE7_474E_B57F_0A27A3791CF3_.wvu.PrintArea" localSheetId="19" hidden="1">PERTIWI!$A$1:$K$353</definedName>
    <definedName name="Z_8773B614_CBE7_474E_B57F_0A27A3791CF3_.wvu.PrintArea" localSheetId="17" hidden="1">SAMBAR!$A$1:$L$7</definedName>
    <definedName name="Z_8773B614_CBE7_474E_B57F_0A27A3791CF3_.wvu.PrintArea" localSheetId="25" hidden="1">SHAPLA!$A$1:$J$354</definedName>
    <definedName name="Z_8773B614_CBE7_474E_B57F_0A27A3791CF3_.wvu.PrintArea" localSheetId="43" hidden="1">SWAN!$A$1:$N$35</definedName>
    <definedName name="Z_8773B614_CBE7_474E_B57F_0A27A3791CF3_.wvu.Rows" localSheetId="2" hidden="1">ROUTING!$13:$14</definedName>
    <definedName name="Z_9278F756_A3B4_47A1_8EDD_64A01BF7A423_.wvu.FilterData" localSheetId="45" hidden="1">AMERICA!#REF!</definedName>
    <definedName name="Z_9278F756_A3B4_47A1_8EDD_64A01BF7A423_.wvu.FilterData" localSheetId="40" hidden="1">DRAGON!#REF!</definedName>
    <definedName name="Z_9278F756_A3B4_47A1_8EDD_64A01BF7A423_.wvu.FilterData" localSheetId="46" hidden="1">EMPIRE!#REF!</definedName>
    <definedName name="Z_9278F756_A3B4_47A1_8EDD_64A01BF7A423_.wvu.FilterData" localSheetId="16" hidden="1">'ORCHID '!#REF!</definedName>
    <definedName name="Z_9278F756_A3B4_47A1_8EDD_64A01BF7A423_.wvu.FilterData" localSheetId="2" hidden="1">ROUTING!$A$1:$G$28</definedName>
    <definedName name="Z_9278F756_A3B4_47A1_8EDD_64A01BF7A423_.wvu.FilterData" localSheetId="17" hidden="1">SAMBAR!#REF!</definedName>
    <definedName name="Z_9278F756_A3B4_47A1_8EDD_64A01BF7A423_.wvu.PrintArea" localSheetId="3" hidden="1">BENGAL!$A$1:$K$394</definedName>
    <definedName name="Z_9278F756_A3B4_47A1_8EDD_64A01BF7A423_.wvu.PrintArea" localSheetId="4" hidden="1">BURMA!$A$1:$L$91</definedName>
    <definedName name="Z_9278F756_A3B4_47A1_8EDD_64A01BF7A423_.wvu.PrintArea" localSheetId="14" hidden="1">DOLPHIN!$A$1:$J$356</definedName>
    <definedName name="Z_9278F756_A3B4_47A1_8EDD_64A01BF7A423_.wvu.PrintArea" localSheetId="0" hidden="1">HOME!$A$2:$H$12</definedName>
    <definedName name="Z_9278F756_A3B4_47A1_8EDD_64A01BF7A423_.wvu.PrintArea" localSheetId="13" hidden="1">KOUPREY!$A$1:$L$5</definedName>
    <definedName name="Z_9278F756_A3B4_47A1_8EDD_64A01BF7A423_.wvu.PrintArea" localSheetId="5" hidden="1">MALACCA!$A$1:$K$10</definedName>
    <definedName name="Z_9278F756_A3B4_47A1_8EDD_64A01BF7A423_.wvu.PrintArea" localSheetId="37" hidden="1">MALYNDO!$A$1:$N$40</definedName>
    <definedName name="Z_9278F756_A3B4_47A1_8EDD_64A01BF7A423_.wvu.PrintArea" localSheetId="22" hidden="1">'NEW JAVA EX 1 &amp; 3'!$A$1:$M$281</definedName>
    <definedName name="Z_9278F756_A3B4_47A1_8EDD_64A01BF7A423_.wvu.PrintArea" localSheetId="16" hidden="1">'ORCHID '!$A$1:$K$7</definedName>
    <definedName name="Z_9278F756_A3B4_47A1_8EDD_64A01BF7A423_.wvu.PrintArea" localSheetId="19" hidden="1">PERTIWI!$A$1:$K$353</definedName>
    <definedName name="Z_9278F756_A3B4_47A1_8EDD_64A01BF7A423_.wvu.PrintArea" localSheetId="17" hidden="1">SAMBAR!$A$1:$L$7</definedName>
    <definedName name="Z_9278F756_A3B4_47A1_8EDD_64A01BF7A423_.wvu.PrintArea" localSheetId="25" hidden="1">SHAPLA!$A$1:$J$354</definedName>
    <definedName name="Z_9278F756_A3B4_47A1_8EDD_64A01BF7A423_.wvu.PrintArea" localSheetId="43" hidden="1">SWAN!$A$1:$N$35</definedName>
    <definedName name="Z_9278F756_A3B4_47A1_8EDD_64A01BF7A423_.wvu.Rows" localSheetId="3" hidden="1">BENGAL!#REF!</definedName>
    <definedName name="Z_9278F756_A3B4_47A1_8EDD_64A01BF7A423_.wvu.Rows" localSheetId="4" hidden="1">BURMA!#REF!</definedName>
    <definedName name="Z_9278F756_A3B4_47A1_8EDD_64A01BF7A423_.wvu.Rows" localSheetId="14" hidden="1">DOLPHIN!#REF!</definedName>
    <definedName name="Z_9278F756_A3B4_47A1_8EDD_64A01BF7A423_.wvu.Rows" localSheetId="0" hidden="1">HOME!#REF!</definedName>
    <definedName name="Z_9278F756_A3B4_47A1_8EDD_64A01BF7A423_.wvu.Rows" localSheetId="13" hidden="1">KOUPREY!#REF!</definedName>
    <definedName name="Z_9278F756_A3B4_47A1_8EDD_64A01BF7A423_.wvu.Rows" localSheetId="5" hidden="1">MALACCA!#REF!</definedName>
    <definedName name="Z_9278F756_A3B4_47A1_8EDD_64A01BF7A423_.wvu.Rows" localSheetId="22" hidden="1">'NEW JAVA EX 1 &amp; 3'!#REF!</definedName>
    <definedName name="Z_9278F756_A3B4_47A1_8EDD_64A01BF7A423_.wvu.Rows" localSheetId="19" hidden="1">PERTIWI!#REF!</definedName>
    <definedName name="Z_9278F756_A3B4_47A1_8EDD_64A01BF7A423_.wvu.Rows" localSheetId="2" hidden="1">ROUTING!$11:$14,ROUTING!$17:$17,ROUTING!$21:$21,ROUTING!$27:$27</definedName>
    <definedName name="Z_9278F756_A3B4_47A1_8EDD_64A01BF7A423_.wvu.Rows" localSheetId="25" hidden="1">SHAPLA!#REF!</definedName>
    <definedName name="Z_9E7EEAA3_A5FB_49FD_8C3A_1AF14EAE95FB_.wvu.FilterData" localSheetId="16" hidden="1">'ORCHID '!#REF!</definedName>
    <definedName name="Z_9E7EEAA3_A5FB_49FD_8C3A_1AF14EAE95FB_.wvu.FilterData" localSheetId="2" hidden="1">ROUTING!$A$1:$G$28</definedName>
    <definedName name="Z_9E7EEAA3_A5FB_49FD_8C3A_1AF14EAE95FB_.wvu.FilterData" localSheetId="17" hidden="1">SAMBAR!#REF!</definedName>
    <definedName name="Z_9E7EEAA3_A5FB_49FD_8C3A_1AF14EAE95FB_.wvu.PrintArea" localSheetId="3" hidden="1">BENGAL!$A$1:$K$394</definedName>
    <definedName name="Z_9E7EEAA3_A5FB_49FD_8C3A_1AF14EAE95FB_.wvu.PrintArea" localSheetId="4" hidden="1">BURMA!$A$1:$L$91</definedName>
    <definedName name="Z_9E7EEAA3_A5FB_49FD_8C3A_1AF14EAE95FB_.wvu.PrintArea" localSheetId="14" hidden="1">DOLPHIN!$A$1:$J$356</definedName>
    <definedName name="Z_9E7EEAA3_A5FB_49FD_8C3A_1AF14EAE95FB_.wvu.PrintArea" localSheetId="0" hidden="1">HOME!$A$2:$H$12</definedName>
    <definedName name="Z_9E7EEAA3_A5FB_49FD_8C3A_1AF14EAE95FB_.wvu.PrintArea" localSheetId="13" hidden="1">KOUPREY!$A$1:$L$5</definedName>
    <definedName name="Z_9E7EEAA3_A5FB_49FD_8C3A_1AF14EAE95FB_.wvu.PrintArea" localSheetId="5" hidden="1">MALACCA!$A$1:$K$10</definedName>
    <definedName name="Z_9E7EEAA3_A5FB_49FD_8C3A_1AF14EAE95FB_.wvu.PrintArea" localSheetId="37" hidden="1">MALYNDO!$A$1:$N$40</definedName>
    <definedName name="Z_9E7EEAA3_A5FB_49FD_8C3A_1AF14EAE95FB_.wvu.PrintArea" localSheetId="22" hidden="1">'NEW JAVA EX 1 &amp; 3'!$A$1:$M$280</definedName>
    <definedName name="Z_9E7EEAA3_A5FB_49FD_8C3A_1AF14EAE95FB_.wvu.PrintArea" localSheetId="16" hidden="1">'ORCHID '!$A$1:$K$7</definedName>
    <definedName name="Z_9E7EEAA3_A5FB_49FD_8C3A_1AF14EAE95FB_.wvu.PrintArea" localSheetId="19" hidden="1">PERTIWI!$A$1:$K$353</definedName>
    <definedName name="Z_9E7EEAA3_A5FB_49FD_8C3A_1AF14EAE95FB_.wvu.PrintArea" localSheetId="17" hidden="1">SAMBAR!$A$1:$L$7</definedName>
    <definedName name="Z_9E7EEAA3_A5FB_49FD_8C3A_1AF14EAE95FB_.wvu.PrintArea" localSheetId="25" hidden="1">SHAPLA!$A$1:$J$354</definedName>
    <definedName name="Z_9E7EEAA3_A5FB_49FD_8C3A_1AF14EAE95FB_.wvu.PrintArea" localSheetId="43" hidden="1">SWAN!$A$1:$N$35</definedName>
    <definedName name="Z_9E7EEAA3_A5FB_49FD_8C3A_1AF14EAE95FB_.wvu.Rows" localSheetId="2" hidden="1">ROUTING!$13:$14</definedName>
    <definedName name="Z_A756B6A5_F67A_491F_BA24_E780838F7671_.wvu.FilterData" localSheetId="16" hidden="1">'ORCHID '!#REF!</definedName>
    <definedName name="Z_A756B6A5_F67A_491F_BA24_E780838F7671_.wvu.FilterData" localSheetId="17" hidden="1">SAMBAR!#REF!</definedName>
    <definedName name="Z_B64A8DAC_18E6_4119_B564_FC1D9B97CCC4_.wvu.FilterData" localSheetId="40" hidden="1">DRAGON!#REF!</definedName>
    <definedName name="Z_BA712AC7_4015_4F77_9461_7852ED983D52_.wvu.FilterData" localSheetId="16" hidden="1">'ORCHID '!#REF!</definedName>
    <definedName name="Z_BA712AC7_4015_4F77_9461_7852ED983D52_.wvu.FilterData" localSheetId="2" hidden="1">ROUTING!$A$1:$G$28</definedName>
    <definedName name="Z_BA712AC7_4015_4F77_9461_7852ED983D52_.wvu.FilterData" localSheetId="17" hidden="1">SAMBAR!#REF!</definedName>
    <definedName name="Z_BA712AC7_4015_4F77_9461_7852ED983D52_.wvu.PrintArea" localSheetId="3" hidden="1">BENGAL!$A$1:$K$394</definedName>
    <definedName name="Z_BA712AC7_4015_4F77_9461_7852ED983D52_.wvu.PrintArea" localSheetId="4" hidden="1">BURMA!$A$1:$L$91</definedName>
    <definedName name="Z_BA712AC7_4015_4F77_9461_7852ED983D52_.wvu.PrintArea" localSheetId="14" hidden="1">DOLPHIN!$A$1:$J$356</definedName>
    <definedName name="Z_BA712AC7_4015_4F77_9461_7852ED983D52_.wvu.PrintArea" localSheetId="0" hidden="1">HOME!$A$2:$H$12</definedName>
    <definedName name="Z_BA712AC7_4015_4F77_9461_7852ED983D52_.wvu.PrintArea" localSheetId="13" hidden="1">KOUPREY!$A$1:$L$5</definedName>
    <definedName name="Z_BA712AC7_4015_4F77_9461_7852ED983D52_.wvu.PrintArea" localSheetId="5" hidden="1">MALACCA!$A$1:$K$10</definedName>
    <definedName name="Z_BA712AC7_4015_4F77_9461_7852ED983D52_.wvu.PrintArea" localSheetId="37" hidden="1">MALYNDO!$A$1:$N$40</definedName>
    <definedName name="Z_BA712AC7_4015_4F77_9461_7852ED983D52_.wvu.PrintArea" localSheetId="22" hidden="1">'NEW JAVA EX 1 &amp; 3'!$A$1:$M$280</definedName>
    <definedName name="Z_BA712AC7_4015_4F77_9461_7852ED983D52_.wvu.PrintArea" localSheetId="16" hidden="1">'ORCHID '!$A$1:$K$7</definedName>
    <definedName name="Z_BA712AC7_4015_4F77_9461_7852ED983D52_.wvu.PrintArea" localSheetId="19" hidden="1">PERTIWI!$A$1:$K$353</definedName>
    <definedName name="Z_BA712AC7_4015_4F77_9461_7852ED983D52_.wvu.PrintArea" localSheetId="17" hidden="1">SAMBAR!$A$1:$L$7</definedName>
    <definedName name="Z_BA712AC7_4015_4F77_9461_7852ED983D52_.wvu.PrintArea" localSheetId="25" hidden="1">SHAPLA!$A$1:$J$354</definedName>
    <definedName name="Z_BA712AC7_4015_4F77_9461_7852ED983D52_.wvu.PrintArea" localSheetId="43" hidden="1">SWAN!$A$1:$N$35</definedName>
    <definedName name="Z_BA712AC7_4015_4F77_9461_7852ED983D52_.wvu.Rows" localSheetId="2" hidden="1">ROUTING!$13:$14</definedName>
    <definedName name="Z_C595B031_2A1D_46CA_96CB_68BE50D3BAD2_.wvu.FilterData" localSheetId="16" hidden="1">'ORCHID '!#REF!</definedName>
    <definedName name="Z_C595B031_2A1D_46CA_96CB_68BE50D3BAD2_.wvu.FilterData" localSheetId="17" hidden="1">SAMBAR!#REF!</definedName>
    <definedName name="Z_D46427A8_8473_44FE_9FEB_A9B75A303274_.wvu.FilterData" localSheetId="16" hidden="1">'ORCHID '!#REF!</definedName>
    <definedName name="Z_D46427A8_8473_44FE_9FEB_A9B75A303274_.wvu.FilterData" localSheetId="17" hidden="1">SAMBAR!#REF!</definedName>
    <definedName name="Z_DB5AB646_8383_45E6_A1FA_087ABC2E7D8A_.wvu.FilterData" localSheetId="6" hidden="1">'CHINA PORT TERMINAL'!$A$1:$AA$126</definedName>
    <definedName name="Z_DB5AB646_8383_45E6_A1FA_087ABC2E7D8A_.wvu.FilterData" localSheetId="9" hidden="1">'OUTSIDE FEEDER'!$A$1:$AA$126</definedName>
    <definedName name="Z_DE062870_DD16_4424_81C8_DE4B9F84915B_.wvu.FilterData" localSheetId="16" hidden="1">'ORCHID '!#REF!</definedName>
    <definedName name="Z_DE062870_DD16_4424_81C8_DE4B9F84915B_.wvu.FilterData" localSheetId="17" hidden="1">SAMBAR!#REF!</definedName>
    <definedName name="Z_E1E797F8_34E6_47F1_BE5C_875D33263E0D_.wvu.FilterData" localSheetId="16" hidden="1">'ORCHID '!#REF!</definedName>
    <definedName name="Z_E1E797F8_34E6_47F1_BE5C_875D33263E0D_.wvu.FilterData" localSheetId="17" hidden="1">SAMBAR!#REF!</definedName>
    <definedName name="Z_EAC17A20_8948_4F22_88C0_A79B3C856559_.wvu.FilterData" localSheetId="40" hidden="1">DRAGON!#REF!</definedName>
  </definedNames>
  <calcPr calcId="191028"/>
  <customWorkbookViews>
    <customWorkbookView name="SS LIN SGSGP SALES - Personal View" guid="{1ECD3B71-3848-4973-92B4-4B4B149BC657}" mergeInterval="0" personalView="1" maximized="1" xWindow="-8" yWindow="-8" windowWidth="1936" windowHeight="1056" tabRatio="939" activeSheetId="14"/>
    <customWorkbookView name="Linh NG - Personal View" guid="{BA712AC7-4015-4F77-9461-7852ED983D52}" mergeInterval="0" personalView="1" maximized="1" xWindow="-8" yWindow="-8" windowWidth="1296" windowHeight="978" tabRatio="911" activeSheetId="14"/>
    <customWorkbookView name="L NGUYENHOANG SGSGP CS - Personal View" guid="{081BDD81-EE06-4095-AD37-7E4189D26072}" mergeInterval="0" personalView="1" maximized="1" windowWidth="1276" windowHeight="775" tabRatio="911" activeSheetId="4"/>
    <customWorkbookView name="JH NG SGSGP MGT - Personal View" guid="{9E7EEAA3-A5FB-49FD-8C3A-1AF14EAE95FB}" mergeInterval="0" personalView="1" maximized="1" xWindow="-9" yWindow="-9" windowWidth="1938" windowHeight="1050" tabRatio="911" activeSheetId="23"/>
    <customWorkbookView name="SH ONG SGSGP MGT - Personal View" guid="{2EFCC4AA-DFFF-400E-B34F-BF7B9FA2A1FF}" mergeInterval="0" personalView="1" maximized="1" xWindow="-9" yWindow="-9" windowWidth="1938" windowHeight="1050" tabRatio="911" activeSheetId="23"/>
    <customWorkbookView name="L NGUYENHOANG SGSGP SALES - Personal View" guid="{3485952D-0C31-4884-9EDF-552F3D1B124B}" mergeInterval="0" personalView="1" maximized="1" xWindow="-8" yWindow="-8" windowWidth="1936" windowHeight="1056" tabRatio="911" activeSheetId="11"/>
    <customWorkbookView name="K LIU SGSGP MGT - Personal View" guid="{3FEF6608-25EF-43D8-8468-19FFFC3BCE74}" mergeInterval="0" personalView="1" maximized="1" xWindow="-9" yWindow="-9" windowWidth="1938" windowHeight="1048" tabRatio="939" activeSheetId="12"/>
    <customWorkbookView name="SY LIEW SGSGP CS - Personal View" guid="{8773B614-CBE7-474E-B57F-0A27A3791CF3}" mergeInterval="0" personalView="1" maximized="1" xWindow="-8" yWindow="-8" windowWidth="1936" windowHeight="1015" tabRatio="911" activeSheetId="8"/>
    <customWorkbookView name="R CHIA SGSGP CS - Personal View" guid="{1BFD2ADD-60C4-4334-9BDE-E3C6DD17BEED}" mergeInterval="0" personalView="1" maximized="1" xWindow="-8" yWindow="-8" windowWidth="1936" windowHeight="1056" tabRatio="939" activeSheetId="8"/>
    <customWorkbookView name="meich - Personal View" guid="{7D3CEC1C-CCEC-4C4E-963E-DDD8383A68C1}" mergeInterval="0" personalView="1" maximized="1" xWindow="-8" yWindow="-8" windowWidth="1382" windowHeight="744" tabRatio="939" activeSheetId="20"/>
    <customWorkbookView name="S TAN SGSGP CS - Personal View" guid="{03DD319B-D6A9-4830-871F-6D56EEAA4879}" mergeInterval="0" personalView="1" maximized="1" xWindow="-8" yWindow="-8" windowWidth="1936" windowHeight="1056" tabRatio="945" activeSheetId="8"/>
    <customWorkbookView name="CS LIM SGSGP CS - Personal View" guid="{6B324A58-5A89-471C-AD21-0822EB95E67E}" mergeInterval="0" personalView="1" maximized="1" xWindow="-8" yWindow="-8" windowWidth="1936" windowHeight="1056" tabRatio="939" activeSheetId="13"/>
    <customWorkbookView name="S KOH SGSGP CS - Personal View" guid="{613E785B-CD51-494D-B041-E8D30BF6F1EC}" mergeInterval="0" personalView="1" maximized="1" xWindow="-8" yWindow="-8" windowWidth="1382" windowHeight="744" tabRatio="939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2" i="32" l="1"/>
  <c r="G262" i="32" s="1"/>
  <c r="H262" i="32" s="1"/>
  <c r="F321" i="44"/>
  <c r="G246" i="5"/>
  <c r="I387" i="62"/>
  <c r="H387" i="62"/>
  <c r="G387" i="62"/>
  <c r="G135" i="32"/>
  <c r="G136" i="32"/>
  <c r="G137" i="32"/>
  <c r="G138" i="32"/>
  <c r="G139" i="32"/>
  <c r="G140" i="32"/>
  <c r="G141" i="32"/>
  <c r="G142" i="32"/>
  <c r="G134" i="32"/>
  <c r="G260" i="32"/>
  <c r="F136" i="32"/>
  <c r="E262" i="10"/>
  <c r="E261" i="10"/>
  <c r="E260" i="10"/>
  <c r="E259" i="10"/>
  <c r="E258" i="10"/>
  <c r="E257" i="10"/>
  <c r="J154" i="7"/>
  <c r="I154" i="7"/>
  <c r="H154" i="7"/>
  <c r="G154" i="7"/>
  <c r="F154" i="7"/>
  <c r="E154" i="7"/>
  <c r="J153" i="7"/>
  <c r="I153" i="7"/>
  <c r="H153" i="7"/>
  <c r="G153" i="7"/>
  <c r="F153" i="7"/>
  <c r="E153" i="7"/>
  <c r="J152" i="7"/>
  <c r="I152" i="7"/>
  <c r="H152" i="7"/>
  <c r="G152" i="7"/>
  <c r="F152" i="7"/>
  <c r="E152" i="7"/>
  <c r="J151" i="7"/>
  <c r="I151" i="7"/>
  <c r="H151" i="7"/>
  <c r="G151" i="7"/>
  <c r="F151" i="7"/>
  <c r="E151" i="7"/>
  <c r="E235" i="57"/>
  <c r="F235" i="57" s="1"/>
  <c r="E234" i="57"/>
  <c r="F234" i="57" s="1"/>
  <c r="E233" i="57"/>
  <c r="F233" i="57" s="1"/>
  <c r="E109" i="57"/>
  <c r="E108" i="57"/>
  <c r="E107" i="57"/>
  <c r="F271" i="32"/>
  <c r="G271" i="32" s="1"/>
  <c r="H271" i="32" s="1"/>
  <c r="E271" i="32"/>
  <c r="E142" i="32"/>
  <c r="F142" i="32" s="1"/>
  <c r="E419" i="8"/>
  <c r="F419" i="8" s="1"/>
  <c r="G419" i="8" s="1"/>
  <c r="H419" i="8" s="1"/>
  <c r="I419" i="8" s="1"/>
  <c r="I162" i="45"/>
  <c r="I161" i="45"/>
  <c r="E162" i="45"/>
  <c r="E161" i="45"/>
  <c r="I160" i="45"/>
  <c r="E160" i="45"/>
  <c r="E333" i="44"/>
  <c r="F333" i="44" s="1"/>
  <c r="G333" i="44" s="1"/>
  <c r="H333" i="44" s="1"/>
  <c r="I333" i="44" s="1"/>
  <c r="J333" i="44" s="1"/>
  <c r="K333" i="44" s="1"/>
  <c r="E184" i="44"/>
  <c r="F184" i="44" s="1"/>
  <c r="I44" i="65"/>
  <c r="E44" i="65"/>
  <c r="E255" i="5"/>
  <c r="F255" i="5" s="1"/>
  <c r="G255" i="5" s="1"/>
  <c r="H255" i="5" s="1"/>
  <c r="I255" i="5" s="1"/>
  <c r="J255" i="5" s="1"/>
  <c r="K255" i="5" s="1"/>
  <c r="F190" i="5"/>
  <c r="E190" i="5"/>
  <c r="E395" i="62"/>
  <c r="F395" i="62" s="1"/>
  <c r="G395" i="62" s="1"/>
  <c r="H395" i="62" s="1"/>
  <c r="I395" i="62" s="1"/>
  <c r="J395" i="62" s="1"/>
  <c r="E339" i="48"/>
  <c r="F339" i="48" s="1"/>
  <c r="G339" i="48" s="1"/>
  <c r="F149" i="48"/>
  <c r="E149" i="48"/>
  <c r="E43" i="63"/>
  <c r="E234" i="61"/>
  <c r="E423" i="47"/>
  <c r="E422" i="47"/>
  <c r="E421" i="47"/>
  <c r="E420" i="47"/>
  <c r="E316" i="47"/>
  <c r="E315" i="47"/>
  <c r="E314" i="47"/>
  <c r="E313" i="47"/>
  <c r="I275" i="43"/>
  <c r="H275" i="43"/>
  <c r="G275" i="43"/>
  <c r="F275" i="43"/>
  <c r="E275" i="43"/>
  <c r="I41" i="65"/>
  <c r="I38" i="65"/>
  <c r="I151" i="45"/>
  <c r="F326" i="48"/>
  <c r="E41" i="66"/>
  <c r="E40" i="66"/>
  <c r="F270" i="32"/>
  <c r="G270" i="32" s="1"/>
  <c r="H270" i="32" s="1"/>
  <c r="E270" i="32"/>
  <c r="F269" i="32"/>
  <c r="G269" i="32" s="1"/>
  <c r="H269" i="32" s="1"/>
  <c r="E269" i="32"/>
  <c r="E141" i="32"/>
  <c r="F141" i="32" s="1"/>
  <c r="E140" i="32"/>
  <c r="F140" i="32" s="1"/>
  <c r="E418" i="8"/>
  <c r="F418" i="8" s="1"/>
  <c r="G418" i="8" s="1"/>
  <c r="H418" i="8" s="1"/>
  <c r="I418" i="8" s="1"/>
  <c r="I152" i="45"/>
  <c r="E152" i="45"/>
  <c r="E332" i="44"/>
  <c r="F332" i="44" s="1"/>
  <c r="G332" i="44" s="1"/>
  <c r="H332" i="44" s="1"/>
  <c r="I332" i="44" s="1"/>
  <c r="J332" i="44" s="1"/>
  <c r="K332" i="44" s="1"/>
  <c r="E183" i="44"/>
  <c r="F183" i="44" s="1"/>
  <c r="I43" i="65"/>
  <c r="E43" i="65"/>
  <c r="E254" i="5"/>
  <c r="F254" i="5" s="1"/>
  <c r="G254" i="5" s="1"/>
  <c r="H254" i="5" s="1"/>
  <c r="I254" i="5" s="1"/>
  <c r="J254" i="5" s="1"/>
  <c r="K254" i="5" s="1"/>
  <c r="F189" i="5"/>
  <c r="E189" i="5"/>
  <c r="E232" i="57"/>
  <c r="F232" i="57" s="1"/>
  <c r="E106" i="57"/>
  <c r="E394" i="62"/>
  <c r="F394" i="62" s="1"/>
  <c r="G394" i="62" s="1"/>
  <c r="H394" i="62" s="1"/>
  <c r="I394" i="62" s="1"/>
  <c r="J394" i="62" s="1"/>
  <c r="E338" i="48"/>
  <c r="F338" i="48" s="1"/>
  <c r="G338" i="48" s="1"/>
  <c r="F148" i="48"/>
  <c r="E148" i="48"/>
  <c r="E42" i="63"/>
  <c r="E233" i="61"/>
  <c r="E419" i="47"/>
  <c r="E312" i="47"/>
  <c r="I274" i="43"/>
  <c r="H274" i="43"/>
  <c r="G274" i="43"/>
  <c r="F274" i="43"/>
  <c r="E274" i="43"/>
  <c r="E262" i="32"/>
  <c r="G320" i="44"/>
  <c r="H320" i="44"/>
  <c r="I159" i="45"/>
  <c r="I158" i="45"/>
  <c r="I157" i="45"/>
  <c r="I156" i="45"/>
  <c r="I149" i="45"/>
  <c r="E231" i="57"/>
  <c r="F231" i="57" s="1"/>
  <c r="E105" i="57"/>
  <c r="E417" i="8"/>
  <c r="F417" i="8" s="1"/>
  <c r="G417" i="8" s="1"/>
  <c r="H417" i="8" s="1"/>
  <c r="I417" i="8" s="1"/>
  <c r="E159" i="45"/>
  <c r="E158" i="45"/>
  <c r="I153" i="45"/>
  <c r="E331" i="44"/>
  <c r="F331" i="44" s="1"/>
  <c r="G331" i="44" s="1"/>
  <c r="H331" i="44" s="1"/>
  <c r="I331" i="44" s="1"/>
  <c r="J331" i="44" s="1"/>
  <c r="K331" i="44" s="1"/>
  <c r="E182" i="44"/>
  <c r="F182" i="44" s="1"/>
  <c r="I34" i="65"/>
  <c r="I35" i="65"/>
  <c r="I42" i="65"/>
  <c r="E42" i="65"/>
  <c r="E253" i="5"/>
  <c r="F253" i="5" s="1"/>
  <c r="G253" i="5" s="1"/>
  <c r="H253" i="5" s="1"/>
  <c r="I253" i="5" s="1"/>
  <c r="J253" i="5" s="1"/>
  <c r="K253" i="5" s="1"/>
  <c r="F188" i="5"/>
  <c r="E188" i="5"/>
  <c r="E393" i="62"/>
  <c r="F393" i="62" s="1"/>
  <c r="G393" i="62" s="1"/>
  <c r="H393" i="62" s="1"/>
  <c r="I393" i="62" s="1"/>
  <c r="J393" i="62" s="1"/>
  <c r="E337" i="48"/>
  <c r="F337" i="48" s="1"/>
  <c r="G337" i="48" s="1"/>
  <c r="F147" i="48"/>
  <c r="E147" i="48"/>
  <c r="E41" i="63"/>
  <c r="E232" i="61"/>
  <c r="E418" i="47"/>
  <c r="E311" i="47"/>
  <c r="I273" i="43"/>
  <c r="H273" i="43"/>
  <c r="G273" i="43"/>
  <c r="F273" i="43"/>
  <c r="E273" i="43"/>
  <c r="F408" i="8"/>
  <c r="F140" i="7"/>
  <c r="I148" i="45"/>
  <c r="G138" i="7"/>
  <c r="H138" i="7" s="1"/>
  <c r="I138" i="7" s="1"/>
  <c r="J138" i="7" s="1"/>
  <c r="E230" i="57"/>
  <c r="F230" i="57" s="1"/>
  <c r="E104" i="57"/>
  <c r="F268" i="32"/>
  <c r="G268" i="32" s="1"/>
  <c r="H268" i="32" s="1"/>
  <c r="E268" i="32"/>
  <c r="E139" i="32"/>
  <c r="F139" i="32" s="1"/>
  <c r="E416" i="8"/>
  <c r="F416" i="8" s="1"/>
  <c r="G416" i="8" s="1"/>
  <c r="H416" i="8" s="1"/>
  <c r="I416" i="8" s="1"/>
  <c r="E157" i="45"/>
  <c r="E330" i="44"/>
  <c r="F330" i="44" s="1"/>
  <c r="G330" i="44" s="1"/>
  <c r="H330" i="44" s="1"/>
  <c r="I330" i="44" s="1"/>
  <c r="J330" i="44" s="1"/>
  <c r="K330" i="44" s="1"/>
  <c r="E181" i="44"/>
  <c r="F181" i="44" s="1"/>
  <c r="E41" i="65"/>
  <c r="E252" i="5"/>
  <c r="F252" i="5" s="1"/>
  <c r="G252" i="5" s="1"/>
  <c r="H252" i="5" s="1"/>
  <c r="I252" i="5" s="1"/>
  <c r="J252" i="5" s="1"/>
  <c r="K252" i="5" s="1"/>
  <c r="F187" i="5"/>
  <c r="E187" i="5"/>
  <c r="E392" i="62"/>
  <c r="F392" i="62" s="1"/>
  <c r="G392" i="62" s="1"/>
  <c r="H392" i="62" s="1"/>
  <c r="I392" i="62" s="1"/>
  <c r="J392" i="62" s="1"/>
  <c r="E336" i="48"/>
  <c r="F336" i="48" s="1"/>
  <c r="G336" i="48" s="1"/>
  <c r="E335" i="48"/>
  <c r="F335" i="48" s="1"/>
  <c r="G335" i="48" s="1"/>
  <c r="E145" i="48"/>
  <c r="F146" i="48"/>
  <c r="E146" i="48"/>
  <c r="F145" i="48"/>
  <c r="E40" i="63"/>
  <c r="E231" i="61"/>
  <c r="E417" i="47"/>
  <c r="E310" i="47"/>
  <c r="G382" i="62"/>
  <c r="I33" i="65"/>
  <c r="I32" i="65"/>
  <c r="G137" i="7"/>
  <c r="H137" i="7" s="1"/>
  <c r="I137" i="7" s="1"/>
  <c r="J137" i="7" s="1"/>
  <c r="F244" i="10"/>
  <c r="F255" i="32"/>
  <c r="H255" i="32" s="1"/>
  <c r="F128" i="32"/>
  <c r="E39" i="66"/>
  <c r="E38" i="66"/>
  <c r="E37" i="66"/>
  <c r="E36" i="66"/>
  <c r="E35" i="66"/>
  <c r="E34" i="66"/>
  <c r="E229" i="57"/>
  <c r="F229" i="57" s="1"/>
  <c r="E228" i="57"/>
  <c r="F228" i="57" s="1"/>
  <c r="E103" i="57"/>
  <c r="E102" i="57"/>
  <c r="F267" i="32"/>
  <c r="G267" i="32" s="1"/>
  <c r="H267" i="32" s="1"/>
  <c r="E267" i="32"/>
  <c r="F266" i="32"/>
  <c r="G266" i="32" s="1"/>
  <c r="H266" i="32" s="1"/>
  <c r="E266" i="32"/>
  <c r="E138" i="32"/>
  <c r="F138" i="32" s="1"/>
  <c r="E137" i="32"/>
  <c r="F137" i="32" s="1"/>
  <c r="E415" i="8"/>
  <c r="F415" i="8" s="1"/>
  <c r="G415" i="8" s="1"/>
  <c r="H415" i="8" s="1"/>
  <c r="I415" i="8" s="1"/>
  <c r="E329" i="44"/>
  <c r="F329" i="44" s="1"/>
  <c r="G329" i="44" s="1"/>
  <c r="H329" i="44" s="1"/>
  <c r="I329" i="44" s="1"/>
  <c r="J329" i="44" s="1"/>
  <c r="K329" i="44" s="1"/>
  <c r="E180" i="44"/>
  <c r="F180" i="44" s="1"/>
  <c r="I40" i="65"/>
  <c r="E40" i="65"/>
  <c r="E391" i="62"/>
  <c r="F391" i="62" s="1"/>
  <c r="G391" i="62" s="1"/>
  <c r="H391" i="62" s="1"/>
  <c r="I391" i="62" s="1"/>
  <c r="J391" i="62" s="1"/>
  <c r="E381" i="62"/>
  <c r="F381" i="62" s="1"/>
  <c r="E334" i="48"/>
  <c r="F334" i="48" s="1"/>
  <c r="G334" i="48" s="1"/>
  <c r="F144" i="48"/>
  <c r="E144" i="48"/>
  <c r="E39" i="63"/>
  <c r="E38" i="63"/>
  <c r="E230" i="61"/>
  <c r="E229" i="61"/>
  <c r="E416" i="47"/>
  <c r="E309" i="47"/>
  <c r="I272" i="43"/>
  <c r="H272" i="43"/>
  <c r="G272" i="43"/>
  <c r="F272" i="43"/>
  <c r="E272" i="43"/>
  <c r="I271" i="43"/>
  <c r="H271" i="43"/>
  <c r="G271" i="43"/>
  <c r="F271" i="43"/>
  <c r="E271" i="43"/>
  <c r="H404" i="8"/>
  <c r="F240" i="10"/>
  <c r="G381" i="62"/>
  <c r="E256" i="10"/>
  <c r="E255" i="10"/>
  <c r="E254" i="10"/>
  <c r="E253" i="10"/>
  <c r="E252" i="10"/>
  <c r="E32" i="66"/>
  <c r="J150" i="7"/>
  <c r="I150" i="7"/>
  <c r="H150" i="7"/>
  <c r="G150" i="7"/>
  <c r="F150" i="7"/>
  <c r="E150" i="7"/>
  <c r="J149" i="7"/>
  <c r="I149" i="7"/>
  <c r="H149" i="7"/>
  <c r="G149" i="7"/>
  <c r="F149" i="7"/>
  <c r="E149" i="7"/>
  <c r="J148" i="7"/>
  <c r="I148" i="7"/>
  <c r="H148" i="7"/>
  <c r="G148" i="7"/>
  <c r="F148" i="7"/>
  <c r="E148" i="7"/>
  <c r="J147" i="7"/>
  <c r="I147" i="7"/>
  <c r="H147" i="7"/>
  <c r="G147" i="7"/>
  <c r="F147" i="7"/>
  <c r="E147" i="7"/>
  <c r="J146" i="7"/>
  <c r="I146" i="7"/>
  <c r="H146" i="7"/>
  <c r="G146" i="7"/>
  <c r="F146" i="7"/>
  <c r="E146" i="7"/>
  <c r="E227" i="57"/>
  <c r="F227" i="57" s="1"/>
  <c r="E101" i="57"/>
  <c r="F265" i="32"/>
  <c r="G265" i="32" s="1"/>
  <c r="H265" i="32" s="1"/>
  <c r="E265" i="32"/>
  <c r="E414" i="8"/>
  <c r="F414" i="8" s="1"/>
  <c r="G414" i="8" s="1"/>
  <c r="H414" i="8" s="1"/>
  <c r="I414" i="8" s="1"/>
  <c r="E413" i="8"/>
  <c r="F413" i="8" s="1"/>
  <c r="G413" i="8" s="1"/>
  <c r="H413" i="8" s="1"/>
  <c r="I413" i="8" s="1"/>
  <c r="I155" i="45"/>
  <c r="E155" i="45"/>
  <c r="I154" i="45"/>
  <c r="E154" i="45"/>
  <c r="E328" i="44"/>
  <c r="F328" i="44" s="1"/>
  <c r="G328" i="44" s="1"/>
  <c r="H328" i="44" s="1"/>
  <c r="I328" i="44" s="1"/>
  <c r="J328" i="44" s="1"/>
  <c r="K328" i="44" s="1"/>
  <c r="E327" i="44"/>
  <c r="F327" i="44" s="1"/>
  <c r="G327" i="44" s="1"/>
  <c r="H327" i="44" s="1"/>
  <c r="I327" i="44" s="1"/>
  <c r="J327" i="44" s="1"/>
  <c r="K327" i="44" s="1"/>
  <c r="E179" i="44"/>
  <c r="F179" i="44" s="1"/>
  <c r="E178" i="44"/>
  <c r="F178" i="44" s="1"/>
  <c r="I39" i="65"/>
  <c r="E38" i="65"/>
  <c r="E251" i="5"/>
  <c r="F251" i="5" s="1"/>
  <c r="G251" i="5" s="1"/>
  <c r="H251" i="5" s="1"/>
  <c r="I251" i="5" s="1"/>
  <c r="J251" i="5" s="1"/>
  <c r="K251" i="5" s="1"/>
  <c r="E250" i="5"/>
  <c r="F250" i="5" s="1"/>
  <c r="G250" i="5" s="1"/>
  <c r="H250" i="5" s="1"/>
  <c r="I250" i="5" s="1"/>
  <c r="J250" i="5" s="1"/>
  <c r="K250" i="5" s="1"/>
  <c r="E249" i="5"/>
  <c r="F249" i="5" s="1"/>
  <c r="G249" i="5" s="1"/>
  <c r="H249" i="5" s="1"/>
  <c r="I249" i="5" s="1"/>
  <c r="J249" i="5" s="1"/>
  <c r="K249" i="5" s="1"/>
  <c r="F186" i="5"/>
  <c r="E186" i="5"/>
  <c r="F185" i="5"/>
  <c r="E185" i="5"/>
  <c r="F184" i="5"/>
  <c r="E184" i="5"/>
  <c r="E390" i="62"/>
  <c r="F390" i="62" s="1"/>
  <c r="G390" i="62" s="1"/>
  <c r="H390" i="62" s="1"/>
  <c r="I390" i="62" s="1"/>
  <c r="J390" i="62" s="1"/>
  <c r="E389" i="62"/>
  <c r="F389" i="62" s="1"/>
  <c r="G389" i="62" s="1"/>
  <c r="H389" i="62" s="1"/>
  <c r="I389" i="62" s="1"/>
  <c r="J389" i="62" s="1"/>
  <c r="E333" i="48"/>
  <c r="F333" i="48" s="1"/>
  <c r="G333" i="48" s="1"/>
  <c r="E332" i="48"/>
  <c r="F332" i="48" s="1"/>
  <c r="G332" i="48" s="1"/>
  <c r="F143" i="48"/>
  <c r="E143" i="48"/>
  <c r="F142" i="48"/>
  <c r="E142" i="48"/>
  <c r="E37" i="63"/>
  <c r="E228" i="61"/>
  <c r="E415" i="47"/>
  <c r="E414" i="47"/>
  <c r="E308" i="47"/>
  <c r="E307" i="47"/>
  <c r="I270" i="43"/>
  <c r="H270" i="43"/>
  <c r="G270" i="43"/>
  <c r="F270" i="43"/>
  <c r="E270" i="43"/>
  <c r="I269" i="43"/>
  <c r="H269" i="43"/>
  <c r="G269" i="43"/>
  <c r="F269" i="43"/>
  <c r="E269" i="43"/>
  <c r="E251" i="10"/>
  <c r="E248" i="10"/>
  <c r="I320" i="44"/>
  <c r="I318" i="44"/>
  <c r="F136" i="7"/>
  <c r="I402" i="8"/>
  <c r="I150" i="45"/>
  <c r="F238" i="10"/>
  <c r="E31" i="66"/>
  <c r="E226" i="57"/>
  <c r="F226" i="57" s="1"/>
  <c r="E100" i="57"/>
  <c r="E75" i="64"/>
  <c r="F75" i="64" s="1"/>
  <c r="G75" i="64" s="1"/>
  <c r="E36" i="64"/>
  <c r="F36" i="64" s="1"/>
  <c r="F264" i="32"/>
  <c r="G264" i="32" s="1"/>
  <c r="H264" i="32" s="1"/>
  <c r="E264" i="32"/>
  <c r="E135" i="32"/>
  <c r="I315" i="44"/>
  <c r="I37" i="65"/>
  <c r="E37" i="65"/>
  <c r="E248" i="5"/>
  <c r="F248" i="5" s="1"/>
  <c r="G248" i="5" s="1"/>
  <c r="H248" i="5" s="1"/>
  <c r="I248" i="5" s="1"/>
  <c r="J248" i="5" s="1"/>
  <c r="K248" i="5" s="1"/>
  <c r="F183" i="5"/>
  <c r="E183" i="5"/>
  <c r="E388" i="62"/>
  <c r="F388" i="62" s="1"/>
  <c r="G388" i="62" s="1"/>
  <c r="H388" i="62" s="1"/>
  <c r="I388" i="62" s="1"/>
  <c r="J388" i="62" s="1"/>
  <c r="E36" i="63"/>
  <c r="E227" i="61"/>
  <c r="E413" i="47"/>
  <c r="E306" i="47"/>
  <c r="I268" i="43"/>
  <c r="H268" i="43"/>
  <c r="G268" i="43"/>
  <c r="F268" i="43"/>
  <c r="E268" i="43"/>
  <c r="I147" i="45"/>
  <c r="I400" i="8"/>
  <c r="E326" i="44"/>
  <c r="F326" i="44" s="1"/>
  <c r="G326" i="44" s="1"/>
  <c r="H326" i="44" s="1"/>
  <c r="I326" i="44" s="1"/>
  <c r="J326" i="44" s="1"/>
  <c r="K326" i="44" s="1"/>
  <c r="E325" i="44"/>
  <c r="F325" i="44" s="1"/>
  <c r="G325" i="44" s="1"/>
  <c r="H325" i="44" s="1"/>
  <c r="I325" i="44" s="1"/>
  <c r="J325" i="44" s="1"/>
  <c r="K325" i="44" s="1"/>
  <c r="E177" i="44"/>
  <c r="F177" i="44" s="1"/>
  <c r="E176" i="44"/>
  <c r="F176" i="44" s="1"/>
  <c r="E247" i="5"/>
  <c r="F247" i="5" s="1"/>
  <c r="G247" i="5" s="1"/>
  <c r="H247" i="5" s="1"/>
  <c r="I247" i="5" s="1"/>
  <c r="J247" i="5" s="1"/>
  <c r="K247" i="5" s="1"/>
  <c r="F182" i="5"/>
  <c r="E182" i="5"/>
  <c r="F236" i="5"/>
  <c r="E30" i="66"/>
  <c r="E225" i="57"/>
  <c r="F225" i="57" s="1"/>
  <c r="E99" i="57"/>
  <c r="E35" i="64"/>
  <c r="F35" i="64" s="1"/>
  <c r="F263" i="32"/>
  <c r="G263" i="32" s="1"/>
  <c r="H263" i="32" s="1"/>
  <c r="E263" i="32"/>
  <c r="E411" i="8"/>
  <c r="F411" i="8" s="1"/>
  <c r="G411" i="8" s="1"/>
  <c r="H411" i="8" s="1"/>
  <c r="I411" i="8" s="1"/>
  <c r="I36" i="65"/>
  <c r="E36" i="65"/>
  <c r="J387" i="62"/>
  <c r="E331" i="48"/>
  <c r="F331" i="48" s="1"/>
  <c r="G331" i="48" s="1"/>
  <c r="E330" i="48"/>
  <c r="F330" i="48" s="1"/>
  <c r="G330" i="48" s="1"/>
  <c r="F141" i="48"/>
  <c r="E141" i="48"/>
  <c r="F140" i="48"/>
  <c r="E140" i="48"/>
  <c r="E35" i="63"/>
  <c r="E226" i="61"/>
  <c r="E412" i="47"/>
  <c r="E305" i="47"/>
  <c r="I267" i="43"/>
  <c r="H267" i="43"/>
  <c r="G267" i="43"/>
  <c r="F267" i="43"/>
  <c r="E267" i="43"/>
  <c r="F236" i="10"/>
  <c r="I145" i="45"/>
  <c r="I144" i="45"/>
  <c r="I143" i="45"/>
  <c r="I314" i="44"/>
  <c r="J134" i="7"/>
  <c r="I134" i="7"/>
  <c r="H134" i="7"/>
  <c r="G134" i="7"/>
  <c r="F134" i="7"/>
  <c r="E29" i="66"/>
  <c r="E224" i="57"/>
  <c r="F224" i="57" s="1"/>
  <c r="E98" i="57"/>
  <c r="E133" i="32"/>
  <c r="E410" i="8"/>
  <c r="F410" i="8" s="1"/>
  <c r="G410" i="8" s="1"/>
  <c r="H410" i="8" s="1"/>
  <c r="I410" i="8" s="1"/>
  <c r="E35" i="65"/>
  <c r="H246" i="5"/>
  <c r="I246" i="5" s="1"/>
  <c r="J246" i="5" s="1"/>
  <c r="K246" i="5" s="1"/>
  <c r="F181" i="5"/>
  <c r="E181" i="5"/>
  <c r="E329" i="48"/>
  <c r="F329" i="48" s="1"/>
  <c r="G329" i="48" s="1"/>
  <c r="F139" i="48"/>
  <c r="E139" i="48"/>
  <c r="E34" i="63"/>
  <c r="E225" i="61"/>
  <c r="E411" i="47"/>
  <c r="E304" i="47"/>
  <c r="I266" i="43"/>
  <c r="H266" i="43"/>
  <c r="G266" i="43"/>
  <c r="F266" i="43"/>
  <c r="E266" i="43"/>
  <c r="F251" i="43"/>
  <c r="E386" i="62"/>
  <c r="F386" i="62" s="1"/>
  <c r="G386" i="62" s="1"/>
  <c r="H386" i="62" s="1"/>
  <c r="I386" i="62" s="1"/>
  <c r="J386" i="62" s="1"/>
  <c r="E151" i="45"/>
  <c r="J324" i="44"/>
  <c r="K324" i="44" s="1"/>
  <c r="E175" i="44"/>
  <c r="F175" i="44" s="1"/>
  <c r="E377" i="62"/>
  <c r="F377" i="62" s="1"/>
  <c r="G377" i="62"/>
  <c r="H377" i="62" s="1"/>
  <c r="I377" i="62" s="1"/>
  <c r="J377" i="62" s="1"/>
  <c r="F399" i="8"/>
  <c r="I26" i="65"/>
  <c r="E223" i="57"/>
  <c r="F223" i="57" s="1"/>
  <c r="E97" i="57"/>
  <c r="F261" i="32"/>
  <c r="G261" i="32" s="1"/>
  <c r="H261" i="32" s="1"/>
  <c r="E261" i="32"/>
  <c r="E132" i="32"/>
  <c r="E409" i="8"/>
  <c r="F409" i="8" s="1"/>
  <c r="G409" i="8" s="1"/>
  <c r="H409" i="8" s="1"/>
  <c r="I409" i="8" s="1"/>
  <c r="E149" i="45"/>
  <c r="E323" i="44"/>
  <c r="F323" i="44" s="1"/>
  <c r="G323" i="44" s="1"/>
  <c r="H323" i="44" s="1"/>
  <c r="I323" i="44" s="1"/>
  <c r="J323" i="44" s="1"/>
  <c r="K323" i="44" s="1"/>
  <c r="E174" i="44"/>
  <c r="F174" i="44" s="1"/>
  <c r="E34" i="65"/>
  <c r="E245" i="5"/>
  <c r="F180" i="5"/>
  <c r="E180" i="5"/>
  <c r="F232" i="5"/>
  <c r="E385" i="62"/>
  <c r="F385" i="62" s="1"/>
  <c r="G385" i="62" s="1"/>
  <c r="H385" i="62" s="1"/>
  <c r="I385" i="62" s="1"/>
  <c r="J385" i="62" s="1"/>
  <c r="E328" i="48"/>
  <c r="F328" i="48" s="1"/>
  <c r="G328" i="48" s="1"/>
  <c r="F138" i="48"/>
  <c r="E138" i="48"/>
  <c r="E33" i="63"/>
  <c r="E25" i="63"/>
  <c r="E224" i="61"/>
  <c r="E410" i="47"/>
  <c r="E303" i="47"/>
  <c r="I265" i="43"/>
  <c r="H265" i="43"/>
  <c r="G265" i="43"/>
  <c r="F265" i="43"/>
  <c r="E265" i="43"/>
  <c r="F235" i="10"/>
  <c r="G131" i="7"/>
  <c r="H131" i="7" s="1"/>
  <c r="I131" i="7" s="1"/>
  <c r="J131" i="7" s="1"/>
  <c r="I138" i="11"/>
  <c r="J138" i="11" s="1"/>
  <c r="E66" i="64"/>
  <c r="F66" i="64" s="1"/>
  <c r="G66" i="64" s="1"/>
  <c r="E27" i="64"/>
  <c r="F27" i="64" s="1"/>
  <c r="E60" i="64"/>
  <c r="F60" i="64" s="1"/>
  <c r="G60" i="64" s="1"/>
  <c r="E65" i="64"/>
  <c r="F65" i="64" s="1"/>
  <c r="G65" i="64" s="1"/>
  <c r="E26" i="64"/>
  <c r="F26" i="64" s="1"/>
  <c r="G130" i="7"/>
  <c r="H130" i="7" s="1"/>
  <c r="I130" i="7" s="1"/>
  <c r="J130" i="7" s="1"/>
  <c r="E227" i="10"/>
  <c r="J145" i="7"/>
  <c r="I145" i="7"/>
  <c r="H145" i="7"/>
  <c r="G145" i="7"/>
  <c r="F145" i="7"/>
  <c r="E145" i="7"/>
  <c r="J144" i="7"/>
  <c r="I144" i="7"/>
  <c r="H144" i="7"/>
  <c r="G144" i="7"/>
  <c r="E143" i="7"/>
  <c r="J142" i="7"/>
  <c r="I142" i="7"/>
  <c r="H142" i="7"/>
  <c r="G142" i="7"/>
  <c r="F142" i="7"/>
  <c r="E222" i="57"/>
  <c r="F222" i="57" s="1"/>
  <c r="E220" i="57"/>
  <c r="F220" i="57" s="1"/>
  <c r="E96" i="57"/>
  <c r="E95" i="57"/>
  <c r="E94" i="57"/>
  <c r="H260" i="32"/>
  <c r="E260" i="32"/>
  <c r="E407" i="8"/>
  <c r="F407" i="8" s="1"/>
  <c r="G407" i="8" s="1"/>
  <c r="H407" i="8" s="1"/>
  <c r="I407" i="8" s="1"/>
  <c r="E148" i="45"/>
  <c r="E322" i="44"/>
  <c r="F322" i="44" s="1"/>
  <c r="G322" i="44" s="1"/>
  <c r="H322" i="44" s="1"/>
  <c r="I322" i="44" s="1"/>
  <c r="J322" i="44" s="1"/>
  <c r="K322" i="44" s="1"/>
  <c r="E173" i="44"/>
  <c r="F173" i="44" s="1"/>
  <c r="E33" i="65"/>
  <c r="E32" i="65"/>
  <c r="E244" i="5"/>
  <c r="E243" i="5"/>
  <c r="F243" i="5" s="1"/>
  <c r="G243" i="5" s="1"/>
  <c r="H243" i="5" s="1"/>
  <c r="I243" i="5" s="1"/>
  <c r="J243" i="5" s="1"/>
  <c r="K243" i="5" s="1"/>
  <c r="F179" i="5"/>
  <c r="E179" i="5"/>
  <c r="F178" i="5"/>
  <c r="E178" i="5"/>
  <c r="E384" i="62"/>
  <c r="F384" i="62" s="1"/>
  <c r="E383" i="62"/>
  <c r="F383" i="62" s="1"/>
  <c r="G383" i="62" s="1"/>
  <c r="H383" i="62" s="1"/>
  <c r="I383" i="62" s="1"/>
  <c r="J383" i="62" s="1"/>
  <c r="G326" i="48"/>
  <c r="F137" i="48"/>
  <c r="E137" i="48"/>
  <c r="F136" i="48"/>
  <c r="E136" i="48"/>
  <c r="E32" i="63"/>
  <c r="E31" i="63"/>
  <c r="E30" i="63"/>
  <c r="E223" i="61"/>
  <c r="E222" i="61"/>
  <c r="E221" i="61"/>
  <c r="E409" i="47"/>
  <c r="E408" i="47"/>
  <c r="E407" i="47"/>
  <c r="E302" i="47"/>
  <c r="E301" i="47"/>
  <c r="E300" i="47"/>
  <c r="I264" i="43"/>
  <c r="H264" i="43"/>
  <c r="G264" i="43"/>
  <c r="E264" i="43"/>
  <c r="I263" i="43"/>
  <c r="H263" i="43"/>
  <c r="G263" i="43"/>
  <c r="F263" i="43"/>
  <c r="E263" i="43"/>
  <c r="H311" i="44"/>
  <c r="F310" i="44"/>
  <c r="I31" i="65"/>
  <c r="E31" i="65"/>
  <c r="E238" i="5"/>
  <c r="F238" i="5" s="1"/>
  <c r="F173" i="5"/>
  <c r="E173" i="5"/>
  <c r="I25" i="65"/>
  <c r="E25" i="65"/>
  <c r="E157" i="59"/>
  <c r="I142" i="45"/>
  <c r="E143" i="45"/>
  <c r="E239" i="5"/>
  <c r="F239" i="5" s="1"/>
  <c r="G239" i="5" s="1"/>
  <c r="H239" i="5" s="1"/>
  <c r="I239" i="5" s="1"/>
  <c r="J239" i="5" s="1"/>
  <c r="K239" i="5" s="1"/>
  <c r="E174" i="5"/>
  <c r="I136" i="11"/>
  <c r="F136" i="11"/>
  <c r="E137" i="11"/>
  <c r="E124" i="32"/>
  <c r="F124" i="32" s="1"/>
  <c r="E123" i="32"/>
  <c r="F123" i="32" s="1"/>
  <c r="E122" i="32"/>
  <c r="F122" i="32" s="1"/>
  <c r="E121" i="32"/>
  <c r="F121" i="32" s="1"/>
  <c r="H137" i="11"/>
  <c r="F253" i="32"/>
  <c r="G253" i="32" s="1"/>
  <c r="H253" i="32" s="1"/>
  <c r="E257" i="32"/>
  <c r="E256" i="32"/>
  <c r="E255" i="32"/>
  <c r="E253" i="32"/>
  <c r="J199" i="32"/>
  <c r="K199" i="32"/>
  <c r="J200" i="32"/>
  <c r="K200" i="32"/>
  <c r="J201" i="32"/>
  <c r="K201" i="32"/>
  <c r="J202" i="32"/>
  <c r="K202" i="32"/>
  <c r="J203" i="32"/>
  <c r="K203" i="32"/>
  <c r="J204" i="32"/>
  <c r="K204" i="32"/>
  <c r="J205" i="32"/>
  <c r="K205" i="32"/>
  <c r="J206" i="32"/>
  <c r="K206" i="32"/>
  <c r="J207" i="32"/>
  <c r="K207" i="32"/>
  <c r="J208" i="32"/>
  <c r="K208" i="32"/>
  <c r="J209" i="32"/>
  <c r="K209" i="32"/>
  <c r="J210" i="32"/>
  <c r="K210" i="32"/>
  <c r="J211" i="32"/>
  <c r="K211" i="32"/>
  <c r="J212" i="32"/>
  <c r="K212" i="32"/>
  <c r="J213" i="32"/>
  <c r="K213" i="32"/>
  <c r="J214" i="32"/>
  <c r="K214" i="32"/>
  <c r="J215" i="32"/>
  <c r="K215" i="32"/>
  <c r="J216" i="32"/>
  <c r="K216" i="32"/>
  <c r="J217" i="32"/>
  <c r="K217" i="32"/>
  <c r="J218" i="32"/>
  <c r="K218" i="32"/>
  <c r="J219" i="32"/>
  <c r="K219" i="32"/>
  <c r="J220" i="32"/>
  <c r="K220" i="32"/>
  <c r="K221" i="32"/>
  <c r="J222" i="32"/>
  <c r="K222" i="32"/>
  <c r="J223" i="32"/>
  <c r="K223" i="32"/>
  <c r="J224" i="32"/>
  <c r="K224" i="32"/>
  <c r="J225" i="32"/>
  <c r="K225" i="32"/>
  <c r="J226" i="32"/>
  <c r="K226" i="32"/>
  <c r="J227" i="32"/>
  <c r="K227" i="32"/>
  <c r="J228" i="32"/>
  <c r="K228" i="32"/>
  <c r="J229" i="32"/>
  <c r="K229" i="32"/>
  <c r="J230" i="32"/>
  <c r="K230" i="32"/>
  <c r="J231" i="32"/>
  <c r="K231" i="32"/>
  <c r="J232" i="32"/>
  <c r="K232" i="32"/>
  <c r="J234" i="32"/>
  <c r="K234" i="32"/>
  <c r="J235" i="32"/>
  <c r="K235" i="32"/>
  <c r="J236" i="32"/>
  <c r="K236" i="32"/>
  <c r="J237" i="32"/>
  <c r="K237" i="32"/>
  <c r="J238" i="32"/>
  <c r="K238" i="32"/>
  <c r="J239" i="32"/>
  <c r="K239" i="32"/>
  <c r="J240" i="32"/>
  <c r="K240" i="32"/>
  <c r="J241" i="32"/>
  <c r="K241" i="32"/>
  <c r="J242" i="32"/>
  <c r="K242" i="32"/>
  <c r="J243" i="32"/>
  <c r="K243" i="32"/>
  <c r="J244" i="32"/>
  <c r="K244" i="32"/>
  <c r="L243" i="32"/>
  <c r="L244" i="32"/>
  <c r="E28" i="66"/>
  <c r="E27" i="66"/>
  <c r="E154" i="59"/>
  <c r="I30" i="65"/>
  <c r="I29" i="65"/>
  <c r="I28" i="65"/>
  <c r="I27" i="65"/>
  <c r="H382" i="62"/>
  <c r="I382" i="62" s="1"/>
  <c r="J382" i="62" s="1"/>
  <c r="I19" i="65"/>
  <c r="J19" i="65" s="1"/>
  <c r="E124" i="7"/>
  <c r="F124" i="7" s="1"/>
  <c r="G124" i="7" s="1"/>
  <c r="H124" i="7" s="1"/>
  <c r="I124" i="7" s="1"/>
  <c r="H398" i="8"/>
  <c r="J135" i="11"/>
  <c r="I135" i="11"/>
  <c r="E229" i="10"/>
  <c r="E25" i="66"/>
  <c r="E24" i="66"/>
  <c r="E219" i="57"/>
  <c r="F219" i="57" s="1"/>
  <c r="E93" i="57"/>
  <c r="E34" i="64"/>
  <c r="E33" i="64"/>
  <c r="E32" i="64"/>
  <c r="E31" i="64"/>
  <c r="E30" i="64"/>
  <c r="E29" i="64"/>
  <c r="E28" i="64"/>
  <c r="E25" i="64"/>
  <c r="F25" i="64" s="1"/>
  <c r="E406" i="8"/>
  <c r="F406" i="8" s="1"/>
  <c r="G406" i="8" s="1"/>
  <c r="H406" i="8" s="1"/>
  <c r="I406" i="8" s="1"/>
  <c r="E405" i="8"/>
  <c r="F405" i="8" s="1"/>
  <c r="G405" i="8" s="1"/>
  <c r="H405" i="8" s="1"/>
  <c r="I405" i="8" s="1"/>
  <c r="I146" i="45"/>
  <c r="J320" i="44"/>
  <c r="K320" i="44" s="1"/>
  <c r="E319" i="44"/>
  <c r="F319" i="44" s="1"/>
  <c r="G319" i="44" s="1"/>
  <c r="H319" i="44" s="1"/>
  <c r="I319" i="44" s="1"/>
  <c r="J319" i="44" s="1"/>
  <c r="K319" i="44" s="1"/>
  <c r="F307" i="44"/>
  <c r="E172" i="44"/>
  <c r="F172" i="44" s="1"/>
  <c r="E171" i="44"/>
  <c r="F171" i="44" s="1"/>
  <c r="E170" i="44"/>
  <c r="F170" i="44" s="1"/>
  <c r="E30" i="65"/>
  <c r="E242" i="5"/>
  <c r="E241" i="5"/>
  <c r="F241" i="5" s="1"/>
  <c r="G241" i="5" s="1"/>
  <c r="H241" i="5" s="1"/>
  <c r="I241" i="5" s="1"/>
  <c r="J241" i="5" s="1"/>
  <c r="K241" i="5" s="1"/>
  <c r="F177" i="5"/>
  <c r="E177" i="5"/>
  <c r="F176" i="5"/>
  <c r="E176" i="5"/>
  <c r="H381" i="62"/>
  <c r="I381" i="62" s="1"/>
  <c r="J381" i="62" s="1"/>
  <c r="E325" i="48"/>
  <c r="F325" i="48" s="1"/>
  <c r="G325" i="48" s="1"/>
  <c r="E324" i="48"/>
  <c r="F324" i="48" s="1"/>
  <c r="G324" i="48" s="1"/>
  <c r="F134" i="48"/>
  <c r="E134" i="48"/>
  <c r="E29" i="63"/>
  <c r="E220" i="61"/>
  <c r="E406" i="47"/>
  <c r="E299" i="47"/>
  <c r="I262" i="43"/>
  <c r="H262" i="43"/>
  <c r="F262" i="43"/>
  <c r="E262" i="43"/>
  <c r="I261" i="43"/>
  <c r="H261" i="43"/>
  <c r="G261" i="43"/>
  <c r="E261" i="43"/>
  <c r="G182" i="59"/>
  <c r="I18" i="65"/>
  <c r="J18" i="65" s="1"/>
  <c r="E23" i="66"/>
  <c r="J141" i="7"/>
  <c r="I141" i="7"/>
  <c r="H141" i="7"/>
  <c r="G141" i="7"/>
  <c r="J139" i="7"/>
  <c r="I139" i="7"/>
  <c r="H139" i="7"/>
  <c r="G139" i="7"/>
  <c r="E218" i="57"/>
  <c r="F218" i="57" s="1"/>
  <c r="E92" i="57"/>
  <c r="E73" i="64"/>
  <c r="F73" i="64" s="1"/>
  <c r="G73" i="64" s="1"/>
  <c r="E72" i="64"/>
  <c r="F72" i="64" s="1"/>
  <c r="G72" i="64" s="1"/>
  <c r="E69" i="64"/>
  <c r="F69" i="64" s="1"/>
  <c r="G69" i="64" s="1"/>
  <c r="F34" i="64"/>
  <c r="F33" i="64"/>
  <c r="F32" i="64"/>
  <c r="F31" i="64"/>
  <c r="F30" i="64"/>
  <c r="I404" i="8"/>
  <c r="I141" i="45"/>
  <c r="E144" i="45"/>
  <c r="J318" i="44"/>
  <c r="K318" i="44" s="1"/>
  <c r="E240" i="5"/>
  <c r="F240" i="5" s="1"/>
  <c r="G240" i="5" s="1"/>
  <c r="H240" i="5" s="1"/>
  <c r="I240" i="5" s="1"/>
  <c r="J240" i="5" s="1"/>
  <c r="K240" i="5" s="1"/>
  <c r="F175" i="5"/>
  <c r="E175" i="5"/>
  <c r="E380" i="62"/>
  <c r="F380" i="62" s="1"/>
  <c r="G380" i="62" s="1"/>
  <c r="H380" i="62" s="1"/>
  <c r="I380" i="62" s="1"/>
  <c r="J380" i="62" s="1"/>
  <c r="E323" i="48"/>
  <c r="F323" i="48" s="1"/>
  <c r="G323" i="48" s="1"/>
  <c r="F133" i="48"/>
  <c r="E133" i="48"/>
  <c r="E28" i="63"/>
  <c r="E219" i="61"/>
  <c r="E218" i="61"/>
  <c r="I260" i="43"/>
  <c r="H260" i="43"/>
  <c r="G260" i="43"/>
  <c r="F260" i="43"/>
  <c r="E260" i="43"/>
  <c r="H132" i="11"/>
  <c r="E226" i="10"/>
  <c r="I133" i="11"/>
  <c r="I306" i="44"/>
  <c r="I225" i="5"/>
  <c r="I307" i="44"/>
  <c r="G136" i="11"/>
  <c r="E322" i="48"/>
  <c r="F322" i="48" s="1"/>
  <c r="G322" i="48" s="1"/>
  <c r="F132" i="48"/>
  <c r="E132" i="48"/>
  <c r="E317" i="44"/>
  <c r="F317" i="44" s="1"/>
  <c r="G317" i="44" s="1"/>
  <c r="H317" i="44" s="1"/>
  <c r="I317" i="44" s="1"/>
  <c r="J317" i="44" s="1"/>
  <c r="K317" i="44" s="1"/>
  <c r="E168" i="44"/>
  <c r="F168" i="44" s="1"/>
  <c r="E27" i="63"/>
  <c r="E403" i="8"/>
  <c r="F403" i="8" s="1"/>
  <c r="G403" i="8" s="1"/>
  <c r="H403" i="8" s="1"/>
  <c r="I403" i="8" s="1"/>
  <c r="E68" i="64"/>
  <c r="F68" i="64" s="1"/>
  <c r="G68" i="64" s="1"/>
  <c r="E67" i="64"/>
  <c r="F67" i="64" s="1"/>
  <c r="G67" i="64" s="1"/>
  <c r="F29" i="64"/>
  <c r="F28" i="64"/>
  <c r="I259" i="43"/>
  <c r="H259" i="43"/>
  <c r="F259" i="43"/>
  <c r="E259" i="43"/>
  <c r="E217" i="57"/>
  <c r="F217" i="57" s="1"/>
  <c r="E216" i="57"/>
  <c r="F216" i="57" s="1"/>
  <c r="E215" i="57"/>
  <c r="F215" i="57" s="1"/>
  <c r="E91" i="57"/>
  <c r="E90" i="57"/>
  <c r="E89" i="57"/>
  <c r="G134" i="11"/>
  <c r="E402" i="8"/>
  <c r="F402" i="8" s="1"/>
  <c r="G402" i="8" s="1"/>
  <c r="I138" i="45"/>
  <c r="E316" i="44"/>
  <c r="F316" i="44" s="1"/>
  <c r="G316" i="44" s="1"/>
  <c r="H316" i="44" s="1"/>
  <c r="I316" i="44" s="1"/>
  <c r="J316" i="44" s="1"/>
  <c r="K316" i="44" s="1"/>
  <c r="E167" i="44"/>
  <c r="F167" i="44" s="1"/>
  <c r="E378" i="62"/>
  <c r="F378" i="62" s="1"/>
  <c r="G378" i="62" s="1"/>
  <c r="H378" i="62" s="1"/>
  <c r="I378" i="62" s="1"/>
  <c r="J378" i="62" s="1"/>
  <c r="F131" i="48"/>
  <c r="E131" i="48"/>
  <c r="E26" i="63"/>
  <c r="E214" i="61"/>
  <c r="I258" i="43"/>
  <c r="G258" i="43"/>
  <c r="F258" i="43"/>
  <c r="E258" i="43"/>
  <c r="E83" i="57"/>
  <c r="E22" i="66"/>
  <c r="E21" i="66"/>
  <c r="E20" i="66"/>
  <c r="E155" i="59"/>
  <c r="F130" i="48"/>
  <c r="E130" i="48"/>
  <c r="E405" i="47"/>
  <c r="E404" i="47"/>
  <c r="E403" i="47"/>
  <c r="E402" i="47"/>
  <c r="E298" i="47"/>
  <c r="E297" i="47"/>
  <c r="E296" i="47"/>
  <c r="E295" i="47"/>
  <c r="E142" i="45"/>
  <c r="E137" i="45"/>
  <c r="J315" i="44"/>
  <c r="K315" i="44" s="1"/>
  <c r="E166" i="44"/>
  <c r="F166" i="44" s="1"/>
  <c r="E26" i="65"/>
  <c r="E237" i="5"/>
  <c r="F237" i="5" s="1"/>
  <c r="F172" i="5"/>
  <c r="E172" i="5"/>
  <c r="F216" i="10"/>
  <c r="E213" i="61"/>
  <c r="F213" i="61" s="1"/>
  <c r="E401" i="8"/>
  <c r="F401" i="8" s="1"/>
  <c r="G401" i="8" s="1"/>
  <c r="H401" i="8" s="1"/>
  <c r="I401" i="8" s="1"/>
  <c r="I257" i="43"/>
  <c r="H257" i="43"/>
  <c r="G257" i="43"/>
  <c r="F257" i="43"/>
  <c r="E48" i="64"/>
  <c r="F48" i="64" s="1"/>
  <c r="F221" i="5"/>
  <c r="H304" i="44"/>
  <c r="E160" i="5"/>
  <c r="E141" i="45"/>
  <c r="I135" i="45"/>
  <c r="E314" i="44"/>
  <c r="F314" i="44" s="1"/>
  <c r="J314" i="44" s="1"/>
  <c r="K314" i="44" s="1"/>
  <c r="E165" i="44"/>
  <c r="F165" i="44" s="1"/>
  <c r="G236" i="5"/>
  <c r="H236" i="5" s="1"/>
  <c r="I236" i="5" s="1"/>
  <c r="J236" i="5" s="1"/>
  <c r="K236" i="5" s="1"/>
  <c r="E171" i="5"/>
  <c r="E376" i="62"/>
  <c r="F376" i="62" s="1"/>
  <c r="G376" i="62" s="1"/>
  <c r="H376" i="62" s="1"/>
  <c r="I376" i="62" s="1"/>
  <c r="J376" i="62" s="1"/>
  <c r="E319" i="48"/>
  <c r="F319" i="48" s="1"/>
  <c r="G319" i="48" s="1"/>
  <c r="F129" i="48"/>
  <c r="E129" i="48"/>
  <c r="E400" i="8"/>
  <c r="F400" i="8" s="1"/>
  <c r="G400" i="8" s="1"/>
  <c r="E24" i="64"/>
  <c r="E24" i="63"/>
  <c r="E212" i="61"/>
  <c r="F212" i="61" s="1"/>
  <c r="E401" i="47"/>
  <c r="E294" i="47"/>
  <c r="E214" i="57"/>
  <c r="F214" i="57" s="1"/>
  <c r="E88" i="57"/>
  <c r="I256" i="43"/>
  <c r="H256" i="43"/>
  <c r="G256" i="43"/>
  <c r="I15" i="65"/>
  <c r="J15" i="65" s="1"/>
  <c r="H389" i="8"/>
  <c r="F389" i="8"/>
  <c r="J112" i="7"/>
  <c r="E19" i="66"/>
  <c r="E18" i="66"/>
  <c r="J135" i="7"/>
  <c r="I135" i="7"/>
  <c r="H135" i="7"/>
  <c r="G135" i="7"/>
  <c r="F135" i="7"/>
  <c r="G399" i="8"/>
  <c r="H399" i="8" s="1"/>
  <c r="I399" i="8" s="1"/>
  <c r="I140" i="45"/>
  <c r="I139" i="45"/>
  <c r="I133" i="45"/>
  <c r="I132" i="45"/>
  <c r="E140" i="45"/>
  <c r="E164" i="44"/>
  <c r="F164" i="44" s="1"/>
  <c r="I21" i="65"/>
  <c r="J21" i="65" s="1"/>
  <c r="E21" i="65"/>
  <c r="E375" i="62"/>
  <c r="F375" i="62" s="1"/>
  <c r="G375" i="62" s="1"/>
  <c r="H375" i="62" s="1"/>
  <c r="I375" i="62" s="1"/>
  <c r="J375" i="62" s="1"/>
  <c r="F128" i="48"/>
  <c r="E128" i="48"/>
  <c r="E211" i="61"/>
  <c r="F211" i="61" s="1"/>
  <c r="E23" i="63"/>
  <c r="E62" i="64"/>
  <c r="F62" i="64" s="1"/>
  <c r="G62" i="64" s="1"/>
  <c r="E23" i="64"/>
  <c r="F23" i="64" s="1"/>
  <c r="E400" i="47"/>
  <c r="E293" i="47"/>
  <c r="E153" i="59"/>
  <c r="E26" i="59"/>
  <c r="E213" i="57"/>
  <c r="F213" i="57" s="1"/>
  <c r="E87" i="57"/>
  <c r="I13" i="65"/>
  <c r="J13" i="65" s="1"/>
  <c r="G112" i="7"/>
  <c r="I244" i="43"/>
  <c r="I246" i="43"/>
  <c r="I253" i="43"/>
  <c r="I252" i="43"/>
  <c r="I251" i="43"/>
  <c r="J132" i="7"/>
  <c r="I132" i="7"/>
  <c r="H132" i="7"/>
  <c r="G132" i="7"/>
  <c r="G301" i="44"/>
  <c r="F214" i="10"/>
  <c r="I12" i="65"/>
  <c r="J12" i="65" s="1"/>
  <c r="E12" i="64"/>
  <c r="F132" i="7"/>
  <c r="G114" i="7"/>
  <c r="H114" i="7" s="1"/>
  <c r="I114" i="7" s="1"/>
  <c r="J114" i="7" s="1"/>
  <c r="E17" i="66"/>
  <c r="E152" i="59"/>
  <c r="E25" i="59"/>
  <c r="E212" i="57"/>
  <c r="F212" i="57" s="1"/>
  <c r="E86" i="57"/>
  <c r="E61" i="64"/>
  <c r="F61" i="64" s="1"/>
  <c r="G61" i="64" s="1"/>
  <c r="E22" i="64"/>
  <c r="E312" i="44"/>
  <c r="F312" i="44" s="1"/>
  <c r="G312" i="44" s="1"/>
  <c r="H312" i="44" s="1"/>
  <c r="I312" i="44" s="1"/>
  <c r="J312" i="44" s="1"/>
  <c r="K312" i="44" s="1"/>
  <c r="E163" i="44"/>
  <c r="F163" i="44" s="1"/>
  <c r="I398" i="8"/>
  <c r="I20" i="65"/>
  <c r="J20" i="65" s="1"/>
  <c r="F218" i="5"/>
  <c r="G218" i="5" s="1"/>
  <c r="H218" i="5" s="1"/>
  <c r="I218" i="5" s="1"/>
  <c r="J218" i="5" s="1"/>
  <c r="K218" i="5" s="1"/>
  <c r="F169" i="5"/>
  <c r="E169" i="5"/>
  <c r="E374" i="62"/>
  <c r="F374" i="62" s="1"/>
  <c r="G374" i="62" s="1"/>
  <c r="H374" i="62" s="1"/>
  <c r="I374" i="62" s="1"/>
  <c r="J374" i="62" s="1"/>
  <c r="E317" i="48"/>
  <c r="F317" i="48" s="1"/>
  <c r="G317" i="48" s="1"/>
  <c r="F127" i="48"/>
  <c r="E127" i="48"/>
  <c r="E22" i="63"/>
  <c r="E210" i="61"/>
  <c r="F210" i="61" s="1"/>
  <c r="E399" i="47"/>
  <c r="E292" i="47"/>
  <c r="F242" i="43"/>
  <c r="F300" i="44"/>
  <c r="E228" i="10"/>
  <c r="E16" i="66"/>
  <c r="E211" i="57"/>
  <c r="F211" i="57" s="1"/>
  <c r="E85" i="57"/>
  <c r="E59" i="64"/>
  <c r="F59" i="64" s="1"/>
  <c r="G59" i="64" s="1"/>
  <c r="E21" i="64"/>
  <c r="E397" i="8"/>
  <c r="F397" i="8" s="1"/>
  <c r="G397" i="8" s="1"/>
  <c r="H397" i="8" s="1"/>
  <c r="I397" i="8" s="1"/>
  <c r="E311" i="44"/>
  <c r="I311" i="44" s="1"/>
  <c r="J311" i="44" s="1"/>
  <c r="K311" i="44" s="1"/>
  <c r="E162" i="44"/>
  <c r="F162" i="44" s="1"/>
  <c r="E19" i="65"/>
  <c r="E233" i="5"/>
  <c r="F233" i="5" s="1"/>
  <c r="G233" i="5" s="1"/>
  <c r="H233" i="5" s="1"/>
  <c r="I233" i="5" s="1"/>
  <c r="J233" i="5" s="1"/>
  <c r="K233" i="5" s="1"/>
  <c r="F168" i="5"/>
  <c r="E373" i="62"/>
  <c r="F373" i="62" s="1"/>
  <c r="G373" i="62" s="1"/>
  <c r="H373" i="62" s="1"/>
  <c r="I373" i="62" s="1"/>
  <c r="J373" i="62" s="1"/>
  <c r="E316" i="48"/>
  <c r="F316" i="48" s="1"/>
  <c r="G316" i="48" s="1"/>
  <c r="F126" i="48"/>
  <c r="E126" i="48"/>
  <c r="E21" i="63"/>
  <c r="E209" i="61"/>
  <c r="F209" i="61" s="1"/>
  <c r="E398" i="47"/>
  <c r="E291" i="47"/>
  <c r="H253" i="43"/>
  <c r="G253" i="43"/>
  <c r="F253" i="43"/>
  <c r="F304" i="48"/>
  <c r="I130" i="45"/>
  <c r="E15" i="66"/>
  <c r="E13" i="66"/>
  <c r="E12" i="66"/>
  <c r="E11" i="66"/>
  <c r="E10" i="66"/>
  <c r="E9" i="66"/>
  <c r="E8" i="66"/>
  <c r="G242" i="43"/>
  <c r="H242" i="43" s="1"/>
  <c r="I242" i="43" s="1"/>
  <c r="K138" i="11"/>
  <c r="I137" i="11"/>
  <c r="J137" i="11" s="1"/>
  <c r="E210" i="57"/>
  <c r="F210" i="57" s="1"/>
  <c r="E84" i="57"/>
  <c r="E55" i="64"/>
  <c r="F55" i="64" s="1"/>
  <c r="E20" i="64"/>
  <c r="E396" i="8"/>
  <c r="F396" i="8" s="1"/>
  <c r="G396" i="8" s="1"/>
  <c r="H396" i="8" s="1"/>
  <c r="I396" i="8" s="1"/>
  <c r="G310" i="44"/>
  <c r="H310" i="44" s="1"/>
  <c r="I310" i="44" s="1"/>
  <c r="J310" i="44" s="1"/>
  <c r="K310" i="44" s="1"/>
  <c r="E161" i="44"/>
  <c r="F161" i="44" s="1"/>
  <c r="E18" i="65"/>
  <c r="G232" i="5"/>
  <c r="H232" i="5" s="1"/>
  <c r="I232" i="5" s="1"/>
  <c r="J232" i="5" s="1"/>
  <c r="K232" i="5" s="1"/>
  <c r="F167" i="5"/>
  <c r="E167" i="5"/>
  <c r="E372" i="62"/>
  <c r="F372" i="62" s="1"/>
  <c r="G372" i="62" s="1"/>
  <c r="H372" i="62" s="1"/>
  <c r="I372" i="62" s="1"/>
  <c r="J372" i="62" s="1"/>
  <c r="E315" i="48"/>
  <c r="F315" i="48" s="1"/>
  <c r="G315" i="48" s="1"/>
  <c r="F125" i="48"/>
  <c r="E125" i="48"/>
  <c r="E20" i="63"/>
  <c r="E208" i="61"/>
  <c r="E397" i="47"/>
  <c r="E290" i="47"/>
  <c r="H252" i="43"/>
  <c r="G252" i="43"/>
  <c r="F252" i="43"/>
  <c r="E252" i="43"/>
  <c r="I11" i="65"/>
  <c r="J11" i="65" s="1"/>
  <c r="J136" i="11"/>
  <c r="K136" i="11" s="1"/>
  <c r="E209" i="57"/>
  <c r="F209" i="57" s="1"/>
  <c r="E54" i="64"/>
  <c r="F54" i="64" s="1"/>
  <c r="E19" i="64"/>
  <c r="F19" i="64" s="1"/>
  <c r="E309" i="44"/>
  <c r="F309" i="44" s="1"/>
  <c r="G309" i="44" s="1"/>
  <c r="H309" i="44" s="1"/>
  <c r="E308" i="44"/>
  <c r="F308" i="44" s="1"/>
  <c r="G308" i="44" s="1"/>
  <c r="H308" i="44" s="1"/>
  <c r="I308" i="44" s="1"/>
  <c r="J308" i="44" s="1"/>
  <c r="K308" i="44" s="1"/>
  <c r="E160" i="44"/>
  <c r="F160" i="44" s="1"/>
  <c r="E159" i="44"/>
  <c r="F159" i="44" s="1"/>
  <c r="I17" i="65"/>
  <c r="J17" i="65" s="1"/>
  <c r="I16" i="65"/>
  <c r="J16" i="65" s="1"/>
  <c r="E17" i="65"/>
  <c r="E16" i="65"/>
  <c r="E228" i="5"/>
  <c r="F228" i="5" s="1"/>
  <c r="G228" i="5" s="1"/>
  <c r="H228" i="5" s="1"/>
  <c r="I228" i="5" s="1"/>
  <c r="J228" i="5" s="1"/>
  <c r="K228" i="5" s="1"/>
  <c r="F166" i="5"/>
  <c r="E166" i="5"/>
  <c r="E371" i="62"/>
  <c r="F371" i="62" s="1"/>
  <c r="G371" i="62" s="1"/>
  <c r="H371" i="62" s="1"/>
  <c r="I371" i="62" s="1"/>
  <c r="J371" i="62" s="1"/>
  <c r="E314" i="48"/>
  <c r="F314" i="48" s="1"/>
  <c r="G314" i="48" s="1"/>
  <c r="F124" i="48"/>
  <c r="E124" i="48"/>
  <c r="E19" i="63"/>
  <c r="E207" i="61"/>
  <c r="F207" i="61" s="1"/>
  <c r="E396" i="47"/>
  <c r="E289" i="47"/>
  <c r="H251" i="43"/>
  <c r="G251" i="43"/>
  <c r="E251" i="43"/>
  <c r="E136" i="45"/>
  <c r="E131" i="45"/>
  <c r="E130" i="45"/>
  <c r="E129" i="45"/>
  <c r="E15" i="65"/>
  <c r="I14" i="65"/>
  <c r="J14" i="65" s="1"/>
  <c r="I9" i="65"/>
  <c r="J9" i="65" s="1"/>
  <c r="E13" i="65"/>
  <c r="E12" i="65"/>
  <c r="E10" i="65"/>
  <c r="E9" i="65"/>
  <c r="F212" i="5"/>
  <c r="E139" i="59"/>
  <c r="G301" i="48"/>
  <c r="E82" i="57"/>
  <c r="E81" i="57"/>
  <c r="F244" i="32"/>
  <c r="F243" i="32"/>
  <c r="I134" i="45"/>
  <c r="F165" i="5"/>
  <c r="E165" i="5"/>
  <c r="E370" i="62"/>
  <c r="F370" i="62" s="1"/>
  <c r="G370" i="62" s="1"/>
  <c r="H370" i="62" s="1"/>
  <c r="I370" i="62" s="1"/>
  <c r="J370" i="62" s="1"/>
  <c r="E313" i="48"/>
  <c r="F313" i="48" s="1"/>
  <c r="F123" i="48"/>
  <c r="E123" i="48"/>
  <c r="E18" i="63"/>
  <c r="E17" i="63"/>
  <c r="E206" i="61"/>
  <c r="F206" i="61" s="1"/>
  <c r="E205" i="61"/>
  <c r="E395" i="47"/>
  <c r="E288" i="47"/>
  <c r="E53" i="64"/>
  <c r="F53" i="64" s="1"/>
  <c r="E18" i="64"/>
  <c r="G124" i="11"/>
  <c r="F210" i="10"/>
  <c r="E111" i="48"/>
  <c r="F294" i="44"/>
  <c r="F123" i="11"/>
  <c r="H127" i="11"/>
  <c r="E394" i="47"/>
  <c r="E393" i="47"/>
  <c r="E287" i="47"/>
  <c r="E286" i="47"/>
  <c r="E312" i="48"/>
  <c r="F312" i="48" s="1"/>
  <c r="G312" i="48" s="1"/>
  <c r="E311" i="48"/>
  <c r="F311" i="48" s="1"/>
  <c r="G311" i="48" s="1"/>
  <c r="F122" i="48"/>
  <c r="F121" i="48"/>
  <c r="E369" i="62"/>
  <c r="F369" i="62" s="1"/>
  <c r="G369" i="62" s="1"/>
  <c r="H369" i="62" s="1"/>
  <c r="I369" i="62" s="1"/>
  <c r="J369" i="62" s="1"/>
  <c r="E368" i="62"/>
  <c r="F368" i="62" s="1"/>
  <c r="E133" i="45"/>
  <c r="E132" i="45"/>
  <c r="I131" i="45"/>
  <c r="I129" i="45"/>
  <c r="J307" i="44"/>
  <c r="K307" i="44" s="1"/>
  <c r="E158" i="44"/>
  <c r="F158" i="44" s="1"/>
  <c r="E395" i="8"/>
  <c r="F395" i="8" s="1"/>
  <c r="G395" i="8" s="1"/>
  <c r="H395" i="8" s="1"/>
  <c r="I395" i="8" s="1"/>
  <c r="F109" i="7"/>
  <c r="G109" i="7" s="1"/>
  <c r="H109" i="7" s="1"/>
  <c r="I109" i="7" s="1"/>
  <c r="J109" i="7" s="1"/>
  <c r="G244" i="32"/>
  <c r="E134" i="11"/>
  <c r="H134" i="11" s="1"/>
  <c r="I134" i="11" s="1"/>
  <c r="J134" i="11" s="1"/>
  <c r="K134" i="11" s="1"/>
  <c r="E133" i="11"/>
  <c r="F133" i="11" s="1"/>
  <c r="G133" i="11" s="1"/>
  <c r="J133" i="11" s="1"/>
  <c r="E220" i="10"/>
  <c r="F220" i="10" s="1"/>
  <c r="F215" i="10"/>
  <c r="E151" i="59"/>
  <c r="E149" i="59"/>
  <c r="E148" i="59"/>
  <c r="E146" i="59"/>
  <c r="E145" i="59"/>
  <c r="E144" i="59"/>
  <c r="E143" i="59"/>
  <c r="E141" i="59"/>
  <c r="E138" i="59"/>
  <c r="E24" i="59"/>
  <c r="E22" i="59"/>
  <c r="E21" i="59"/>
  <c r="E80" i="57"/>
  <c r="E16" i="63"/>
  <c r="E204" i="61"/>
  <c r="F164" i="5"/>
  <c r="E164" i="5"/>
  <c r="F163" i="5"/>
  <c r="E163" i="5"/>
  <c r="E226" i="5"/>
  <c r="F226" i="5" s="1"/>
  <c r="G226" i="5" s="1"/>
  <c r="H226" i="5" s="1"/>
  <c r="I226" i="5" s="1"/>
  <c r="J226" i="5" s="1"/>
  <c r="K226" i="5" s="1"/>
  <c r="E225" i="5"/>
  <c r="F225" i="5" s="1"/>
  <c r="G225" i="5" s="1"/>
  <c r="J225" i="5" s="1"/>
  <c r="F210" i="5"/>
  <c r="F110" i="7"/>
  <c r="G110" i="7" s="1"/>
  <c r="H110" i="7" s="1"/>
  <c r="I110" i="7" s="1"/>
  <c r="J110" i="7" s="1"/>
  <c r="G380" i="8"/>
  <c r="F240" i="32" l="1"/>
  <c r="I212" i="5"/>
  <c r="J298" i="44"/>
  <c r="K298" i="44" s="1"/>
  <c r="F206" i="10"/>
  <c r="E52" i="64"/>
  <c r="F52" i="64" s="1"/>
  <c r="E51" i="64"/>
  <c r="F51" i="64" s="1"/>
  <c r="E17" i="64"/>
  <c r="E394" i="8"/>
  <c r="F394" i="8" s="1"/>
  <c r="G394" i="8" s="1"/>
  <c r="H394" i="8" s="1"/>
  <c r="I394" i="8" s="1"/>
  <c r="E393" i="8"/>
  <c r="F393" i="8" s="1"/>
  <c r="G393" i="8" s="1"/>
  <c r="H393" i="8" s="1"/>
  <c r="I393" i="8" s="1"/>
  <c r="E392" i="8"/>
  <c r="F392" i="8" s="1"/>
  <c r="G392" i="8" s="1"/>
  <c r="H392" i="8" s="1"/>
  <c r="I392" i="8" s="1"/>
  <c r="I123" i="45"/>
  <c r="J306" i="44"/>
  <c r="K306" i="44" s="1"/>
  <c r="E157" i="44"/>
  <c r="F157" i="44" s="1"/>
  <c r="E15" i="63"/>
  <c r="E203" i="61"/>
  <c r="E392" i="47"/>
  <c r="H246" i="43"/>
  <c r="H244" i="43"/>
  <c r="H240" i="43"/>
  <c r="G246" i="43"/>
  <c r="G244" i="43"/>
  <c r="G240" i="43"/>
  <c r="F244" i="43"/>
  <c r="F240" i="43"/>
  <c r="E246" i="43"/>
  <c r="E240" i="43"/>
  <c r="I240" i="43" s="1"/>
  <c r="E310" i="48"/>
  <c r="F310" i="48" s="1"/>
  <c r="G310" i="48" s="1"/>
  <c r="F120" i="48"/>
  <c r="E120" i="48"/>
  <c r="E123" i="7"/>
  <c r="F123" i="7" s="1"/>
  <c r="G123" i="7" s="1"/>
  <c r="H123" i="7" s="1"/>
  <c r="I123" i="7" s="1"/>
  <c r="E122" i="7"/>
  <c r="F122" i="7" s="1"/>
  <c r="G122" i="7" s="1"/>
  <c r="H122" i="7" s="1"/>
  <c r="I122" i="7" s="1"/>
  <c r="E79" i="57"/>
  <c r="E146" i="44"/>
  <c r="F116" i="7"/>
  <c r="G116" i="7" s="1"/>
  <c r="H116" i="7" s="1"/>
  <c r="I116" i="7" s="1"/>
  <c r="J116" i="7" s="1"/>
  <c r="F115" i="7"/>
  <c r="G115" i="7" s="1"/>
  <c r="H115" i="7" s="1"/>
  <c r="I115" i="7" s="1"/>
  <c r="J115" i="7" s="1"/>
  <c r="F113" i="7"/>
  <c r="G113" i="7" s="1"/>
  <c r="H113" i="7" s="1"/>
  <c r="I113" i="7" s="1"/>
  <c r="J113" i="7" s="1"/>
  <c r="F107" i="7"/>
  <c r="E194" i="57"/>
  <c r="F194" i="57" s="1"/>
  <c r="E375" i="8"/>
  <c r="F375" i="8"/>
  <c r="E50" i="64"/>
  <c r="F50" i="64" s="1"/>
  <c r="E49" i="64"/>
  <c r="F49" i="64" s="1"/>
  <c r="E47" i="64"/>
  <c r="F47" i="64" s="1"/>
  <c r="E46" i="64"/>
  <c r="F46" i="64" s="1"/>
  <c r="E45" i="64"/>
  <c r="F45" i="64" s="1"/>
  <c r="E16" i="64"/>
  <c r="F16" i="64" s="1"/>
  <c r="E15" i="64"/>
  <c r="F15" i="64" s="1"/>
  <c r="E14" i="64"/>
  <c r="E13" i="64"/>
  <c r="F13" i="64" s="1"/>
  <c r="F12" i="64"/>
  <c r="E11" i="64"/>
  <c r="F11" i="64" s="1"/>
  <c r="E10" i="64"/>
  <c r="F10" i="64" s="1"/>
  <c r="E121" i="7"/>
  <c r="F121" i="7" s="1"/>
  <c r="G121" i="7" s="1"/>
  <c r="H121" i="7" s="1"/>
  <c r="I121" i="7" s="1"/>
  <c r="E120" i="7"/>
  <c r="F120" i="7" s="1"/>
  <c r="G120" i="7" s="1"/>
  <c r="H120" i="7" s="1"/>
  <c r="I120" i="7" s="1"/>
  <c r="E109" i="48"/>
  <c r="J119" i="11"/>
  <c r="E391" i="8"/>
  <c r="F391" i="8" s="1"/>
  <c r="G391" i="8" s="1"/>
  <c r="H391" i="8" s="1"/>
  <c r="I391" i="8" s="1"/>
  <c r="E390" i="8"/>
  <c r="F390" i="8" s="1"/>
  <c r="G390" i="8" s="1"/>
  <c r="H390" i="8" s="1"/>
  <c r="I390" i="8" s="1"/>
  <c r="I389" i="8"/>
  <c r="E387" i="8"/>
  <c r="F387" i="8" s="1"/>
  <c r="G387" i="8" s="1"/>
  <c r="H387" i="8" s="1"/>
  <c r="I387" i="8" s="1"/>
  <c r="E386" i="8"/>
  <c r="F386" i="8" s="1"/>
  <c r="G386" i="8" s="1"/>
  <c r="H386" i="8" s="1"/>
  <c r="I386" i="8" s="1"/>
  <c r="I356" i="62"/>
  <c r="G121" i="11"/>
  <c r="E204" i="57"/>
  <c r="F204" i="57" s="1"/>
  <c r="E78" i="57"/>
  <c r="E305" i="44"/>
  <c r="F305" i="44" s="1"/>
  <c r="G305" i="44" s="1"/>
  <c r="H305" i="44" s="1"/>
  <c r="I305" i="44" s="1"/>
  <c r="J305" i="44" s="1"/>
  <c r="K305" i="44" s="1"/>
  <c r="I304" i="44"/>
  <c r="J304" i="44" s="1"/>
  <c r="K304" i="44" s="1"/>
  <c r="E303" i="44"/>
  <c r="H301" i="44"/>
  <c r="I301" i="44" s="1"/>
  <c r="J301" i="44" s="1"/>
  <c r="K301" i="44" s="1"/>
  <c r="G300" i="44"/>
  <c r="H300" i="44" s="1"/>
  <c r="I300" i="44" s="1"/>
  <c r="J300" i="44" s="1"/>
  <c r="K300" i="44" s="1"/>
  <c r="E366" i="62"/>
  <c r="F366" i="62" s="1"/>
  <c r="G366" i="62" s="1"/>
  <c r="H366" i="62" s="1"/>
  <c r="I366" i="62" s="1"/>
  <c r="J366" i="62" s="1"/>
  <c r="E14" i="63"/>
  <c r="E202" i="61"/>
  <c r="E391" i="47"/>
  <c r="E284" i="47"/>
  <c r="E249" i="32"/>
  <c r="F249" i="32" s="1"/>
  <c r="G249" i="32" s="1"/>
  <c r="H249" i="32" s="1"/>
  <c r="E117" i="32"/>
  <c r="F117" i="32" s="1"/>
  <c r="E19" i="59"/>
  <c r="E18" i="59"/>
  <c r="E17" i="59"/>
  <c r="E16" i="59"/>
  <c r="E12" i="59"/>
  <c r="E11" i="59"/>
  <c r="E117" i="8"/>
  <c r="J201" i="60"/>
  <c r="K201" i="60" s="1"/>
  <c r="E10" i="63"/>
  <c r="E11" i="63"/>
  <c r="E12" i="63"/>
  <c r="E13" i="63"/>
  <c r="E9" i="63"/>
  <c r="I50" i="63"/>
  <c r="I51" i="63"/>
  <c r="E52" i="63"/>
  <c r="I52" i="63"/>
  <c r="E53" i="63"/>
  <c r="G53" i="63"/>
  <c r="H53" i="63"/>
  <c r="I53" i="63"/>
  <c r="E54" i="63"/>
  <c r="G54" i="63"/>
  <c r="H54" i="63"/>
  <c r="I54" i="63"/>
  <c r="E55" i="63"/>
  <c r="G55" i="63"/>
  <c r="H55" i="63"/>
  <c r="I55" i="63"/>
  <c r="E56" i="63"/>
  <c r="G56" i="63"/>
  <c r="H56" i="63"/>
  <c r="I56" i="63"/>
  <c r="E57" i="63"/>
  <c r="G57" i="63"/>
  <c r="H57" i="63"/>
  <c r="I57" i="63"/>
  <c r="G9" i="63"/>
  <c r="G10" i="63"/>
  <c r="F105" i="7"/>
  <c r="E365" i="62"/>
  <c r="F365" i="62" s="1"/>
  <c r="G365" i="62" s="1"/>
  <c r="H365" i="62" s="1"/>
  <c r="I365" i="62" s="1"/>
  <c r="J365" i="62" s="1"/>
  <c r="E116" i="8"/>
  <c r="E203" i="57"/>
  <c r="E201" i="57"/>
  <c r="F201" i="57" s="1"/>
  <c r="E200" i="57"/>
  <c r="F200" i="57" s="1"/>
  <c r="E199" i="57"/>
  <c r="E198" i="57"/>
  <c r="E196" i="57"/>
  <c r="F196" i="57" s="1"/>
  <c r="E193" i="57"/>
  <c r="E191" i="57"/>
  <c r="E190" i="57"/>
  <c r="F203" i="57"/>
  <c r="E77" i="57"/>
  <c r="I127" i="45"/>
  <c r="I126" i="45"/>
  <c r="E126" i="45"/>
  <c r="E248" i="32"/>
  <c r="F248" i="32" s="1"/>
  <c r="G248" i="32" s="1"/>
  <c r="H248" i="32" s="1"/>
  <c r="E116" i="32"/>
  <c r="F116" i="32" s="1"/>
  <c r="E224" i="5"/>
  <c r="F224" i="5" s="1"/>
  <c r="E223" i="5"/>
  <c r="F223" i="5" s="1"/>
  <c r="G223" i="5" s="1"/>
  <c r="H223" i="5" s="1"/>
  <c r="I223" i="5" s="1"/>
  <c r="J223" i="5" s="1"/>
  <c r="K223" i="5" s="1"/>
  <c r="E201" i="61"/>
  <c r="E200" i="61"/>
  <c r="F200" i="61" s="1"/>
  <c r="E199" i="61"/>
  <c r="E198" i="61"/>
  <c r="E197" i="61"/>
  <c r="E390" i="47"/>
  <c r="E283" i="47"/>
  <c r="N211" i="60"/>
  <c r="O211" i="60" s="1"/>
  <c r="M211" i="60"/>
  <c r="E211" i="60"/>
  <c r="F211" i="60" s="1"/>
  <c r="G211" i="60" s="1"/>
  <c r="H211" i="60" s="1"/>
  <c r="I211" i="60" s="1"/>
  <c r="J211" i="60" s="1"/>
  <c r="K211" i="60" s="1"/>
  <c r="N210" i="60"/>
  <c r="O210" i="60" s="1"/>
  <c r="M210" i="60"/>
  <c r="E210" i="60"/>
  <c r="F210" i="60" s="1"/>
  <c r="G210" i="60" s="1"/>
  <c r="H210" i="60" s="1"/>
  <c r="I210" i="60" s="1"/>
  <c r="J210" i="60" s="1"/>
  <c r="K210" i="60" s="1"/>
  <c r="G120" i="11"/>
  <c r="H120" i="11"/>
  <c r="G105" i="7"/>
  <c r="H105" i="7" s="1"/>
  <c r="I105" i="7" s="1"/>
  <c r="J105" i="7" s="1"/>
  <c r="E309" i="48"/>
  <c r="F309" i="48" s="1"/>
  <c r="G309" i="48" s="1"/>
  <c r="E308" i="48"/>
  <c r="F119" i="48"/>
  <c r="E119" i="48"/>
  <c r="F118" i="48"/>
  <c r="E118" i="48"/>
  <c r="E222" i="5"/>
  <c r="F222" i="5" s="1"/>
  <c r="G222" i="5" s="1"/>
  <c r="H222" i="5" s="1"/>
  <c r="I222" i="5" s="1"/>
  <c r="J222" i="5" s="1"/>
  <c r="K222" i="5" s="1"/>
  <c r="F162" i="5"/>
  <c r="E162" i="5"/>
  <c r="F161" i="5"/>
  <c r="E196" i="61"/>
  <c r="F196" i="61" s="1"/>
  <c r="E241" i="32"/>
  <c r="F241" i="32"/>
  <c r="E112" i="32"/>
  <c r="F112" i="32"/>
  <c r="E357" i="62"/>
  <c r="F357" i="62" s="1"/>
  <c r="F205" i="10"/>
  <c r="E132" i="11"/>
  <c r="I131" i="11"/>
  <c r="J131" i="11" s="1"/>
  <c r="K131" i="11" s="1"/>
  <c r="E130" i="11"/>
  <c r="F130" i="11" s="1"/>
  <c r="G130" i="11" s="1"/>
  <c r="H130" i="11" s="1"/>
  <c r="I130" i="11" s="1"/>
  <c r="J130" i="11" s="1"/>
  <c r="K130" i="11" s="1"/>
  <c r="E129" i="11"/>
  <c r="F129" i="11" s="1"/>
  <c r="G129" i="11" s="1"/>
  <c r="H129" i="11" s="1"/>
  <c r="I129" i="11" s="1"/>
  <c r="J129" i="11" s="1"/>
  <c r="K129" i="11" s="1"/>
  <c r="E76" i="57"/>
  <c r="E115" i="8"/>
  <c r="E247" i="32"/>
  <c r="F247" i="32" s="1"/>
  <c r="G247" i="32" s="1"/>
  <c r="H247" i="32" s="1"/>
  <c r="E115" i="32"/>
  <c r="F115" i="32" s="1"/>
  <c r="I125" i="45"/>
  <c r="E156" i="44"/>
  <c r="E155" i="44"/>
  <c r="F155" i="44" s="1"/>
  <c r="E154" i="44"/>
  <c r="F154" i="44" s="1"/>
  <c r="G357" i="62"/>
  <c r="H357" i="62" s="1"/>
  <c r="I357" i="62" s="1"/>
  <c r="J357" i="62" s="1"/>
  <c r="E364" i="62"/>
  <c r="F364" i="62" s="1"/>
  <c r="G364" i="62" s="1"/>
  <c r="H364" i="62" s="1"/>
  <c r="I364" i="62" s="1"/>
  <c r="J364" i="62" s="1"/>
  <c r="G221" i="5"/>
  <c r="H221" i="5" s="1"/>
  <c r="I221" i="5" s="1"/>
  <c r="J221" i="5" s="1"/>
  <c r="F159" i="5"/>
  <c r="E159" i="5"/>
  <c r="H199" i="61"/>
  <c r="F199" i="61"/>
  <c r="H198" i="61"/>
  <c r="F198" i="61"/>
  <c r="H197" i="61"/>
  <c r="F197" i="61"/>
  <c r="E195" i="61"/>
  <c r="F195" i="61"/>
  <c r="E194" i="61"/>
  <c r="E193" i="61"/>
  <c r="E192" i="61"/>
  <c r="E190" i="61"/>
  <c r="E248" i="61"/>
  <c r="E247" i="61"/>
  <c r="E246" i="61"/>
  <c r="E245" i="61"/>
  <c r="E244" i="61"/>
  <c r="E243" i="61"/>
  <c r="G244" i="61"/>
  <c r="G245" i="61" s="1"/>
  <c r="G246" i="61" s="1"/>
  <c r="G247" i="61" s="1"/>
  <c r="G248" i="61" s="1"/>
  <c r="E389" i="47"/>
  <c r="E282" i="47"/>
  <c r="F204" i="10"/>
  <c r="F148" i="5"/>
  <c r="G286" i="44"/>
  <c r="E191" i="61"/>
  <c r="E189" i="61"/>
  <c r="F189" i="61" s="1"/>
  <c r="F207" i="10"/>
  <c r="E209" i="60"/>
  <c r="F209" i="60" s="1"/>
  <c r="G209" i="60" s="1"/>
  <c r="H209" i="60" s="1"/>
  <c r="I209" i="60" s="1"/>
  <c r="J209" i="60" s="1"/>
  <c r="K209" i="60" s="1"/>
  <c r="E220" i="5"/>
  <c r="F220" i="5" s="1"/>
  <c r="G220" i="5" s="1"/>
  <c r="H220" i="5" s="1"/>
  <c r="I220" i="5" s="1"/>
  <c r="J220" i="5" s="1"/>
  <c r="K220" i="5" s="1"/>
  <c r="F158" i="5"/>
  <c r="E158" i="5"/>
  <c r="E388" i="47"/>
  <c r="E281" i="47"/>
  <c r="E75" i="57"/>
  <c r="I124" i="45"/>
  <c r="E153" i="44"/>
  <c r="F153" i="44" s="1"/>
  <c r="F117" i="48"/>
  <c r="E117" i="48"/>
  <c r="E246" i="32"/>
  <c r="F246" i="32" s="1"/>
  <c r="G246" i="32" s="1"/>
  <c r="H246" i="32" s="1"/>
  <c r="E114" i="32"/>
  <c r="F114" i="32" s="1"/>
  <c r="I115" i="45"/>
  <c r="F203" i="10"/>
  <c r="G352" i="62"/>
  <c r="H352" i="62" s="1"/>
  <c r="I352" i="62" s="1"/>
  <c r="J352" i="62" s="1"/>
  <c r="H294" i="44"/>
  <c r="H290" i="44"/>
  <c r="H289" i="44"/>
  <c r="F235" i="32"/>
  <c r="E114" i="8"/>
  <c r="E306" i="48"/>
  <c r="F306" i="48" s="1"/>
  <c r="G306" i="48" s="1"/>
  <c r="F116" i="48"/>
  <c r="E116" i="48"/>
  <c r="E74" i="57"/>
  <c r="J103" i="7"/>
  <c r="E375" i="47"/>
  <c r="E208" i="60"/>
  <c r="F208" i="60" s="1"/>
  <c r="G208" i="60" s="1"/>
  <c r="H208" i="60" s="1"/>
  <c r="I208" i="60" s="1"/>
  <c r="J208" i="60" s="1"/>
  <c r="K208" i="60" s="1"/>
  <c r="F202" i="10"/>
  <c r="I120" i="11"/>
  <c r="F194" i="61"/>
  <c r="F193" i="61"/>
  <c r="F192" i="61"/>
  <c r="F191" i="61"/>
  <c r="F190" i="61"/>
  <c r="H189" i="61"/>
  <c r="E113" i="8"/>
  <c r="H241" i="43"/>
  <c r="G241" i="43"/>
  <c r="F241" i="43"/>
  <c r="E241" i="43"/>
  <c r="I241" i="43" s="1"/>
  <c r="F199" i="57"/>
  <c r="E73" i="57"/>
  <c r="E386" i="47"/>
  <c r="E280" i="47"/>
  <c r="E279" i="47"/>
  <c r="E219" i="5"/>
  <c r="F219" i="5" s="1"/>
  <c r="G219" i="5" s="1"/>
  <c r="H219" i="5" s="1"/>
  <c r="I219" i="5" s="1"/>
  <c r="J219" i="5" s="1"/>
  <c r="K219" i="5" s="1"/>
  <c r="F157" i="5"/>
  <c r="E157" i="5"/>
  <c r="F156" i="5"/>
  <c r="E156" i="5"/>
  <c r="E152" i="44"/>
  <c r="E151" i="44"/>
  <c r="F151" i="44" s="1"/>
  <c r="E245" i="32"/>
  <c r="F245" i="32" s="1"/>
  <c r="G245" i="32" s="1"/>
  <c r="H245" i="32" s="1"/>
  <c r="E113" i="32"/>
  <c r="F113" i="32" s="1"/>
  <c r="E305" i="48"/>
  <c r="F305" i="48" s="1"/>
  <c r="G305" i="48" s="1"/>
  <c r="F115" i="48"/>
  <c r="E207" i="60"/>
  <c r="F207" i="60" s="1"/>
  <c r="G207" i="60" s="1"/>
  <c r="H207" i="60" s="1"/>
  <c r="I207" i="60" s="1"/>
  <c r="J207" i="60" s="1"/>
  <c r="K207" i="60" s="1"/>
  <c r="G203" i="5"/>
  <c r="H203" i="5" s="1"/>
  <c r="I203" i="5" s="1"/>
  <c r="J203" i="5" s="1"/>
  <c r="K203" i="5" s="1"/>
  <c r="I201" i="5"/>
  <c r="E371" i="8"/>
  <c r="F201" i="10"/>
  <c r="I122" i="45"/>
  <c r="E122" i="45"/>
  <c r="E382" i="8"/>
  <c r="F382" i="8" s="1"/>
  <c r="G382" i="8" s="1"/>
  <c r="H382" i="8" s="1"/>
  <c r="E112" i="8"/>
  <c r="M198" i="60"/>
  <c r="G304" i="48"/>
  <c r="F114" i="48"/>
  <c r="E114" i="48"/>
  <c r="F200" i="10"/>
  <c r="I281" i="44"/>
  <c r="F233" i="32"/>
  <c r="G243" i="32"/>
  <c r="E111" i="32"/>
  <c r="F111" i="32" s="1"/>
  <c r="I121" i="45"/>
  <c r="E121" i="45"/>
  <c r="I120" i="45"/>
  <c r="E120" i="45"/>
  <c r="E299" i="44"/>
  <c r="F299" i="44" s="1"/>
  <c r="G299" i="44" s="1"/>
  <c r="H299" i="44" s="1"/>
  <c r="I299" i="44" s="1"/>
  <c r="J299" i="44" s="1"/>
  <c r="K299" i="44" s="1"/>
  <c r="E150" i="44"/>
  <c r="F150" i="44" s="1"/>
  <c r="E363" i="62"/>
  <c r="F363" i="62" s="1"/>
  <c r="G363" i="62" s="1"/>
  <c r="H363" i="62" s="1"/>
  <c r="I363" i="62" s="1"/>
  <c r="J363" i="62" s="1"/>
  <c r="E362" i="62"/>
  <c r="F362" i="62" s="1"/>
  <c r="G362" i="62" s="1"/>
  <c r="H362" i="62" s="1"/>
  <c r="I362" i="62" s="1"/>
  <c r="J362" i="62" s="1"/>
  <c r="E361" i="62"/>
  <c r="F361" i="62" s="1"/>
  <c r="G361" i="62" s="1"/>
  <c r="H361" i="62" s="1"/>
  <c r="I361" i="62" s="1"/>
  <c r="J361" i="62" s="1"/>
  <c r="E360" i="62"/>
  <c r="F360" i="62" s="1"/>
  <c r="G360" i="62" s="1"/>
  <c r="H360" i="62" s="1"/>
  <c r="I360" i="62" s="1"/>
  <c r="J360" i="62" s="1"/>
  <c r="E217" i="5"/>
  <c r="F217" i="5" s="1"/>
  <c r="G217" i="5" s="1"/>
  <c r="H217" i="5" s="1"/>
  <c r="I217" i="5" s="1"/>
  <c r="J217" i="5" s="1"/>
  <c r="K217" i="5" s="1"/>
  <c r="F155" i="5"/>
  <c r="E155" i="5"/>
  <c r="E385" i="47"/>
  <c r="E278" i="47"/>
  <c r="E206" i="60"/>
  <c r="F206" i="60" s="1"/>
  <c r="G206" i="60" s="1"/>
  <c r="H206" i="60" s="1"/>
  <c r="I206" i="60" s="1"/>
  <c r="J206" i="60" s="1"/>
  <c r="K206" i="60" s="1"/>
  <c r="F198" i="57"/>
  <c r="E72" i="57"/>
  <c r="F232" i="32"/>
  <c r="E381" i="8"/>
  <c r="F381" i="8" s="1"/>
  <c r="G381" i="8" s="1"/>
  <c r="H381" i="8" s="1"/>
  <c r="G101" i="7"/>
  <c r="E128" i="11"/>
  <c r="F128" i="11" s="1"/>
  <c r="G128" i="11" s="1"/>
  <c r="H128" i="11" s="1"/>
  <c r="I128" i="11" s="1"/>
  <c r="J128" i="11" s="1"/>
  <c r="K128" i="11" s="1"/>
  <c r="E127" i="11"/>
  <c r="I127" i="11" s="1"/>
  <c r="J127" i="11" s="1"/>
  <c r="E126" i="11"/>
  <c r="F126" i="11" s="1"/>
  <c r="G126" i="11" s="1"/>
  <c r="H126" i="11" s="1"/>
  <c r="I126" i="11" s="1"/>
  <c r="J126" i="11" s="1"/>
  <c r="K126" i="11" s="1"/>
  <c r="E125" i="11"/>
  <c r="F125" i="11" s="1"/>
  <c r="G125" i="11" s="1"/>
  <c r="H125" i="11" s="1"/>
  <c r="I125" i="11" s="1"/>
  <c r="J125" i="11" s="1"/>
  <c r="K125" i="11" s="1"/>
  <c r="E124" i="11"/>
  <c r="H124" i="11" s="1"/>
  <c r="I124" i="11" s="1"/>
  <c r="J124" i="11" s="1"/>
  <c r="K124" i="11" s="1"/>
  <c r="E213" i="10"/>
  <c r="F213" i="10" s="1"/>
  <c r="E211" i="10"/>
  <c r="F211" i="10" s="1"/>
  <c r="E71" i="57"/>
  <c r="H380" i="8"/>
  <c r="E149" i="44"/>
  <c r="F149" i="44" s="1"/>
  <c r="E100" i="8"/>
  <c r="H112" i="7"/>
  <c r="E303" i="48"/>
  <c r="F303" i="48" s="1"/>
  <c r="G303" i="48" s="1"/>
  <c r="E302" i="48"/>
  <c r="F302" i="48" s="1"/>
  <c r="G302" i="48" s="1"/>
  <c r="F113" i="48"/>
  <c r="E113" i="48"/>
  <c r="E216" i="5"/>
  <c r="F216" i="5" s="1"/>
  <c r="G216" i="5" s="1"/>
  <c r="H216" i="5" s="1"/>
  <c r="I216" i="5" s="1"/>
  <c r="J216" i="5" s="1"/>
  <c r="K216" i="5" s="1"/>
  <c r="G212" i="5"/>
  <c r="F154" i="5"/>
  <c r="E154" i="5"/>
  <c r="E384" i="47"/>
  <c r="E277" i="47"/>
  <c r="H236" i="43"/>
  <c r="G236" i="43"/>
  <c r="F236" i="43"/>
  <c r="E236" i="43"/>
  <c r="E205" i="60"/>
  <c r="F205" i="60" s="1"/>
  <c r="G205" i="60" s="1"/>
  <c r="H205" i="60" s="1"/>
  <c r="I205" i="60" s="1"/>
  <c r="J205" i="60" s="1"/>
  <c r="K205" i="60" s="1"/>
  <c r="E130" i="59"/>
  <c r="F231" i="32"/>
  <c r="E204" i="60"/>
  <c r="F204" i="60" s="1"/>
  <c r="G204" i="60" s="1"/>
  <c r="H204" i="60" s="1"/>
  <c r="I204" i="60" s="1"/>
  <c r="J204" i="60" s="1"/>
  <c r="K204" i="60" s="1"/>
  <c r="H235" i="43"/>
  <c r="G235" i="43"/>
  <c r="F235" i="43"/>
  <c r="E235" i="43"/>
  <c r="E359" i="62"/>
  <c r="F359" i="62" s="1"/>
  <c r="G359" i="62" s="1"/>
  <c r="H359" i="62" s="1"/>
  <c r="I359" i="62" s="1"/>
  <c r="J359" i="62" s="1"/>
  <c r="E110" i="8"/>
  <c r="I116" i="11"/>
  <c r="E135" i="59"/>
  <c r="E137" i="59"/>
  <c r="F201" i="5"/>
  <c r="G201" i="5" s="1"/>
  <c r="G241" i="32"/>
  <c r="H241" i="32" s="1"/>
  <c r="F112" i="48"/>
  <c r="E148" i="44"/>
  <c r="E70" i="57"/>
  <c r="G115" i="11"/>
  <c r="H115" i="11" s="1"/>
  <c r="E358" i="62"/>
  <c r="F358" i="62" s="1"/>
  <c r="G358" i="62" s="1"/>
  <c r="H358" i="62" s="1"/>
  <c r="I358" i="62" s="1"/>
  <c r="J358" i="62" s="1"/>
  <c r="E383" i="47"/>
  <c r="E276" i="47"/>
  <c r="E185" i="57"/>
  <c r="F185" i="57" s="1"/>
  <c r="I118" i="45"/>
  <c r="E379" i="8"/>
  <c r="F379" i="8" s="1"/>
  <c r="G379" i="8" s="1"/>
  <c r="H379" i="8" s="1"/>
  <c r="E136" i="59"/>
  <c r="E10" i="48"/>
  <c r="F10" i="48"/>
  <c r="E11" i="48"/>
  <c r="F11" i="48"/>
  <c r="E12" i="48"/>
  <c r="F12" i="48"/>
  <c r="E13" i="48"/>
  <c r="F13" i="48"/>
  <c r="E14" i="48"/>
  <c r="E17" i="48"/>
  <c r="F17" i="48"/>
  <c r="E18" i="48"/>
  <c r="F18" i="48"/>
  <c r="E19" i="48"/>
  <c r="F19" i="48"/>
  <c r="E20" i="48"/>
  <c r="F20" i="48"/>
  <c r="E21" i="48"/>
  <c r="F21" i="48"/>
  <c r="E23" i="48"/>
  <c r="F23" i="48"/>
  <c r="E24" i="48"/>
  <c r="F24" i="48"/>
  <c r="E25" i="48"/>
  <c r="F25" i="48"/>
  <c r="E26" i="48"/>
  <c r="E27" i="48"/>
  <c r="F27" i="48"/>
  <c r="E28" i="48"/>
  <c r="F28" i="48"/>
  <c r="E29" i="48"/>
  <c r="F29" i="48"/>
  <c r="E30" i="48"/>
  <c r="F30" i="48"/>
  <c r="E31" i="48"/>
  <c r="F31" i="48"/>
  <c r="E32" i="48"/>
  <c r="F32" i="48"/>
  <c r="E33" i="48"/>
  <c r="F33" i="48"/>
  <c r="E34" i="48"/>
  <c r="F34" i="48"/>
  <c r="E35" i="48"/>
  <c r="F35" i="48"/>
  <c r="E36" i="48"/>
  <c r="F36" i="48"/>
  <c r="E37" i="48"/>
  <c r="F37" i="48"/>
  <c r="E38" i="48"/>
  <c r="F38" i="48"/>
  <c r="E39" i="48"/>
  <c r="F39" i="48"/>
  <c r="E41" i="48"/>
  <c r="F41" i="48"/>
  <c r="E42" i="48"/>
  <c r="F42" i="48"/>
  <c r="E43" i="48"/>
  <c r="F43" i="48"/>
  <c r="E44" i="48"/>
  <c r="F44" i="48"/>
  <c r="E45" i="48"/>
  <c r="F45" i="48"/>
  <c r="E46" i="48"/>
  <c r="F46" i="48"/>
  <c r="E47" i="48"/>
  <c r="F47" i="48"/>
  <c r="E48" i="48"/>
  <c r="F48" i="48"/>
  <c r="E49" i="48"/>
  <c r="F49" i="48"/>
  <c r="E50" i="48"/>
  <c r="F50" i="48"/>
  <c r="E51" i="48"/>
  <c r="F51" i="48"/>
  <c r="E52" i="48"/>
  <c r="F52" i="48"/>
  <c r="E54" i="48"/>
  <c r="F54" i="48"/>
  <c r="E55" i="48"/>
  <c r="F55" i="48"/>
  <c r="E56" i="48"/>
  <c r="F56" i="48"/>
  <c r="E57" i="48"/>
  <c r="F57" i="48"/>
  <c r="E58" i="48"/>
  <c r="E60" i="48"/>
  <c r="F60" i="48"/>
  <c r="E61" i="48"/>
  <c r="F61" i="48"/>
  <c r="E115" i="45"/>
  <c r="H234" i="43"/>
  <c r="G234" i="43"/>
  <c r="F234" i="43"/>
  <c r="E234" i="43"/>
  <c r="E69" i="57"/>
  <c r="F111" i="48"/>
  <c r="G123" i="11"/>
  <c r="H123" i="11" s="1"/>
  <c r="I123" i="11" s="1"/>
  <c r="J123" i="11" s="1"/>
  <c r="K123" i="11" s="1"/>
  <c r="E122" i="11"/>
  <c r="F122" i="11" s="1"/>
  <c r="G122" i="11" s="1"/>
  <c r="H122" i="11" s="1"/>
  <c r="I122" i="11" s="1"/>
  <c r="J122" i="11" s="1"/>
  <c r="K122" i="11" s="1"/>
  <c r="E121" i="11"/>
  <c r="E120" i="11"/>
  <c r="J120" i="11" s="1"/>
  <c r="K120" i="11" s="1"/>
  <c r="E209" i="10"/>
  <c r="F209" i="10" s="1"/>
  <c r="E208" i="10"/>
  <c r="E356" i="62"/>
  <c r="F356" i="62" s="1"/>
  <c r="G356" i="62" s="1"/>
  <c r="E211" i="5"/>
  <c r="F211" i="5" s="1"/>
  <c r="G211" i="5" s="1"/>
  <c r="H211" i="5" s="1"/>
  <c r="I211" i="5" s="1"/>
  <c r="J211" i="5" s="1"/>
  <c r="K211" i="5" s="1"/>
  <c r="E209" i="5"/>
  <c r="F209" i="5" s="1"/>
  <c r="G209" i="5" s="1"/>
  <c r="H209" i="5" s="1"/>
  <c r="I209" i="5" s="1"/>
  <c r="J209" i="5" s="1"/>
  <c r="K209" i="5" s="1"/>
  <c r="E208" i="5"/>
  <c r="F208" i="5" s="1"/>
  <c r="E153" i="5"/>
  <c r="F152" i="5"/>
  <c r="E152" i="5"/>
  <c r="F151" i="5"/>
  <c r="E151" i="5"/>
  <c r="F150" i="5"/>
  <c r="E150" i="5"/>
  <c r="E108" i="7"/>
  <c r="F108" i="7" s="1"/>
  <c r="G108" i="7" s="1"/>
  <c r="H108" i="7" s="1"/>
  <c r="I108" i="7" s="1"/>
  <c r="J108" i="7" s="1"/>
  <c r="G107" i="7"/>
  <c r="H107" i="7" s="1"/>
  <c r="I107" i="7" s="1"/>
  <c r="J107" i="7" s="1"/>
  <c r="E106" i="7"/>
  <c r="F106" i="7" s="1"/>
  <c r="G106" i="7" s="1"/>
  <c r="H106" i="7" s="1"/>
  <c r="I106" i="7" s="1"/>
  <c r="J106" i="7" s="1"/>
  <c r="E300" i="48"/>
  <c r="F300" i="48" s="1"/>
  <c r="G300" i="48" s="1"/>
  <c r="E298" i="48"/>
  <c r="F298" i="48" s="1"/>
  <c r="G298" i="48" s="1"/>
  <c r="F110" i="48"/>
  <c r="E110" i="48"/>
  <c r="F109" i="48"/>
  <c r="F193" i="57"/>
  <c r="F192" i="57"/>
  <c r="E382" i="47"/>
  <c r="E381" i="47"/>
  <c r="E275" i="47"/>
  <c r="I119" i="45"/>
  <c r="E119" i="45"/>
  <c r="E118" i="45"/>
  <c r="I117" i="45"/>
  <c r="E290" i="44"/>
  <c r="F290" i="44" s="1"/>
  <c r="E147" i="44"/>
  <c r="F147" i="44" s="1"/>
  <c r="E145" i="44"/>
  <c r="F145" i="44" s="1"/>
  <c r="G240" i="32"/>
  <c r="H240" i="32" s="1"/>
  <c r="E239" i="32"/>
  <c r="F239" i="32" s="1"/>
  <c r="G239" i="32" s="1"/>
  <c r="H239" i="32" s="1"/>
  <c r="E108" i="32"/>
  <c r="F108" i="32" s="1"/>
  <c r="E107" i="32"/>
  <c r="F107" i="32" s="1"/>
  <c r="F378" i="8"/>
  <c r="G378" i="8" s="1"/>
  <c r="H378" i="8" s="1"/>
  <c r="F377" i="8"/>
  <c r="G377" i="8" s="1"/>
  <c r="H377" i="8" s="1"/>
  <c r="H232" i="43"/>
  <c r="G232" i="43"/>
  <c r="F232" i="43"/>
  <c r="E232" i="43"/>
  <c r="H231" i="43"/>
  <c r="G231" i="43"/>
  <c r="F231" i="43"/>
  <c r="E231" i="43"/>
  <c r="E203" i="60"/>
  <c r="F203" i="60" s="1"/>
  <c r="G203" i="60" s="1"/>
  <c r="H203" i="60" s="1"/>
  <c r="I203" i="60" s="1"/>
  <c r="J203" i="60" s="1"/>
  <c r="K203" i="60" s="1"/>
  <c r="E202" i="60"/>
  <c r="F202" i="60" s="1"/>
  <c r="G202" i="60" s="1"/>
  <c r="H202" i="60" s="1"/>
  <c r="I202" i="60" s="1"/>
  <c r="J202" i="60" s="1"/>
  <c r="K202" i="60" s="1"/>
  <c r="E101" i="8"/>
  <c r="E369" i="8"/>
  <c r="F369" i="8" s="1"/>
  <c r="G369" i="8" s="1"/>
  <c r="H369" i="8" s="1"/>
  <c r="I116" i="45"/>
  <c r="E116" i="45"/>
  <c r="E274" i="47"/>
  <c r="E183" i="57"/>
  <c r="F183" i="57" s="1"/>
  <c r="E68" i="57"/>
  <c r="F98" i="7"/>
  <c r="I115" i="11"/>
  <c r="J115" i="11" s="1"/>
  <c r="K115" i="11" s="1"/>
  <c r="E106" i="8"/>
  <c r="E106" i="32"/>
  <c r="F106" i="32" s="1"/>
  <c r="E114" i="45"/>
  <c r="E113" i="45"/>
  <c r="E112" i="45"/>
  <c r="E67" i="57"/>
  <c r="E134" i="59"/>
  <c r="E133" i="59"/>
  <c r="E380" i="47"/>
  <c r="E273" i="47"/>
  <c r="E66" i="57"/>
  <c r="I114" i="45"/>
  <c r="F108" i="48"/>
  <c r="E108" i="48"/>
  <c r="G375" i="8"/>
  <c r="H375" i="8" s="1"/>
  <c r="E374" i="8"/>
  <c r="F374" i="8" s="1"/>
  <c r="G374" i="8" s="1"/>
  <c r="H374" i="8" s="1"/>
  <c r="E104" i="8"/>
  <c r="E132" i="59"/>
  <c r="G237" i="32"/>
  <c r="H237" i="32" s="1"/>
  <c r="E144" i="44"/>
  <c r="F144" i="44" s="1"/>
  <c r="E379" i="47"/>
  <c r="E272" i="47"/>
  <c r="E201" i="60"/>
  <c r="F201" i="60" s="1"/>
  <c r="G201" i="60" s="1"/>
  <c r="H201" i="60" s="1"/>
  <c r="I201" i="60" s="1"/>
  <c r="J109" i="11"/>
  <c r="I112" i="11"/>
  <c r="J112" i="11" s="1"/>
  <c r="G107" i="11"/>
  <c r="H107" i="11" s="1"/>
  <c r="I107" i="11" s="1"/>
  <c r="J107" i="11" s="1"/>
  <c r="K107" i="11" s="1"/>
  <c r="E108" i="11"/>
  <c r="F108" i="11" s="1"/>
  <c r="G108" i="11" s="1"/>
  <c r="H108" i="11" s="1"/>
  <c r="I108" i="11" s="1"/>
  <c r="J108" i="11" s="1"/>
  <c r="K108" i="11" s="1"/>
  <c r="E119" i="11"/>
  <c r="F119" i="11" s="1"/>
  <c r="G119" i="11" s="1"/>
  <c r="H119" i="11" s="1"/>
  <c r="K119" i="11" s="1"/>
  <c r="E118" i="11"/>
  <c r="F118" i="11" s="1"/>
  <c r="G118" i="11" s="1"/>
  <c r="H118" i="11" s="1"/>
  <c r="I118" i="11" s="1"/>
  <c r="J118" i="11" s="1"/>
  <c r="K118" i="11" s="1"/>
  <c r="E117" i="11"/>
  <c r="F117" i="11" s="1"/>
  <c r="G117" i="11" s="1"/>
  <c r="H117" i="11" s="1"/>
  <c r="I117" i="11" s="1"/>
  <c r="J117" i="11" s="1"/>
  <c r="K117" i="11" s="1"/>
  <c r="E116" i="11"/>
  <c r="J116" i="11" s="1"/>
  <c r="E115" i="11"/>
  <c r="E113" i="11"/>
  <c r="F113" i="11" s="1"/>
  <c r="G113" i="11" s="1"/>
  <c r="H113" i="11" s="1"/>
  <c r="I113" i="11" s="1"/>
  <c r="J113" i="11" s="1"/>
  <c r="K113" i="11" s="1"/>
  <c r="E112" i="11"/>
  <c r="E111" i="11"/>
  <c r="F111" i="11" s="1"/>
  <c r="G111" i="11" s="1"/>
  <c r="H111" i="11" s="1"/>
  <c r="I111" i="11" s="1"/>
  <c r="J111" i="11" s="1"/>
  <c r="K111" i="11" s="1"/>
  <c r="E109" i="11"/>
  <c r="E373" i="8"/>
  <c r="F373" i="8" s="1"/>
  <c r="G373" i="8" s="1"/>
  <c r="H373" i="8" s="1"/>
  <c r="F372" i="8"/>
  <c r="G372" i="8" s="1"/>
  <c r="H372" i="8" s="1"/>
  <c r="E102" i="8"/>
  <c r="E131" i="59"/>
  <c r="E125" i="59"/>
  <c r="F191" i="57"/>
  <c r="F190" i="57"/>
  <c r="E189" i="57"/>
  <c r="F189" i="57" s="1"/>
  <c r="E188" i="57"/>
  <c r="F188" i="57" s="1"/>
  <c r="E65" i="57"/>
  <c r="E64" i="57"/>
  <c r="G236" i="32"/>
  <c r="H236" i="32" s="1"/>
  <c r="G235" i="32"/>
  <c r="H235" i="32" s="1"/>
  <c r="G234" i="32"/>
  <c r="H234" i="32" s="1"/>
  <c r="G233" i="32"/>
  <c r="H233" i="32" s="1"/>
  <c r="E95" i="32"/>
  <c r="F95" i="32"/>
  <c r="E103" i="32"/>
  <c r="F103" i="32" s="1"/>
  <c r="E289" i="44"/>
  <c r="F289" i="44" s="1"/>
  <c r="E288" i="44"/>
  <c r="F288" i="44" s="1"/>
  <c r="G288" i="44" s="1"/>
  <c r="H288" i="44" s="1"/>
  <c r="I288" i="44" s="1"/>
  <c r="J288" i="44" s="1"/>
  <c r="E287" i="44"/>
  <c r="F287" i="44" s="1"/>
  <c r="G287" i="44" s="1"/>
  <c r="H287" i="44" s="1"/>
  <c r="I287" i="44" s="1"/>
  <c r="J287" i="44" s="1"/>
  <c r="H286" i="44"/>
  <c r="I286" i="44" s="1"/>
  <c r="J286" i="44" s="1"/>
  <c r="E285" i="44"/>
  <c r="F285" i="44" s="1"/>
  <c r="E131" i="44"/>
  <c r="F131" i="44" s="1"/>
  <c r="F133" i="44"/>
  <c r="E133" i="44" s="1"/>
  <c r="E134" i="44"/>
  <c r="F134" i="44" s="1"/>
  <c r="E135" i="44"/>
  <c r="F135" i="44" s="1"/>
  <c r="E136" i="44"/>
  <c r="E137" i="44"/>
  <c r="F137" i="44" s="1"/>
  <c r="E138" i="44"/>
  <c r="F138" i="44" s="1"/>
  <c r="E140" i="44"/>
  <c r="F140" i="44" s="1"/>
  <c r="E142" i="44"/>
  <c r="F142" i="44" s="1"/>
  <c r="E141" i="44"/>
  <c r="F141" i="44" s="1"/>
  <c r="E143" i="44"/>
  <c r="F143" i="44" s="1"/>
  <c r="E355" i="62"/>
  <c r="E354" i="62"/>
  <c r="E353" i="62"/>
  <c r="E351" i="62"/>
  <c r="F351" i="62" s="1"/>
  <c r="G351" i="62" s="1"/>
  <c r="H351" i="62" s="1"/>
  <c r="I351" i="62" s="1"/>
  <c r="J351" i="62" s="1"/>
  <c r="E350" i="62"/>
  <c r="E348" i="62"/>
  <c r="E347" i="62"/>
  <c r="E346" i="62"/>
  <c r="E342" i="62"/>
  <c r="E349" i="62"/>
  <c r="F355" i="62"/>
  <c r="G355" i="62" s="1"/>
  <c r="H355" i="62" s="1"/>
  <c r="I355" i="62" s="1"/>
  <c r="J355" i="62" s="1"/>
  <c r="F354" i="62"/>
  <c r="G354" i="62" s="1"/>
  <c r="H354" i="62" s="1"/>
  <c r="I354" i="62" s="1"/>
  <c r="J354" i="62" s="1"/>
  <c r="F353" i="62"/>
  <c r="G353" i="62" s="1"/>
  <c r="H353" i="62" s="1"/>
  <c r="I353" i="62" s="1"/>
  <c r="J353" i="62" s="1"/>
  <c r="E297" i="48"/>
  <c r="F297" i="48" s="1"/>
  <c r="G297" i="48" s="1"/>
  <c r="E296" i="48"/>
  <c r="F296" i="48" s="1"/>
  <c r="E295" i="48"/>
  <c r="F295" i="48" s="1"/>
  <c r="G295" i="48" s="1"/>
  <c r="E294" i="48"/>
  <c r="F294" i="48" s="1"/>
  <c r="E293" i="48"/>
  <c r="F293" i="48" s="1"/>
  <c r="G293" i="48" s="1"/>
  <c r="F107" i="48"/>
  <c r="F105" i="48"/>
  <c r="F104" i="48"/>
  <c r="F103" i="48"/>
  <c r="F101" i="48"/>
  <c r="F100" i="48"/>
  <c r="F99" i="48"/>
  <c r="F98" i="48"/>
  <c r="F97" i="48"/>
  <c r="F96" i="48"/>
  <c r="E107" i="48"/>
  <c r="E106" i="48"/>
  <c r="E105" i="48"/>
  <c r="E104" i="48"/>
  <c r="E103" i="48"/>
  <c r="E102" i="48"/>
  <c r="E101" i="48"/>
  <c r="E100" i="48"/>
  <c r="E99" i="48"/>
  <c r="E98" i="48"/>
  <c r="E97" i="48"/>
  <c r="E96" i="48"/>
  <c r="E95" i="48"/>
  <c r="E207" i="5"/>
  <c r="F207" i="5" s="1"/>
  <c r="G207" i="5" s="1"/>
  <c r="H207" i="5" s="1"/>
  <c r="I207" i="5" s="1"/>
  <c r="J207" i="5" s="1"/>
  <c r="E206" i="5"/>
  <c r="F206" i="5" s="1"/>
  <c r="G206" i="5" s="1"/>
  <c r="H206" i="5" s="1"/>
  <c r="I206" i="5" s="1"/>
  <c r="J206" i="5" s="1"/>
  <c r="K206" i="5" s="1"/>
  <c r="E205" i="5"/>
  <c r="F205" i="5" s="1"/>
  <c r="G205" i="5" s="1"/>
  <c r="H205" i="5" s="1"/>
  <c r="I205" i="5" s="1"/>
  <c r="J205" i="5" s="1"/>
  <c r="K205" i="5" s="1"/>
  <c r="E204" i="5"/>
  <c r="F204" i="5" s="1"/>
  <c r="G204" i="5" s="1"/>
  <c r="H204" i="5" s="1"/>
  <c r="I204" i="5" s="1"/>
  <c r="J204" i="5" s="1"/>
  <c r="K204" i="5" s="1"/>
  <c r="F149" i="5"/>
  <c r="E149" i="5"/>
  <c r="F147" i="5"/>
  <c r="E147" i="5"/>
  <c r="F146" i="5"/>
  <c r="E146" i="5"/>
  <c r="F145" i="5"/>
  <c r="E145" i="5"/>
  <c r="E378" i="47"/>
  <c r="E377" i="47"/>
  <c r="E376" i="47"/>
  <c r="H230" i="43"/>
  <c r="H229" i="43"/>
  <c r="H228" i="43"/>
  <c r="H227" i="43"/>
  <c r="H226" i="43"/>
  <c r="H225" i="43"/>
  <c r="H224" i="43"/>
  <c r="H222" i="43"/>
  <c r="H221" i="43"/>
  <c r="H220" i="43"/>
  <c r="H219" i="43"/>
  <c r="H223" i="43"/>
  <c r="G230" i="43"/>
  <c r="G229" i="43"/>
  <c r="G228" i="43"/>
  <c r="G227" i="43"/>
  <c r="G226" i="43"/>
  <c r="G225" i="43"/>
  <c r="G224" i="43"/>
  <c r="G222" i="43"/>
  <c r="G221" i="43"/>
  <c r="G220" i="43"/>
  <c r="G219" i="43"/>
  <c r="G223" i="43"/>
  <c r="F230" i="43"/>
  <c r="F229" i="43"/>
  <c r="F228" i="43"/>
  <c r="F227" i="43"/>
  <c r="F226" i="43"/>
  <c r="F225" i="43"/>
  <c r="F224" i="43"/>
  <c r="F223" i="43"/>
  <c r="F222" i="43"/>
  <c r="F221" i="43"/>
  <c r="F220" i="43"/>
  <c r="E230" i="43"/>
  <c r="E229" i="43"/>
  <c r="E228" i="43"/>
  <c r="E227" i="43"/>
  <c r="E200" i="60"/>
  <c r="F200" i="60" s="1"/>
  <c r="E199" i="60"/>
  <c r="F199" i="60" s="1"/>
  <c r="E198" i="60"/>
  <c r="F198" i="60" s="1"/>
  <c r="E197" i="60"/>
  <c r="F197" i="60" s="1"/>
  <c r="I113" i="45"/>
  <c r="E102" i="7"/>
  <c r="F102" i="7"/>
  <c r="G102" i="7"/>
  <c r="H102" i="7"/>
  <c r="I102" i="7"/>
  <c r="J102" i="7"/>
  <c r="E103" i="7"/>
  <c r="F103" i="7"/>
  <c r="G103" i="7" s="1"/>
  <c r="H103" i="7" s="1"/>
  <c r="I103" i="7" s="1"/>
  <c r="E275" i="44"/>
  <c r="F275" i="44" s="1"/>
  <c r="G275" i="44" s="1"/>
  <c r="H275" i="44" s="1"/>
  <c r="I275" i="44" s="1"/>
  <c r="J275" i="44" s="1"/>
  <c r="E270" i="47"/>
  <c r="I112" i="45"/>
  <c r="F371" i="8"/>
  <c r="E370" i="8"/>
  <c r="F370" i="8" s="1"/>
  <c r="G370" i="8" s="1"/>
  <c r="H370" i="8" s="1"/>
  <c r="E129" i="59"/>
  <c r="E63" i="57"/>
  <c r="E269" i="47"/>
  <c r="G94" i="7"/>
  <c r="I110" i="45"/>
  <c r="E110" i="45"/>
  <c r="E62" i="57"/>
  <c r="E122" i="59"/>
  <c r="L230" i="32"/>
  <c r="L229" i="32"/>
  <c r="L228" i="32"/>
  <c r="L227" i="32"/>
  <c r="L226" i="32"/>
  <c r="L225" i="32"/>
  <c r="L224" i="32"/>
  <c r="L223" i="32"/>
  <c r="L222" i="32"/>
  <c r="L221" i="32"/>
  <c r="I67" i="32"/>
  <c r="I68" i="32" s="1"/>
  <c r="I69" i="32" s="1"/>
  <c r="I70" i="32" s="1"/>
  <c r="I71" i="32" s="1"/>
  <c r="I72" i="32" s="1"/>
  <c r="I73" i="32" s="1"/>
  <c r="I74" i="32" s="1"/>
  <c r="I75" i="32" s="1"/>
  <c r="I76" i="32" s="1"/>
  <c r="I77" i="32" s="1"/>
  <c r="I78" i="32" s="1"/>
  <c r="I79" i="32" s="1"/>
  <c r="I80" i="32" s="1"/>
  <c r="I81" i="32" s="1"/>
  <c r="I82" i="32" s="1"/>
  <c r="I83" i="32" s="1"/>
  <c r="I84" i="32" s="1"/>
  <c r="I85" i="32" s="1"/>
  <c r="I86" i="32" s="1"/>
  <c r="I87" i="32" s="1"/>
  <c r="I88" i="32" s="1"/>
  <c r="I89" i="32" s="1"/>
  <c r="I90" i="32" s="1"/>
  <c r="I91" i="32" s="1"/>
  <c r="I92" i="32" s="1"/>
  <c r="I93" i="32" s="1"/>
  <c r="I94" i="32" s="1"/>
  <c r="I95" i="32" s="1"/>
  <c r="I96" i="32" s="1"/>
  <c r="I97" i="32" s="1"/>
  <c r="I98" i="32" s="1"/>
  <c r="I99" i="32" s="1"/>
  <c r="I100" i="32" s="1"/>
  <c r="I101" i="32" s="1"/>
  <c r="I102" i="32" s="1"/>
  <c r="I62" i="32"/>
  <c r="I63" i="32" s="1"/>
  <c r="I64" i="32" s="1"/>
  <c r="I65" i="32" s="1"/>
  <c r="I60" i="32"/>
  <c r="I10" i="32"/>
  <c r="I11" i="32" s="1"/>
  <c r="I12" i="32" s="1"/>
  <c r="I13" i="32" s="1"/>
  <c r="I14" i="32" s="1"/>
  <c r="I15" i="32" s="1"/>
  <c r="I16" i="32" s="1"/>
  <c r="I17" i="32" s="1"/>
  <c r="I18" i="32" s="1"/>
  <c r="I19" i="32" s="1"/>
  <c r="I20" i="32" s="1"/>
  <c r="I21" i="32" s="1"/>
  <c r="I22" i="32" s="1"/>
  <c r="I23" i="32" s="1"/>
  <c r="I24" i="32" s="1"/>
  <c r="I25" i="32" s="1"/>
  <c r="I26" i="32" s="1"/>
  <c r="I27" i="32" s="1"/>
  <c r="I28" i="32" s="1"/>
  <c r="I29" i="32" s="1"/>
  <c r="I30" i="32" s="1"/>
  <c r="I31" i="32" s="1"/>
  <c r="I32" i="32" s="1"/>
  <c r="I33" i="32" s="1"/>
  <c r="I34" i="32" s="1"/>
  <c r="I35" i="32" s="1"/>
  <c r="I36" i="32" s="1"/>
  <c r="I37" i="32" s="1"/>
  <c r="I38" i="32" s="1"/>
  <c r="I39" i="32" s="1"/>
  <c r="I40" i="32" s="1"/>
  <c r="I41" i="32" s="1"/>
  <c r="I42" i="32" s="1"/>
  <c r="I43" i="32" s="1"/>
  <c r="I44" i="32" s="1"/>
  <c r="I45" i="32" s="1"/>
  <c r="I46" i="32" s="1"/>
  <c r="I47" i="32" s="1"/>
  <c r="I48" i="32" s="1"/>
  <c r="I49" i="32" s="1"/>
  <c r="I50" i="32" s="1"/>
  <c r="I51" i="32" s="1"/>
  <c r="I52" i="32" s="1"/>
  <c r="I53" i="32" s="1"/>
  <c r="I54" i="32" s="1"/>
  <c r="I55" i="32" s="1"/>
  <c r="I56" i="32" s="1"/>
  <c r="I57" i="32" s="1"/>
  <c r="I58" i="32" s="1"/>
  <c r="J101" i="32"/>
  <c r="J100" i="32"/>
  <c r="J99" i="32"/>
  <c r="J98" i="32"/>
  <c r="J97" i="32"/>
  <c r="J96" i="32"/>
  <c r="J95" i="32"/>
  <c r="J94" i="32"/>
  <c r="J93" i="32"/>
  <c r="J92" i="32"/>
  <c r="J91" i="32"/>
  <c r="J90" i="32"/>
  <c r="M281" i="44"/>
  <c r="M282" i="44" s="1"/>
  <c r="M283" i="44" s="1"/>
  <c r="M284" i="44" s="1"/>
  <c r="M286" i="44" s="1"/>
  <c r="M287" i="44" s="1"/>
  <c r="M288" i="44" s="1"/>
  <c r="M289" i="44" s="1"/>
  <c r="M290" i="44" s="1"/>
  <c r="M291" i="44" s="1"/>
  <c r="M292" i="44" s="1"/>
  <c r="M293" i="44" s="1"/>
  <c r="M294" i="44" s="1"/>
  <c r="L269" i="44"/>
  <c r="L270" i="44" s="1"/>
  <c r="L271" i="44" s="1"/>
  <c r="L272" i="44" s="1"/>
  <c r="L273" i="44" s="1"/>
  <c r="L274" i="44" s="1"/>
  <c r="L275" i="44" s="1"/>
  <c r="H60" i="8"/>
  <c r="H61" i="8" s="1"/>
  <c r="H62" i="8" s="1"/>
  <c r="H63" i="8" s="1"/>
  <c r="H64" i="8" s="1"/>
  <c r="H65" i="8" s="1"/>
  <c r="H66" i="8" s="1"/>
  <c r="H67" i="8" s="1"/>
  <c r="H68" i="8" s="1"/>
  <c r="H69" i="8" s="1"/>
  <c r="H70" i="8" s="1"/>
  <c r="H71" i="8" s="1"/>
  <c r="H72" i="8" s="1"/>
  <c r="H73" i="8" s="1"/>
  <c r="H74" i="8" s="1"/>
  <c r="H75" i="8" s="1"/>
  <c r="H76" i="8" s="1"/>
  <c r="H77" i="8" s="1"/>
  <c r="H78" i="8" s="1"/>
  <c r="H79" i="8" s="1"/>
  <c r="H80" i="8" s="1"/>
  <c r="H81" i="8" s="1"/>
  <c r="H82" i="8" s="1"/>
  <c r="H83" i="8" s="1"/>
  <c r="H84" i="8" s="1"/>
  <c r="H85" i="8" s="1"/>
  <c r="H86" i="8" s="1"/>
  <c r="H87" i="8" s="1"/>
  <c r="H88" i="8" s="1"/>
  <c r="H52" i="8"/>
  <c r="H53" i="8" s="1"/>
  <c r="H54" i="8" s="1"/>
  <c r="H55" i="8" s="1"/>
  <c r="H56" i="8" s="1"/>
  <c r="H57" i="8" s="1"/>
  <c r="H58" i="8" s="1"/>
  <c r="H37" i="8"/>
  <c r="H38" i="8" s="1"/>
  <c r="H39" i="8" s="1"/>
  <c r="H40" i="8" s="1"/>
  <c r="H41" i="8" s="1"/>
  <c r="H42" i="8" s="1"/>
  <c r="H43" i="8" s="1"/>
  <c r="H44" i="8" s="1"/>
  <c r="H45" i="8" s="1"/>
  <c r="H46" i="8" s="1"/>
  <c r="H47" i="8" s="1"/>
  <c r="H48" i="8" s="1"/>
  <c r="H49" i="8" s="1"/>
  <c r="H50" i="8" s="1"/>
  <c r="H11" i="8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26" i="8" s="1"/>
  <c r="H27" i="8" s="1"/>
  <c r="H28" i="8" s="1"/>
  <c r="H29" i="8" s="1"/>
  <c r="H30" i="8" s="1"/>
  <c r="H31" i="8" s="1"/>
  <c r="H32" i="8" s="1"/>
  <c r="H33" i="8" s="1"/>
  <c r="H34" i="8" s="1"/>
  <c r="H35" i="8" s="1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100" i="62"/>
  <c r="I101" i="62" s="1"/>
  <c r="I102" i="62" s="1"/>
  <c r="I103" i="62" s="1"/>
  <c r="I104" i="62" s="1"/>
  <c r="I105" i="62" s="1"/>
  <c r="I106" i="62" s="1"/>
  <c r="I107" i="62" s="1"/>
  <c r="I108" i="62" s="1"/>
  <c r="I109" i="62" s="1"/>
  <c r="I110" i="62" s="1"/>
  <c r="I111" i="62" s="1"/>
  <c r="I112" i="62" s="1"/>
  <c r="I113" i="62" s="1"/>
  <c r="I114" i="62" s="1"/>
  <c r="I115" i="62" s="1"/>
  <c r="I116" i="62" s="1"/>
  <c r="I117" i="62" s="1"/>
  <c r="I118" i="62" s="1"/>
  <c r="I119" i="62" s="1"/>
  <c r="I120" i="62" s="1"/>
  <c r="I121" i="62" s="1"/>
  <c r="I122" i="62" s="1"/>
  <c r="I123" i="62" s="1"/>
  <c r="I124" i="62" s="1"/>
  <c r="I125" i="62" s="1"/>
  <c r="I126" i="62" s="1"/>
  <c r="I127" i="62" s="1"/>
  <c r="I128" i="62" s="1"/>
  <c r="I129" i="62" s="1"/>
  <c r="I130" i="62" s="1"/>
  <c r="I131" i="62" s="1"/>
  <c r="I132" i="62" s="1"/>
  <c r="I133" i="62" s="1"/>
  <c r="I134" i="62" s="1"/>
  <c r="I135" i="62" s="1"/>
  <c r="I136" i="62" s="1"/>
  <c r="I137" i="62" s="1"/>
  <c r="I138" i="62" s="1"/>
  <c r="I53" i="62"/>
  <c r="I54" i="62" s="1"/>
  <c r="I55" i="62" s="1"/>
  <c r="I56" i="62" s="1"/>
  <c r="I57" i="62" s="1"/>
  <c r="I58" i="62" s="1"/>
  <c r="I59" i="62" s="1"/>
  <c r="I60" i="62" s="1"/>
  <c r="I61" i="62" s="1"/>
  <c r="I62" i="62" s="1"/>
  <c r="I63" i="62" s="1"/>
  <c r="I64" i="62" s="1"/>
  <c r="I65" i="62" s="1"/>
  <c r="I66" i="62" s="1"/>
  <c r="I67" i="62" s="1"/>
  <c r="I68" i="62" s="1"/>
  <c r="I69" i="62" s="1"/>
  <c r="I70" i="62" s="1"/>
  <c r="I71" i="62" s="1"/>
  <c r="I72" i="62" s="1"/>
  <c r="I73" i="62" s="1"/>
  <c r="I74" i="62" s="1"/>
  <c r="I75" i="62" s="1"/>
  <c r="I76" i="62" s="1"/>
  <c r="I77" i="62" s="1"/>
  <c r="I78" i="62" s="1"/>
  <c r="I79" i="62" s="1"/>
  <c r="I80" i="62" s="1"/>
  <c r="I81" i="62" s="1"/>
  <c r="I82" i="62" s="1"/>
  <c r="I83" i="62" s="1"/>
  <c r="I84" i="62" s="1"/>
  <c r="I85" i="62" s="1"/>
  <c r="I86" i="62" s="1"/>
  <c r="I87" i="62" s="1"/>
  <c r="I88" i="62" s="1"/>
  <c r="I89" i="62" s="1"/>
  <c r="I90" i="62" s="1"/>
  <c r="I91" i="62" s="1"/>
  <c r="I92" i="62" s="1"/>
  <c r="I93" i="62" s="1"/>
  <c r="I94" i="62" s="1"/>
  <c r="I95" i="62" s="1"/>
  <c r="I96" i="62" s="1"/>
  <c r="I97" i="62" s="1"/>
  <c r="I98" i="62" s="1"/>
  <c r="I49" i="62"/>
  <c r="I50" i="62" s="1"/>
  <c r="I51" i="62" s="1"/>
  <c r="I45" i="62"/>
  <c r="I46" i="62" s="1"/>
  <c r="I47" i="62" s="1"/>
  <c r="I15" i="62"/>
  <c r="I16" i="62" s="1"/>
  <c r="I17" i="62" s="1"/>
  <c r="I18" i="62" s="1"/>
  <c r="I19" i="62" s="1"/>
  <c r="I20" i="62" s="1"/>
  <c r="I21" i="62" s="1"/>
  <c r="I22" i="62" s="1"/>
  <c r="I23" i="62" s="1"/>
  <c r="I24" i="62" s="1"/>
  <c r="I25" i="62" s="1"/>
  <c r="I26" i="62" s="1"/>
  <c r="I27" i="62" s="1"/>
  <c r="I28" i="62" s="1"/>
  <c r="I29" i="62" s="1"/>
  <c r="I30" i="62" s="1"/>
  <c r="I31" i="62" s="1"/>
  <c r="I32" i="62" s="1"/>
  <c r="I33" i="62" s="1"/>
  <c r="I34" i="62" s="1"/>
  <c r="I35" i="62" s="1"/>
  <c r="I36" i="62" s="1"/>
  <c r="I37" i="62" s="1"/>
  <c r="I38" i="62" s="1"/>
  <c r="I39" i="62" s="1"/>
  <c r="I40" i="62" s="1"/>
  <c r="I41" i="62" s="1"/>
  <c r="I42" i="62" s="1"/>
  <c r="I43" i="62" s="1"/>
  <c r="J138" i="62"/>
  <c r="J137" i="62"/>
  <c r="J136" i="62"/>
  <c r="J135" i="62"/>
  <c r="J134" i="62"/>
  <c r="J133" i="62"/>
  <c r="J132" i="62"/>
  <c r="J131" i="62"/>
  <c r="J130" i="62"/>
  <c r="M186" i="60"/>
  <c r="M187" i="60" s="1"/>
  <c r="M188" i="60" s="1"/>
  <c r="M189" i="60" s="1"/>
  <c r="M190" i="60" s="1"/>
  <c r="M191" i="60" s="1"/>
  <c r="M192" i="60" s="1"/>
  <c r="M193" i="60" s="1"/>
  <c r="M194" i="60" s="1"/>
  <c r="M195" i="60" s="1"/>
  <c r="M196" i="60" s="1"/>
  <c r="M199" i="60" s="1"/>
  <c r="M200" i="60" s="1"/>
  <c r="M201" i="60" s="1"/>
  <c r="M202" i="60" s="1"/>
  <c r="M203" i="60" s="1"/>
  <c r="M204" i="60" s="1"/>
  <c r="M205" i="60" s="1"/>
  <c r="M206" i="60" s="1"/>
  <c r="M207" i="60" s="1"/>
  <c r="M208" i="60" s="1"/>
  <c r="M209" i="60" s="1"/>
  <c r="E99" i="7"/>
  <c r="F99" i="7" s="1"/>
  <c r="G99" i="7" s="1"/>
  <c r="H99" i="7" s="1"/>
  <c r="I99" i="7" s="1"/>
  <c r="J99" i="7" s="1"/>
  <c r="N198" i="5"/>
  <c r="F139" i="5"/>
  <c r="M157" i="60"/>
  <c r="M158" i="60" s="1"/>
  <c r="M159" i="60" s="1"/>
  <c r="M160" i="60" s="1"/>
  <c r="M161" i="60" s="1"/>
  <c r="M162" i="60" s="1"/>
  <c r="M163" i="60" s="1"/>
  <c r="M164" i="60" s="1"/>
  <c r="M165" i="60" s="1"/>
  <c r="M166" i="60" s="1"/>
  <c r="M167" i="60" s="1"/>
  <c r="M168" i="60" s="1"/>
  <c r="M169" i="60" s="1"/>
  <c r="M170" i="60" s="1"/>
  <c r="M171" i="60" s="1"/>
  <c r="M172" i="60" s="1"/>
  <c r="M173" i="60" s="1"/>
  <c r="M174" i="60" s="1"/>
  <c r="M175" i="60" s="1"/>
  <c r="M176" i="60" s="1"/>
  <c r="M177" i="60" s="1"/>
  <c r="M178" i="60" s="1"/>
  <c r="M179" i="60" s="1"/>
  <c r="M180" i="60" s="1"/>
  <c r="M181" i="60" s="1"/>
  <c r="M182" i="60" s="1"/>
  <c r="M183" i="60" s="1"/>
  <c r="M184" i="60" s="1"/>
  <c r="M154" i="60"/>
  <c r="M155" i="60" s="1"/>
  <c r="M150" i="60"/>
  <c r="M151" i="60" s="1"/>
  <c r="M152" i="60" s="1"/>
  <c r="M144" i="60"/>
  <c r="M143" i="60"/>
  <c r="M142" i="60"/>
  <c r="M141" i="60"/>
  <c r="M140" i="60"/>
  <c r="M139" i="60"/>
  <c r="M137" i="60"/>
  <c r="M136" i="60"/>
  <c r="M135" i="60"/>
  <c r="M134" i="60"/>
  <c r="M133" i="60"/>
  <c r="M132" i="60"/>
  <c r="M131" i="60"/>
  <c r="M130" i="60"/>
  <c r="M129" i="60"/>
  <c r="M128" i="60"/>
  <c r="M126" i="60"/>
  <c r="M125" i="60"/>
  <c r="M124" i="60"/>
  <c r="M123" i="60"/>
  <c r="M122" i="60"/>
  <c r="M121" i="60"/>
  <c r="M120" i="60"/>
  <c r="M119" i="60"/>
  <c r="M118" i="60"/>
  <c r="I103" i="45"/>
  <c r="E102" i="45"/>
  <c r="E103" i="45"/>
  <c r="E104" i="45"/>
  <c r="E105" i="45"/>
  <c r="E106" i="45"/>
  <c r="E284" i="44"/>
  <c r="F284" i="44" s="1"/>
  <c r="G284" i="44" s="1"/>
  <c r="H284" i="44" s="1"/>
  <c r="I284" i="44" s="1"/>
  <c r="J284" i="44" s="1"/>
  <c r="E283" i="44"/>
  <c r="F283" i="44" s="1"/>
  <c r="G283" i="44" s="1"/>
  <c r="H283" i="44" s="1"/>
  <c r="I283" i="44" s="1"/>
  <c r="J283" i="44" s="1"/>
  <c r="E282" i="44"/>
  <c r="F282" i="44" s="1"/>
  <c r="G282" i="44" s="1"/>
  <c r="H282" i="44" s="1"/>
  <c r="I282" i="44" s="1"/>
  <c r="J282" i="44" s="1"/>
  <c r="E281" i="44"/>
  <c r="E280" i="44"/>
  <c r="F280" i="44" s="1"/>
  <c r="G280" i="44" s="1"/>
  <c r="H280" i="44"/>
  <c r="I280" i="44" s="1"/>
  <c r="J280" i="44" s="1"/>
  <c r="E202" i="5"/>
  <c r="F202" i="5"/>
  <c r="G202" i="5" s="1"/>
  <c r="H202" i="5" s="1"/>
  <c r="I202" i="5" s="1"/>
  <c r="J202" i="5" s="1"/>
  <c r="K202" i="5" s="1"/>
  <c r="E200" i="5"/>
  <c r="F200" i="5" s="1"/>
  <c r="G200" i="5" s="1"/>
  <c r="H200" i="5" s="1"/>
  <c r="I200" i="5" s="1"/>
  <c r="J200" i="5" s="1"/>
  <c r="K200" i="5" s="1"/>
  <c r="H199" i="5"/>
  <c r="I199" i="5" s="1"/>
  <c r="J199" i="5" s="1"/>
  <c r="K199" i="5" s="1"/>
  <c r="F144" i="5"/>
  <c r="E144" i="5"/>
  <c r="F143" i="5"/>
  <c r="E142" i="5"/>
  <c r="F141" i="5"/>
  <c r="E141" i="5"/>
  <c r="E139" i="5"/>
  <c r="E198" i="5"/>
  <c r="F198" i="5" s="1"/>
  <c r="G198" i="5" s="1"/>
  <c r="H198" i="5" s="1"/>
  <c r="M199" i="5"/>
  <c r="M200" i="5" s="1"/>
  <c r="M201" i="5" s="1"/>
  <c r="M202" i="5" s="1"/>
  <c r="M204" i="5" s="1"/>
  <c r="M205" i="5" s="1"/>
  <c r="M206" i="5" s="1"/>
  <c r="M207" i="5" s="1"/>
  <c r="M208" i="5" s="1"/>
  <c r="M209" i="5" s="1"/>
  <c r="M210" i="5" s="1"/>
  <c r="M211" i="5" s="1"/>
  <c r="M212" i="5" s="1"/>
  <c r="I198" i="5"/>
  <c r="J198" i="5" s="1"/>
  <c r="K198" i="5" s="1"/>
  <c r="F350" i="62"/>
  <c r="G350" i="62" s="1"/>
  <c r="H350" i="62" s="1"/>
  <c r="I350" i="62" s="1"/>
  <c r="J350" i="62" s="1"/>
  <c r="F349" i="62"/>
  <c r="G349" i="62" s="1"/>
  <c r="H349" i="62" s="1"/>
  <c r="I349" i="62" s="1"/>
  <c r="J349" i="62" s="1"/>
  <c r="F348" i="62"/>
  <c r="G348" i="62" s="1"/>
  <c r="H348" i="62" s="1"/>
  <c r="I348" i="62" s="1"/>
  <c r="J348" i="62" s="1"/>
  <c r="F347" i="62"/>
  <c r="G347" i="62" s="1"/>
  <c r="H347" i="62" s="1"/>
  <c r="I347" i="62" s="1"/>
  <c r="J347" i="62" s="1"/>
  <c r="F346" i="62"/>
  <c r="J346" i="62" s="1"/>
  <c r="H345" i="62"/>
  <c r="I345" i="62" s="1"/>
  <c r="J345" i="62" s="1"/>
  <c r="H344" i="62"/>
  <c r="I344" i="62" s="1"/>
  <c r="J344" i="62" s="1"/>
  <c r="E343" i="62"/>
  <c r="F343" i="62" s="1"/>
  <c r="G343" i="62" s="1"/>
  <c r="H343" i="62" s="1"/>
  <c r="I343" i="62" s="1"/>
  <c r="J343" i="62" s="1"/>
  <c r="F342" i="62"/>
  <c r="G342" i="62" s="1"/>
  <c r="H342" i="62" s="1"/>
  <c r="I342" i="62" s="1"/>
  <c r="J342" i="62" s="1"/>
  <c r="E341" i="62"/>
  <c r="F341" i="62" s="1"/>
  <c r="G341" i="62" s="1"/>
  <c r="H341" i="62" s="1"/>
  <c r="I341" i="62" s="1"/>
  <c r="J341" i="62" s="1"/>
  <c r="E340" i="62"/>
  <c r="F340" i="62" s="1"/>
  <c r="G340" i="62" s="1"/>
  <c r="H340" i="62" s="1"/>
  <c r="I340" i="62" s="1"/>
  <c r="J340" i="62" s="1"/>
  <c r="F339" i="62"/>
  <c r="I339" i="62" s="1"/>
  <c r="J339" i="62" s="1"/>
  <c r="E338" i="62"/>
  <c r="F338" i="62" s="1"/>
  <c r="G338" i="62" s="1"/>
  <c r="H338" i="62" s="1"/>
  <c r="I338" i="62" s="1"/>
  <c r="J338" i="62" s="1"/>
  <c r="E336" i="62"/>
  <c r="F336" i="62" s="1"/>
  <c r="G336" i="62" s="1"/>
  <c r="H336" i="62" s="1"/>
  <c r="I336" i="62" s="1"/>
  <c r="J336" i="62" s="1"/>
  <c r="H335" i="62"/>
  <c r="I335" i="62" s="1"/>
  <c r="J335" i="62" s="1"/>
  <c r="E334" i="62"/>
  <c r="F334" i="62" s="1"/>
  <c r="G334" i="62" s="1"/>
  <c r="H334" i="62" s="1"/>
  <c r="I334" i="62" s="1"/>
  <c r="J334" i="62" s="1"/>
  <c r="E333" i="62"/>
  <c r="F333" i="62" s="1"/>
  <c r="G333" i="62" s="1"/>
  <c r="H333" i="62" s="1"/>
  <c r="I333" i="62" s="1"/>
  <c r="J333" i="62" s="1"/>
  <c r="E332" i="62"/>
  <c r="F332" i="62" s="1"/>
  <c r="G332" i="62" s="1"/>
  <c r="H332" i="62" s="1"/>
  <c r="I332" i="62" s="1"/>
  <c r="J332" i="62" s="1"/>
  <c r="E331" i="62"/>
  <c r="F331" i="62" s="1"/>
  <c r="G331" i="62" s="1"/>
  <c r="H331" i="62" s="1"/>
  <c r="I331" i="62" s="1"/>
  <c r="J331" i="62" s="1"/>
  <c r="E330" i="62"/>
  <c r="F330" i="62" s="1"/>
  <c r="G330" i="62" s="1"/>
  <c r="H330" i="62" s="1"/>
  <c r="I330" i="62" s="1"/>
  <c r="J330" i="62" s="1"/>
  <c r="E329" i="62"/>
  <c r="F329" i="62" s="1"/>
  <c r="G329" i="62" s="1"/>
  <c r="H329" i="62" s="1"/>
  <c r="I329" i="62" s="1"/>
  <c r="J329" i="62" s="1"/>
  <c r="E328" i="62"/>
  <c r="F328" i="62" s="1"/>
  <c r="G328" i="62" s="1"/>
  <c r="H328" i="62" s="1"/>
  <c r="I328" i="62" s="1"/>
  <c r="J328" i="62" s="1"/>
  <c r="E327" i="62"/>
  <c r="F327" i="62" s="1"/>
  <c r="G327" i="62" s="1"/>
  <c r="H327" i="62" s="1"/>
  <c r="I327" i="62" s="1"/>
  <c r="J327" i="62" s="1"/>
  <c r="E326" i="62"/>
  <c r="F326" i="62" s="1"/>
  <c r="G326" i="62" s="1"/>
  <c r="H326" i="62" s="1"/>
  <c r="I326" i="62" s="1"/>
  <c r="J326" i="62" s="1"/>
  <c r="E325" i="62"/>
  <c r="F325" i="62" s="1"/>
  <c r="G325" i="62" s="1"/>
  <c r="H325" i="62" s="1"/>
  <c r="I325" i="62" s="1"/>
  <c r="J325" i="62" s="1"/>
  <c r="E324" i="62"/>
  <c r="F324" i="62" s="1"/>
  <c r="G324" i="62" s="1"/>
  <c r="H324" i="62" s="1"/>
  <c r="I324" i="62" s="1"/>
  <c r="J324" i="62" s="1"/>
  <c r="E323" i="62"/>
  <c r="F323" i="62" s="1"/>
  <c r="G323" i="62" s="1"/>
  <c r="H323" i="62" s="1"/>
  <c r="I323" i="62" s="1"/>
  <c r="J323" i="62" s="1"/>
  <c r="E322" i="62"/>
  <c r="F322" i="62" s="1"/>
  <c r="G322" i="62" s="1"/>
  <c r="H322" i="62" s="1"/>
  <c r="I322" i="62" s="1"/>
  <c r="J322" i="62" s="1"/>
  <c r="E321" i="62"/>
  <c r="F321" i="62" s="1"/>
  <c r="G321" i="62" s="1"/>
  <c r="H321" i="62" s="1"/>
  <c r="I321" i="62" s="1"/>
  <c r="J321" i="62" s="1"/>
  <c r="E320" i="62"/>
  <c r="F320" i="62" s="1"/>
  <c r="G320" i="62" s="1"/>
  <c r="H320" i="62" s="1"/>
  <c r="I320" i="62" s="1"/>
  <c r="J320" i="62" s="1"/>
  <c r="E319" i="62"/>
  <c r="F319" i="62" s="1"/>
  <c r="G319" i="62" s="1"/>
  <c r="H319" i="62" s="1"/>
  <c r="I319" i="62" s="1"/>
  <c r="J319" i="62" s="1"/>
  <c r="E318" i="62"/>
  <c r="F318" i="62" s="1"/>
  <c r="G318" i="62" s="1"/>
  <c r="H318" i="62" s="1"/>
  <c r="I318" i="62" s="1"/>
  <c r="J318" i="62" s="1"/>
  <c r="E317" i="62"/>
  <c r="F317" i="62" s="1"/>
  <c r="G317" i="62" s="1"/>
  <c r="H317" i="62" s="1"/>
  <c r="I317" i="62" s="1"/>
  <c r="J317" i="62" s="1"/>
  <c r="E316" i="62"/>
  <c r="F316" i="62" s="1"/>
  <c r="G316" i="62" s="1"/>
  <c r="H316" i="62" s="1"/>
  <c r="I316" i="62" s="1"/>
  <c r="J316" i="62" s="1"/>
  <c r="H314" i="62"/>
  <c r="G314" i="62"/>
  <c r="F314" i="62"/>
  <c r="J314" i="62" s="1"/>
  <c r="E314" i="62"/>
  <c r="I314" i="62" s="1"/>
  <c r="J313" i="62"/>
  <c r="I313" i="62"/>
  <c r="E313" i="62"/>
  <c r="F313" i="62" s="1"/>
  <c r="G313" i="62" s="1"/>
  <c r="H313" i="62" s="1"/>
  <c r="J312" i="62"/>
  <c r="I312" i="62"/>
  <c r="E312" i="62"/>
  <c r="F312" i="62" s="1"/>
  <c r="G312" i="62" s="1"/>
  <c r="H312" i="62" s="1"/>
  <c r="H311" i="62"/>
  <c r="G311" i="62"/>
  <c r="F311" i="62"/>
  <c r="J311" i="62" s="1"/>
  <c r="E311" i="62"/>
  <c r="I311" i="62" s="1"/>
  <c r="H310" i="62"/>
  <c r="G310" i="62"/>
  <c r="F310" i="62"/>
  <c r="J310" i="62" s="1"/>
  <c r="E310" i="62"/>
  <c r="I310" i="62" s="1"/>
  <c r="H309" i="62"/>
  <c r="G309" i="62"/>
  <c r="F309" i="62"/>
  <c r="J309" i="62" s="1"/>
  <c r="E309" i="62"/>
  <c r="I309" i="62" s="1"/>
  <c r="H308" i="62"/>
  <c r="G308" i="62"/>
  <c r="F308" i="62"/>
  <c r="J308" i="62" s="1"/>
  <c r="E308" i="62"/>
  <c r="I308" i="62" s="1"/>
  <c r="E307" i="62"/>
  <c r="I306" i="62"/>
  <c r="H306" i="62"/>
  <c r="G306" i="62"/>
  <c r="F306" i="62"/>
  <c r="J306" i="62" s="1"/>
  <c r="H305" i="62"/>
  <c r="G305" i="62"/>
  <c r="F305" i="62"/>
  <c r="J305" i="62" s="1"/>
  <c r="E305" i="62"/>
  <c r="I305" i="62" s="1"/>
  <c r="I304" i="62"/>
  <c r="H304" i="62"/>
  <c r="G304" i="62"/>
  <c r="F304" i="62"/>
  <c r="J304" i="62" s="1"/>
  <c r="H303" i="62"/>
  <c r="G303" i="62"/>
  <c r="F303" i="62"/>
  <c r="J303" i="62" s="1"/>
  <c r="E303" i="62"/>
  <c r="I303" i="62" s="1"/>
  <c r="H302" i="62"/>
  <c r="G302" i="62"/>
  <c r="F302" i="62"/>
  <c r="J302" i="62" s="1"/>
  <c r="E302" i="62"/>
  <c r="I302" i="62" s="1"/>
  <c r="H301" i="62"/>
  <c r="G301" i="62"/>
  <c r="F301" i="62"/>
  <c r="J301" i="62" s="1"/>
  <c r="E301" i="62"/>
  <c r="I301" i="62" s="1"/>
  <c r="H300" i="62"/>
  <c r="G300" i="62"/>
  <c r="F300" i="62"/>
  <c r="J300" i="62" s="1"/>
  <c r="E300" i="62"/>
  <c r="I300" i="62" s="1"/>
  <c r="J299" i="62"/>
  <c r="I299" i="62"/>
  <c r="H299" i="62"/>
  <c r="G299" i="62"/>
  <c r="H298" i="62"/>
  <c r="G298" i="62"/>
  <c r="F298" i="62"/>
  <c r="J298" i="62" s="1"/>
  <c r="E298" i="62"/>
  <c r="I298" i="62" s="1"/>
  <c r="H297" i="62"/>
  <c r="G297" i="62"/>
  <c r="F297" i="62"/>
  <c r="J297" i="62" s="1"/>
  <c r="E297" i="62"/>
  <c r="I297" i="62" s="1"/>
  <c r="H296" i="62"/>
  <c r="G296" i="62"/>
  <c r="F296" i="62"/>
  <c r="J296" i="62" s="1"/>
  <c r="E296" i="62"/>
  <c r="I296" i="62" s="1"/>
  <c r="H295" i="62"/>
  <c r="G295" i="62"/>
  <c r="F295" i="62"/>
  <c r="J295" i="62" s="1"/>
  <c r="E295" i="62"/>
  <c r="I295" i="62" s="1"/>
  <c r="H294" i="62"/>
  <c r="G294" i="62"/>
  <c r="F294" i="62"/>
  <c r="J294" i="62" s="1"/>
  <c r="E294" i="62"/>
  <c r="I294" i="62" s="1"/>
  <c r="H293" i="62"/>
  <c r="G293" i="62"/>
  <c r="F293" i="62"/>
  <c r="J293" i="62" s="1"/>
  <c r="E293" i="62"/>
  <c r="I293" i="62" s="1"/>
  <c r="L292" i="62"/>
  <c r="L293" i="62" s="1"/>
  <c r="L294" i="62" s="1"/>
  <c r="L295" i="62" s="1"/>
  <c r="L296" i="62" s="1"/>
  <c r="L297" i="62" s="1"/>
  <c r="L298" i="62" s="1"/>
  <c r="L299" i="62" s="1"/>
  <c r="L300" i="62" s="1"/>
  <c r="L301" i="62" s="1"/>
  <c r="L302" i="62" s="1"/>
  <c r="L303" i="62" s="1"/>
  <c r="L304" i="62" s="1"/>
  <c r="L305" i="62" s="1"/>
  <c r="L306" i="62" s="1"/>
  <c r="L307" i="62" s="1"/>
  <c r="L308" i="62" s="1"/>
  <c r="L309" i="62" s="1"/>
  <c r="L310" i="62" s="1"/>
  <c r="L311" i="62" s="1"/>
  <c r="L312" i="62" s="1"/>
  <c r="L313" i="62" s="1"/>
  <c r="L314" i="62" s="1"/>
  <c r="H292" i="62"/>
  <c r="G292" i="62"/>
  <c r="F292" i="62"/>
  <c r="J292" i="62" s="1"/>
  <c r="E292" i="62"/>
  <c r="I292" i="62" s="1"/>
  <c r="H291" i="62"/>
  <c r="G291" i="62"/>
  <c r="F291" i="62"/>
  <c r="J291" i="62" s="1"/>
  <c r="E291" i="62"/>
  <c r="I291" i="62" s="1"/>
  <c r="H290" i="62"/>
  <c r="G290" i="62"/>
  <c r="F290" i="62"/>
  <c r="J290" i="62" s="1"/>
  <c r="E290" i="62"/>
  <c r="I290" i="62" s="1"/>
  <c r="H289" i="62"/>
  <c r="G289" i="62"/>
  <c r="F289" i="62"/>
  <c r="J289" i="62" s="1"/>
  <c r="E289" i="62"/>
  <c r="I289" i="62" s="1"/>
  <c r="L288" i="62"/>
  <c r="L289" i="62" s="1"/>
  <c r="L290" i="62" s="1"/>
  <c r="G287" i="62"/>
  <c r="F287" i="62"/>
  <c r="E287" i="62"/>
  <c r="J286" i="62"/>
  <c r="J287" i="62" s="1"/>
  <c r="I286" i="62"/>
  <c r="I287" i="62" s="1"/>
  <c r="H286" i="62"/>
  <c r="H287" i="62" s="1"/>
  <c r="G286" i="62"/>
  <c r="F286" i="62"/>
  <c r="E286" i="62"/>
  <c r="H284" i="62"/>
  <c r="G284" i="62"/>
  <c r="F284" i="62"/>
  <c r="J284" i="62" s="1"/>
  <c r="E284" i="62"/>
  <c r="I284" i="62" s="1"/>
  <c r="H283" i="62"/>
  <c r="G283" i="62"/>
  <c r="F283" i="62"/>
  <c r="J283" i="62" s="1"/>
  <c r="E283" i="62"/>
  <c r="I283" i="62" s="1"/>
  <c r="H282" i="62"/>
  <c r="G282" i="62"/>
  <c r="F282" i="62"/>
  <c r="J282" i="62" s="1"/>
  <c r="E282" i="62"/>
  <c r="I282" i="62" s="1"/>
  <c r="H281" i="62"/>
  <c r="G281" i="62"/>
  <c r="F281" i="62"/>
  <c r="E281" i="62"/>
  <c r="H280" i="62"/>
  <c r="G280" i="62"/>
  <c r="F280" i="62"/>
  <c r="E280" i="62"/>
  <c r="H279" i="62"/>
  <c r="G279" i="62"/>
  <c r="F279" i="62"/>
  <c r="E279" i="62"/>
  <c r="H278" i="62"/>
  <c r="G278" i="62"/>
  <c r="F278" i="62"/>
  <c r="E278" i="62"/>
  <c r="H277" i="62"/>
  <c r="G277" i="62"/>
  <c r="F277" i="62"/>
  <c r="E277" i="62"/>
  <c r="H276" i="62"/>
  <c r="G276" i="62"/>
  <c r="F276" i="62"/>
  <c r="E276" i="62"/>
  <c r="H275" i="62"/>
  <c r="G275" i="62"/>
  <c r="F275" i="62"/>
  <c r="E275" i="62"/>
  <c r="H274" i="62"/>
  <c r="G274" i="62"/>
  <c r="F274" i="62"/>
  <c r="E274" i="62"/>
  <c r="L273" i="62"/>
  <c r="L274" i="62" s="1"/>
  <c r="L275" i="62" s="1"/>
  <c r="L276" i="62" s="1"/>
  <c r="L277" i="62" s="1"/>
  <c r="L278" i="62" s="1"/>
  <c r="L279" i="62" s="1"/>
  <c r="L280" i="62" s="1"/>
  <c r="L281" i="62" s="1"/>
  <c r="L282" i="62" s="1"/>
  <c r="L283" i="62" s="1"/>
  <c r="L284" i="62" s="1"/>
  <c r="L285" i="62" s="1"/>
  <c r="L286" i="62" s="1"/>
  <c r="H272" i="62"/>
  <c r="G272" i="62"/>
  <c r="F272" i="62"/>
  <c r="E272" i="62"/>
  <c r="H271" i="62"/>
  <c r="G271" i="62"/>
  <c r="F271" i="62"/>
  <c r="E271" i="62"/>
  <c r="H270" i="62"/>
  <c r="G270" i="62"/>
  <c r="F270" i="62"/>
  <c r="E270" i="62"/>
  <c r="H269" i="62"/>
  <c r="G269" i="62"/>
  <c r="H268" i="62"/>
  <c r="G268" i="62"/>
  <c r="F268" i="62"/>
  <c r="E268" i="62"/>
  <c r="L267" i="62"/>
  <c r="L268" i="62" s="1"/>
  <c r="L269" i="62" s="1"/>
  <c r="H267" i="62"/>
  <c r="G267" i="62"/>
  <c r="F267" i="62"/>
  <c r="E267" i="62"/>
  <c r="H266" i="62"/>
  <c r="G266" i="62"/>
  <c r="F266" i="62"/>
  <c r="E266" i="62"/>
  <c r="H265" i="62"/>
  <c r="G265" i="62"/>
  <c r="F265" i="62"/>
  <c r="E265" i="62"/>
  <c r="H264" i="62"/>
  <c r="G264" i="62"/>
  <c r="F264" i="62"/>
  <c r="E264" i="62"/>
  <c r="H263" i="62"/>
  <c r="G263" i="62"/>
  <c r="F263" i="62"/>
  <c r="E263" i="62"/>
  <c r="H262" i="62"/>
  <c r="G262" i="62"/>
  <c r="F262" i="62"/>
  <c r="E262" i="62"/>
  <c r="H261" i="62"/>
  <c r="G261" i="62"/>
  <c r="F261" i="62"/>
  <c r="E261" i="62"/>
  <c r="H260" i="62"/>
  <c r="G260" i="62"/>
  <c r="F260" i="62"/>
  <c r="E260" i="62"/>
  <c r="H259" i="62"/>
  <c r="G259" i="62"/>
  <c r="F259" i="62"/>
  <c r="E259" i="62"/>
  <c r="H257" i="62"/>
  <c r="G257" i="62"/>
  <c r="F257" i="62"/>
  <c r="E257" i="62"/>
  <c r="L256" i="62"/>
  <c r="L257" i="62" s="1"/>
  <c r="L258" i="62" s="1"/>
  <c r="L259" i="62" s="1"/>
  <c r="L260" i="62" s="1"/>
  <c r="H256" i="62"/>
  <c r="G256" i="62"/>
  <c r="F256" i="62"/>
  <c r="E256" i="62"/>
  <c r="H255" i="62"/>
  <c r="G255" i="62"/>
  <c r="F255" i="62"/>
  <c r="E255" i="62"/>
  <c r="H254" i="62"/>
  <c r="G254" i="62"/>
  <c r="F254" i="62"/>
  <c r="E254" i="62"/>
  <c r="H253" i="62"/>
  <c r="G253" i="62"/>
  <c r="F253" i="62"/>
  <c r="E253" i="62"/>
  <c r="H251" i="62"/>
  <c r="G251" i="62"/>
  <c r="F251" i="62"/>
  <c r="E251" i="62"/>
  <c r="H245" i="62"/>
  <c r="I245" i="62" s="1"/>
  <c r="J245" i="62" s="1"/>
  <c r="K245" i="62" s="1"/>
  <c r="H244" i="62"/>
  <c r="I244" i="62" s="1"/>
  <c r="J244" i="62" s="1"/>
  <c r="K244" i="62" s="1"/>
  <c r="H243" i="62"/>
  <c r="I243" i="62" s="1"/>
  <c r="J243" i="62" s="1"/>
  <c r="K243" i="62" s="1"/>
  <c r="H241" i="62"/>
  <c r="I241" i="62" s="1"/>
  <c r="J241" i="62" s="1"/>
  <c r="K241" i="62" s="1"/>
  <c r="H240" i="62"/>
  <c r="I240" i="62" s="1"/>
  <c r="J240" i="62" s="1"/>
  <c r="K240" i="62" s="1"/>
  <c r="H239" i="62"/>
  <c r="I239" i="62" s="1"/>
  <c r="J239" i="62" s="1"/>
  <c r="K239" i="62" s="1"/>
  <c r="H238" i="62"/>
  <c r="I238" i="62" s="1"/>
  <c r="J238" i="62" s="1"/>
  <c r="K238" i="62" s="1"/>
  <c r="G237" i="62"/>
  <c r="H237" i="62" s="1"/>
  <c r="I237" i="62" s="1"/>
  <c r="J237" i="62" s="1"/>
  <c r="K237" i="62" s="1"/>
  <c r="E236" i="62"/>
  <c r="F236" i="62" s="1"/>
  <c r="G236" i="62" s="1"/>
  <c r="H236" i="62" s="1"/>
  <c r="I236" i="62" s="1"/>
  <c r="J236" i="62" s="1"/>
  <c r="K236" i="62" s="1"/>
  <c r="I235" i="62"/>
  <c r="J235" i="62" s="1"/>
  <c r="K235" i="62" s="1"/>
  <c r="F234" i="62"/>
  <c r="G234" i="62" s="1"/>
  <c r="H234" i="62" s="1"/>
  <c r="I234" i="62" s="1"/>
  <c r="J234" i="62" s="1"/>
  <c r="K234" i="62" s="1"/>
  <c r="J232" i="62"/>
  <c r="I232" i="62"/>
  <c r="G232" i="62"/>
  <c r="F232" i="62"/>
  <c r="E232" i="62"/>
  <c r="K231" i="62"/>
  <c r="J231" i="62"/>
  <c r="H231" i="62"/>
  <c r="K230" i="62"/>
  <c r="J230" i="62"/>
  <c r="I230" i="62"/>
  <c r="H230" i="62"/>
  <c r="G230" i="62"/>
  <c r="F230" i="62"/>
  <c r="E230" i="62"/>
  <c r="K229" i="62"/>
  <c r="J229" i="62"/>
  <c r="I229" i="62"/>
  <c r="H229" i="62"/>
  <c r="G229" i="62"/>
  <c r="F229" i="62"/>
  <c r="E229" i="62"/>
  <c r="K228" i="62"/>
  <c r="J228" i="62"/>
  <c r="I228" i="62"/>
  <c r="H228" i="62"/>
  <c r="G228" i="62"/>
  <c r="F228" i="62"/>
  <c r="E228" i="62"/>
  <c r="K227" i="62"/>
  <c r="J227" i="62"/>
  <c r="I227" i="62"/>
  <c r="H227" i="62"/>
  <c r="G227" i="62"/>
  <c r="F227" i="62"/>
  <c r="E227" i="62"/>
  <c r="K226" i="62"/>
  <c r="J226" i="62"/>
  <c r="I226" i="62"/>
  <c r="H226" i="62"/>
  <c r="G226" i="62"/>
  <c r="F226" i="62"/>
  <c r="E226" i="62"/>
  <c r="K224" i="62"/>
  <c r="J224" i="62"/>
  <c r="I224" i="62"/>
  <c r="H224" i="62"/>
  <c r="G224" i="62"/>
  <c r="F224" i="62"/>
  <c r="E224" i="62"/>
  <c r="K223" i="62"/>
  <c r="J223" i="62"/>
  <c r="I223" i="62"/>
  <c r="H223" i="62"/>
  <c r="K222" i="62"/>
  <c r="J222" i="62"/>
  <c r="I222" i="62"/>
  <c r="H222" i="62"/>
  <c r="G222" i="62"/>
  <c r="F222" i="62"/>
  <c r="E222" i="62"/>
  <c r="K220" i="62"/>
  <c r="J220" i="62"/>
  <c r="I220" i="62"/>
  <c r="H220" i="62"/>
  <c r="G220" i="62"/>
  <c r="F220" i="62"/>
  <c r="E220" i="62"/>
  <c r="K219" i="62"/>
  <c r="J219" i="62"/>
  <c r="I219" i="62"/>
  <c r="H219" i="62"/>
  <c r="G219" i="62"/>
  <c r="F219" i="62"/>
  <c r="E219" i="62"/>
  <c r="K218" i="62"/>
  <c r="J218" i="62"/>
  <c r="I218" i="62"/>
  <c r="H218" i="62"/>
  <c r="G218" i="62"/>
  <c r="F218" i="62"/>
  <c r="E218" i="62"/>
  <c r="K217" i="62"/>
  <c r="J217" i="62"/>
  <c r="I217" i="62"/>
  <c r="H217" i="62"/>
  <c r="G217" i="62"/>
  <c r="F217" i="62"/>
  <c r="E217" i="62"/>
  <c r="K216" i="62"/>
  <c r="J216" i="62"/>
  <c r="I216" i="62"/>
  <c r="H216" i="62"/>
  <c r="G216" i="62"/>
  <c r="F216" i="62"/>
  <c r="E216" i="62"/>
  <c r="K215" i="62"/>
  <c r="J215" i="62"/>
  <c r="I215" i="62"/>
  <c r="H215" i="62"/>
  <c r="G215" i="62"/>
  <c r="F215" i="62"/>
  <c r="E215" i="62"/>
  <c r="K214" i="62"/>
  <c r="J214" i="62"/>
  <c r="I214" i="62"/>
  <c r="H214" i="62"/>
  <c r="K213" i="62"/>
  <c r="J213" i="62"/>
  <c r="I213" i="62"/>
  <c r="H213" i="62"/>
  <c r="G213" i="62"/>
  <c r="K212" i="62"/>
  <c r="E212" i="62"/>
  <c r="F212" i="62" s="1"/>
  <c r="G212" i="62" s="1"/>
  <c r="K211" i="62"/>
  <c r="J211" i="62"/>
  <c r="I211" i="62"/>
  <c r="H211" i="62"/>
  <c r="G211" i="62"/>
  <c r="F211" i="62"/>
  <c r="E211" i="62"/>
  <c r="K210" i="62"/>
  <c r="J210" i="62"/>
  <c r="I210" i="62"/>
  <c r="H210" i="62"/>
  <c r="G210" i="62"/>
  <c r="F210" i="62"/>
  <c r="E210" i="62"/>
  <c r="K208" i="62"/>
  <c r="J208" i="62"/>
  <c r="I208" i="62"/>
  <c r="H208" i="62"/>
  <c r="G208" i="62"/>
  <c r="F208" i="62"/>
  <c r="E208" i="62"/>
  <c r="F207" i="62"/>
  <c r="G207" i="62" s="1"/>
  <c r="H207" i="62" s="1"/>
  <c r="I207" i="62" s="1"/>
  <c r="J207" i="62" s="1"/>
  <c r="K207" i="62" s="1"/>
  <c r="F206" i="62"/>
  <c r="G206" i="62" s="1"/>
  <c r="H206" i="62" s="1"/>
  <c r="I206" i="62" s="1"/>
  <c r="J206" i="62" s="1"/>
  <c r="K206" i="62" s="1"/>
  <c r="K205" i="62"/>
  <c r="J205" i="62"/>
  <c r="I205" i="62"/>
  <c r="H205" i="62"/>
  <c r="G205" i="62"/>
  <c r="F205" i="62"/>
  <c r="E205" i="62"/>
  <c r="K204" i="62"/>
  <c r="J204" i="62"/>
  <c r="I204" i="62"/>
  <c r="H204" i="62"/>
  <c r="G204" i="62"/>
  <c r="F204" i="62"/>
  <c r="E204" i="62"/>
  <c r="K203" i="62"/>
  <c r="J203" i="62"/>
  <c r="I203" i="62"/>
  <c r="H203" i="62"/>
  <c r="G203" i="62"/>
  <c r="F203" i="62"/>
  <c r="E203" i="62"/>
  <c r="K202" i="62"/>
  <c r="J202" i="62"/>
  <c r="I202" i="62"/>
  <c r="H202" i="62"/>
  <c r="G202" i="62"/>
  <c r="F202" i="62"/>
  <c r="E202" i="62"/>
  <c r="G201" i="62"/>
  <c r="F201" i="62"/>
  <c r="E201" i="62"/>
  <c r="K200" i="62"/>
  <c r="J200" i="62"/>
  <c r="I200" i="62"/>
  <c r="H200" i="62"/>
  <c r="K199" i="62"/>
  <c r="J199" i="62"/>
  <c r="I199" i="62"/>
  <c r="H199" i="62"/>
  <c r="G199" i="62"/>
  <c r="F199" i="62"/>
  <c r="E199" i="62"/>
  <c r="K198" i="62"/>
  <c r="J198" i="62"/>
  <c r="I198" i="62"/>
  <c r="H198" i="62"/>
  <c r="K197" i="62"/>
  <c r="J197" i="62"/>
  <c r="I197" i="62"/>
  <c r="H197" i="62"/>
  <c r="G197" i="62"/>
  <c r="F197" i="62"/>
  <c r="E197" i="62"/>
  <c r="K196" i="62"/>
  <c r="J196" i="62"/>
  <c r="I196" i="62"/>
  <c r="H196" i="62"/>
  <c r="G196" i="62"/>
  <c r="F196" i="62"/>
  <c r="E196" i="62"/>
  <c r="K195" i="62"/>
  <c r="J195" i="62"/>
  <c r="I195" i="62"/>
  <c r="H195" i="62"/>
  <c r="G195" i="62"/>
  <c r="K194" i="62"/>
  <c r="J194" i="62"/>
  <c r="I194" i="62"/>
  <c r="H194" i="62"/>
  <c r="G194" i="62"/>
  <c r="F194" i="62"/>
  <c r="E194" i="62"/>
  <c r="K193" i="62"/>
  <c r="J193" i="62"/>
  <c r="I193" i="62"/>
  <c r="K192" i="62"/>
  <c r="J192" i="62"/>
  <c r="I192" i="62"/>
  <c r="H192" i="62"/>
  <c r="G192" i="62"/>
  <c r="F192" i="62"/>
  <c r="E192" i="62"/>
  <c r="K191" i="62"/>
  <c r="J191" i="62"/>
  <c r="I191" i="62"/>
  <c r="H191" i="62"/>
  <c r="G191" i="62"/>
  <c r="F191" i="62"/>
  <c r="E191" i="62"/>
  <c r="K190" i="62"/>
  <c r="J190" i="62"/>
  <c r="I190" i="62"/>
  <c r="H190" i="62"/>
  <c r="G190" i="62"/>
  <c r="F190" i="62"/>
  <c r="E190" i="62"/>
  <c r="K189" i="62"/>
  <c r="J189" i="62"/>
  <c r="I189" i="62"/>
  <c r="H189" i="62"/>
  <c r="G189" i="62"/>
  <c r="F189" i="62"/>
  <c r="E189" i="62"/>
  <c r="K188" i="62"/>
  <c r="J188" i="62"/>
  <c r="I188" i="62"/>
  <c r="H188" i="62"/>
  <c r="G188" i="62"/>
  <c r="F188" i="62"/>
  <c r="E188" i="62"/>
  <c r="K187" i="62"/>
  <c r="J187" i="62"/>
  <c r="I187" i="62"/>
  <c r="H187" i="62"/>
  <c r="G187" i="62"/>
  <c r="K186" i="62"/>
  <c r="J186" i="62"/>
  <c r="I186" i="62"/>
  <c r="H186" i="62"/>
  <c r="G186" i="62"/>
  <c r="F186" i="62"/>
  <c r="E186" i="62"/>
  <c r="K185" i="62"/>
  <c r="J185" i="62"/>
  <c r="I185" i="62"/>
  <c r="H185" i="62"/>
  <c r="G185" i="62"/>
  <c r="F185" i="62"/>
  <c r="K184" i="62"/>
  <c r="J184" i="62"/>
  <c r="I184" i="62"/>
  <c r="H184" i="62"/>
  <c r="G184" i="62"/>
  <c r="F184" i="62"/>
  <c r="E184" i="62"/>
  <c r="K183" i="62"/>
  <c r="J183" i="62"/>
  <c r="I183" i="62"/>
  <c r="H183" i="62"/>
  <c r="G183" i="62"/>
  <c r="F183" i="62"/>
  <c r="E183" i="62"/>
  <c r="I181" i="62"/>
  <c r="H181" i="62"/>
  <c r="G181" i="62"/>
  <c r="F181" i="62"/>
  <c r="E181" i="62"/>
  <c r="K180" i="62"/>
  <c r="K181" i="62" s="1"/>
  <c r="J180" i="62"/>
  <c r="J181" i="62" s="1"/>
  <c r="I180" i="62"/>
  <c r="H180" i="62"/>
  <c r="G180" i="62"/>
  <c r="F180" i="62"/>
  <c r="E180" i="62"/>
  <c r="E179" i="62"/>
  <c r="K178" i="62"/>
  <c r="J178" i="62"/>
  <c r="I178" i="62"/>
  <c r="H178" i="62"/>
  <c r="G178" i="62"/>
  <c r="F178" i="62"/>
  <c r="E178" i="62"/>
  <c r="K177" i="62"/>
  <c r="J177" i="62"/>
  <c r="I177" i="62"/>
  <c r="H177" i="62"/>
  <c r="G177" i="62"/>
  <c r="F177" i="62"/>
  <c r="E177" i="62"/>
  <c r="K176" i="62"/>
  <c r="J176" i="62"/>
  <c r="I176" i="62"/>
  <c r="H176" i="62"/>
  <c r="G176" i="62"/>
  <c r="F176" i="62"/>
  <c r="E176" i="62"/>
  <c r="I175" i="62"/>
  <c r="H175" i="62"/>
  <c r="G175" i="62"/>
  <c r="F175" i="62"/>
  <c r="E175" i="62"/>
  <c r="J175" i="62" s="1"/>
  <c r="I174" i="62"/>
  <c r="H174" i="62"/>
  <c r="G174" i="62"/>
  <c r="F174" i="62"/>
  <c r="E174" i="62"/>
  <c r="J174" i="62" s="1"/>
  <c r="I173" i="62"/>
  <c r="H173" i="62"/>
  <c r="G173" i="62"/>
  <c r="F173" i="62"/>
  <c r="E173" i="62"/>
  <c r="J173" i="62" s="1"/>
  <c r="I172" i="62"/>
  <c r="H172" i="62"/>
  <c r="G172" i="62"/>
  <c r="F172" i="62"/>
  <c r="E172" i="62"/>
  <c r="J172" i="62" s="1"/>
  <c r="I171" i="62"/>
  <c r="H171" i="62"/>
  <c r="G171" i="62"/>
  <c r="F171" i="62"/>
  <c r="E171" i="62"/>
  <c r="J171" i="62" s="1"/>
  <c r="I170" i="62"/>
  <c r="H170" i="62"/>
  <c r="G170" i="62"/>
  <c r="F170" i="62"/>
  <c r="E170" i="62"/>
  <c r="J170" i="62" s="1"/>
  <c r="I169" i="62"/>
  <c r="H169" i="62"/>
  <c r="G169" i="62"/>
  <c r="F169" i="62"/>
  <c r="E169" i="62"/>
  <c r="J169" i="62" s="1"/>
  <c r="I168" i="62"/>
  <c r="H168" i="62"/>
  <c r="G168" i="62"/>
  <c r="F168" i="62"/>
  <c r="E168" i="62"/>
  <c r="J168" i="62" s="1"/>
  <c r="E167" i="62"/>
  <c r="I166" i="62"/>
  <c r="H166" i="62"/>
  <c r="G166" i="62"/>
  <c r="F166" i="62"/>
  <c r="E166" i="62"/>
  <c r="J166" i="62" s="1"/>
  <c r="I165" i="62"/>
  <c r="H165" i="62"/>
  <c r="G165" i="62"/>
  <c r="F165" i="62"/>
  <c r="E165" i="62"/>
  <c r="J165" i="62" s="1"/>
  <c r="I164" i="62"/>
  <c r="H164" i="62"/>
  <c r="G164" i="62"/>
  <c r="F164" i="62"/>
  <c r="E164" i="62"/>
  <c r="J164" i="62" s="1"/>
  <c r="I163" i="62"/>
  <c r="E163" i="62"/>
  <c r="J163" i="62" s="1"/>
  <c r="I162" i="62"/>
  <c r="H162" i="62"/>
  <c r="G162" i="62"/>
  <c r="F162" i="62"/>
  <c r="E162" i="62"/>
  <c r="J162" i="62" s="1"/>
  <c r="I161" i="62"/>
  <c r="H161" i="62"/>
  <c r="G161" i="62"/>
  <c r="F161" i="62"/>
  <c r="E161" i="62"/>
  <c r="J161" i="62" s="1"/>
  <c r="I160" i="62"/>
  <c r="H160" i="62"/>
  <c r="G160" i="62"/>
  <c r="F160" i="62"/>
  <c r="E160" i="62"/>
  <c r="J160" i="62" s="1"/>
  <c r="I159" i="62"/>
  <c r="H159" i="62"/>
  <c r="G159" i="62"/>
  <c r="F159" i="62"/>
  <c r="E159" i="62"/>
  <c r="J159" i="62" s="1"/>
  <c r="I158" i="62"/>
  <c r="H158" i="62"/>
  <c r="G158" i="62"/>
  <c r="F158" i="62"/>
  <c r="E158" i="62"/>
  <c r="J158" i="62" s="1"/>
  <c r="I157" i="62"/>
  <c r="H157" i="62"/>
  <c r="G157" i="62"/>
  <c r="F157" i="62"/>
  <c r="E157" i="62"/>
  <c r="J157" i="62" s="1"/>
  <c r="J156" i="62"/>
  <c r="I156" i="62"/>
  <c r="H156" i="62"/>
  <c r="G156" i="62"/>
  <c r="F156" i="62"/>
  <c r="I155" i="62"/>
  <c r="H155" i="62"/>
  <c r="G155" i="62"/>
  <c r="F155" i="62"/>
  <c r="E155" i="62"/>
  <c r="J155" i="62" s="1"/>
  <c r="I154" i="62"/>
  <c r="H154" i="62"/>
  <c r="G154" i="62"/>
  <c r="F154" i="62"/>
  <c r="E154" i="62"/>
  <c r="J154" i="62" s="1"/>
  <c r="I153" i="62"/>
  <c r="H153" i="62"/>
  <c r="G153" i="62"/>
  <c r="F153" i="62"/>
  <c r="E153" i="62"/>
  <c r="J153" i="62" s="1"/>
  <c r="I151" i="62"/>
  <c r="H151" i="62"/>
  <c r="G151" i="62"/>
  <c r="F151" i="62"/>
  <c r="E151" i="62"/>
  <c r="J151" i="62" s="1"/>
  <c r="I150" i="62"/>
  <c r="H150" i="62"/>
  <c r="G150" i="62"/>
  <c r="F150" i="62"/>
  <c r="E150" i="62"/>
  <c r="J150" i="62" s="1"/>
  <c r="I149" i="62"/>
  <c r="H149" i="62"/>
  <c r="G149" i="62"/>
  <c r="F149" i="62"/>
  <c r="E149" i="62"/>
  <c r="J149" i="62" s="1"/>
  <c r="I148" i="62"/>
  <c r="H148" i="62"/>
  <c r="G148" i="62"/>
  <c r="F148" i="62"/>
  <c r="E148" i="62"/>
  <c r="J148" i="62" s="1"/>
  <c r="I147" i="62"/>
  <c r="H147" i="62"/>
  <c r="G147" i="62"/>
  <c r="F147" i="62"/>
  <c r="E147" i="62"/>
  <c r="J147" i="62" s="1"/>
  <c r="E146" i="62"/>
  <c r="I145" i="62"/>
  <c r="H145" i="62"/>
  <c r="G145" i="62"/>
  <c r="F145" i="62"/>
  <c r="E145" i="62"/>
  <c r="J145" i="62" s="1"/>
  <c r="F138" i="62"/>
  <c r="E138" i="62"/>
  <c r="F137" i="62"/>
  <c r="E137" i="62"/>
  <c r="E136" i="62"/>
  <c r="F135" i="62"/>
  <c r="E135" i="62"/>
  <c r="F134" i="62"/>
  <c r="E134" i="62"/>
  <c r="F132" i="62"/>
  <c r="E132" i="62"/>
  <c r="F129" i="62"/>
  <c r="E129" i="62"/>
  <c r="F128" i="62"/>
  <c r="E128" i="62"/>
  <c r="F127" i="62"/>
  <c r="E127" i="62"/>
  <c r="F126" i="62"/>
  <c r="E126" i="62"/>
  <c r="F125" i="62"/>
  <c r="E125" i="62"/>
  <c r="F124" i="62"/>
  <c r="E124" i="62"/>
  <c r="F123" i="62"/>
  <c r="E123" i="62"/>
  <c r="F122" i="62"/>
  <c r="E122" i="62"/>
  <c r="F121" i="62"/>
  <c r="E121" i="62"/>
  <c r="F120" i="62"/>
  <c r="E120" i="62"/>
  <c r="F119" i="62"/>
  <c r="E119" i="62"/>
  <c r="F118" i="62"/>
  <c r="E118" i="62"/>
  <c r="F117" i="62"/>
  <c r="E117" i="62"/>
  <c r="F116" i="62"/>
  <c r="E116" i="62"/>
  <c r="F115" i="62"/>
  <c r="E115" i="62"/>
  <c r="F114" i="62"/>
  <c r="E114" i="62"/>
  <c r="F113" i="62"/>
  <c r="E113" i="62"/>
  <c r="F112" i="62"/>
  <c r="E112" i="62"/>
  <c r="F111" i="62"/>
  <c r="E111" i="62"/>
  <c r="F110" i="62"/>
  <c r="E110" i="62"/>
  <c r="F109" i="62"/>
  <c r="E109" i="62"/>
  <c r="F108" i="62"/>
  <c r="E108" i="62"/>
  <c r="F107" i="62"/>
  <c r="E107" i="62"/>
  <c r="F106" i="62"/>
  <c r="E106" i="62"/>
  <c r="F105" i="62"/>
  <c r="E105" i="62"/>
  <c r="F104" i="62"/>
  <c r="E104" i="62"/>
  <c r="F102" i="62"/>
  <c r="E102" i="62"/>
  <c r="F101" i="62"/>
  <c r="E101" i="62"/>
  <c r="H100" i="62"/>
  <c r="H101" i="62" s="1"/>
  <c r="H102" i="62" s="1"/>
  <c r="H103" i="62" s="1"/>
  <c r="H104" i="62" s="1"/>
  <c r="H105" i="62" s="1"/>
  <c r="H106" i="62" s="1"/>
  <c r="H107" i="62" s="1"/>
  <c r="H108" i="62" s="1"/>
  <c r="H109" i="62" s="1"/>
  <c r="H110" i="62" s="1"/>
  <c r="H111" i="62" s="1"/>
  <c r="H112" i="62" s="1"/>
  <c r="H113" i="62" s="1"/>
  <c r="H114" i="62" s="1"/>
  <c r="H115" i="62" s="1"/>
  <c r="H116" i="62" s="1"/>
  <c r="H117" i="62" s="1"/>
  <c r="H118" i="62" s="1"/>
  <c r="H119" i="62" s="1"/>
  <c r="H120" i="62" s="1"/>
  <c r="H121" i="62" s="1"/>
  <c r="H122" i="62" s="1"/>
  <c r="H123" i="62" s="1"/>
  <c r="H124" i="62" s="1"/>
  <c r="H125" i="62" s="1"/>
  <c r="H126" i="62" s="1"/>
  <c r="H127" i="62" s="1"/>
  <c r="H128" i="62" s="1"/>
  <c r="H129" i="62" s="1"/>
  <c r="H131" i="62" s="1"/>
  <c r="H132" i="62" s="1"/>
  <c r="H133" i="62" s="1"/>
  <c r="H134" i="62" s="1"/>
  <c r="H135" i="62" s="1"/>
  <c r="H136" i="62" s="1"/>
  <c r="H137" i="62" s="1"/>
  <c r="H138" i="62" s="1"/>
  <c r="F100" i="62"/>
  <c r="E100" i="62"/>
  <c r="F99" i="62"/>
  <c r="E99" i="62"/>
  <c r="F98" i="62"/>
  <c r="E98" i="62"/>
  <c r="F97" i="62"/>
  <c r="E97" i="62"/>
  <c r="F94" i="62"/>
  <c r="E94" i="62"/>
  <c r="F93" i="62"/>
  <c r="E93" i="62"/>
  <c r="F92" i="62"/>
  <c r="E92" i="62"/>
  <c r="F91" i="62"/>
  <c r="E91" i="62"/>
  <c r="F90" i="62"/>
  <c r="E90" i="62"/>
  <c r="E87" i="62"/>
  <c r="F85" i="62"/>
  <c r="E85" i="62"/>
  <c r="F84" i="62"/>
  <c r="E84" i="62"/>
  <c r="F83" i="62"/>
  <c r="E83" i="62"/>
  <c r="F82" i="62"/>
  <c r="E82" i="62"/>
  <c r="F81" i="62"/>
  <c r="E81" i="62"/>
  <c r="F80" i="62"/>
  <c r="E80" i="62"/>
  <c r="F79" i="62"/>
  <c r="E79" i="62"/>
  <c r="F78" i="62"/>
  <c r="E77" i="62"/>
  <c r="F76" i="62"/>
  <c r="E75" i="62"/>
  <c r="F74" i="62"/>
  <c r="E74" i="62"/>
  <c r="F73" i="62"/>
  <c r="E73" i="62"/>
  <c r="F71" i="62"/>
  <c r="E71" i="62"/>
  <c r="F67" i="62"/>
  <c r="E67" i="62"/>
  <c r="F65" i="62"/>
  <c r="E65" i="62"/>
  <c r="F64" i="62"/>
  <c r="E64" i="62"/>
  <c r="F63" i="62"/>
  <c r="E63" i="62"/>
  <c r="F61" i="62"/>
  <c r="F60" i="62"/>
  <c r="E60" i="62"/>
  <c r="F59" i="62"/>
  <c r="E59" i="62"/>
  <c r="F58" i="62"/>
  <c r="E58" i="62"/>
  <c r="F57" i="62"/>
  <c r="E57" i="62"/>
  <c r="F56" i="62"/>
  <c r="F55" i="62"/>
  <c r="E55" i="62"/>
  <c r="F54" i="62"/>
  <c r="E54" i="62"/>
  <c r="H53" i="62"/>
  <c r="H54" i="62" s="1"/>
  <c r="H55" i="62" s="1"/>
  <c r="H56" i="62" s="1"/>
  <c r="H57" i="62" s="1"/>
  <c r="H58" i="62" s="1"/>
  <c r="H59" i="62" s="1"/>
  <c r="H60" i="62" s="1"/>
  <c r="H61" i="62" s="1"/>
  <c r="H62" i="62" s="1"/>
  <c r="H63" i="62" s="1"/>
  <c r="H64" i="62" s="1"/>
  <c r="H65" i="62" s="1"/>
  <c r="H66" i="62" s="1"/>
  <c r="H67" i="62" s="1"/>
  <c r="H68" i="62" s="1"/>
  <c r="H69" i="62" s="1"/>
  <c r="H70" i="62" s="1"/>
  <c r="H71" i="62" s="1"/>
  <c r="H72" i="62" s="1"/>
  <c r="H73" i="62" s="1"/>
  <c r="H74" i="62" s="1"/>
  <c r="H75" i="62" s="1"/>
  <c r="H76" i="62" s="1"/>
  <c r="H77" i="62" s="1"/>
  <c r="H78" i="62" s="1"/>
  <c r="H79" i="62" s="1"/>
  <c r="H80" i="62" s="1"/>
  <c r="H81" i="62" s="1"/>
  <c r="H82" i="62" s="1"/>
  <c r="H83" i="62" s="1"/>
  <c r="H84" i="62" s="1"/>
  <c r="H85" i="62" s="1"/>
  <c r="H86" i="62" s="1"/>
  <c r="H87" i="62" s="1"/>
  <c r="H88" i="62" s="1"/>
  <c r="H89" i="62" s="1"/>
  <c r="H90" i="62" s="1"/>
  <c r="H91" i="62" s="1"/>
  <c r="H92" i="62" s="1"/>
  <c r="H93" i="62" s="1"/>
  <c r="H94" i="62" s="1"/>
  <c r="H95" i="62" s="1"/>
  <c r="H96" i="62" s="1"/>
  <c r="H97" i="62" s="1"/>
  <c r="H98" i="62" s="1"/>
  <c r="F53" i="62"/>
  <c r="E53" i="62"/>
  <c r="F52" i="62"/>
  <c r="E52" i="62"/>
  <c r="F51" i="62"/>
  <c r="E51" i="62"/>
  <c r="F50" i="62"/>
  <c r="E50" i="62"/>
  <c r="H49" i="62"/>
  <c r="H50" i="62" s="1"/>
  <c r="H51" i="62" s="1"/>
  <c r="F49" i="62"/>
  <c r="E49" i="62"/>
  <c r="F48" i="62"/>
  <c r="E48" i="62"/>
  <c r="F47" i="62"/>
  <c r="E47" i="62"/>
  <c r="F46" i="62"/>
  <c r="E46" i="62"/>
  <c r="H45" i="62"/>
  <c r="H46" i="62" s="1"/>
  <c r="H47" i="62" s="1"/>
  <c r="F45" i="62"/>
  <c r="E45" i="62"/>
  <c r="F44" i="62"/>
  <c r="E44" i="62"/>
  <c r="F43" i="62"/>
  <c r="E43" i="62"/>
  <c r="D42" i="62"/>
  <c r="F41" i="62"/>
  <c r="E41" i="62"/>
  <c r="F40" i="62"/>
  <c r="E40" i="62"/>
  <c r="F39" i="62"/>
  <c r="E39" i="62"/>
  <c r="F38" i="62"/>
  <c r="E38" i="62"/>
  <c r="F37" i="62"/>
  <c r="E37" i="62"/>
  <c r="F36" i="62"/>
  <c r="E36" i="62"/>
  <c r="F35" i="62"/>
  <c r="E35" i="62"/>
  <c r="D34" i="62"/>
  <c r="F33" i="62"/>
  <c r="E33" i="62"/>
  <c r="F32" i="62"/>
  <c r="E32" i="62"/>
  <c r="F31" i="62"/>
  <c r="E31" i="62"/>
  <c r="F30" i="62"/>
  <c r="E30" i="62"/>
  <c r="F29" i="62"/>
  <c r="E29" i="62"/>
  <c r="F28" i="62"/>
  <c r="E28" i="62"/>
  <c r="D25" i="62"/>
  <c r="F24" i="62"/>
  <c r="E24" i="62"/>
  <c r="F23" i="62"/>
  <c r="E23" i="62"/>
  <c r="D22" i="62"/>
  <c r="F21" i="62"/>
  <c r="E21" i="62"/>
  <c r="F20" i="62"/>
  <c r="E20" i="62"/>
  <c r="D17" i="62"/>
  <c r="F16" i="62"/>
  <c r="E16" i="62"/>
  <c r="H15" i="62"/>
  <c r="H16" i="62" s="1"/>
  <c r="H17" i="62" s="1"/>
  <c r="H18" i="62" s="1"/>
  <c r="H19" i="62" s="1"/>
  <c r="H20" i="62" s="1"/>
  <c r="H21" i="62" s="1"/>
  <c r="H22" i="62" s="1"/>
  <c r="H23" i="62" s="1"/>
  <c r="H24" i="62" s="1"/>
  <c r="H25" i="62" s="1"/>
  <c r="H26" i="62" s="1"/>
  <c r="H27" i="62" s="1"/>
  <c r="H28" i="62" s="1"/>
  <c r="H29" i="62" s="1"/>
  <c r="H30" i="62" s="1"/>
  <c r="H31" i="62" s="1"/>
  <c r="H32" i="62" s="1"/>
  <c r="H33" i="62" s="1"/>
  <c r="H34" i="62" s="1"/>
  <c r="H35" i="62" s="1"/>
  <c r="H36" i="62" s="1"/>
  <c r="H37" i="62" s="1"/>
  <c r="H38" i="62" s="1"/>
  <c r="H39" i="62" s="1"/>
  <c r="H40" i="62" s="1"/>
  <c r="H41" i="62" s="1"/>
  <c r="H42" i="62" s="1"/>
  <c r="H43" i="62" s="1"/>
  <c r="F15" i="62"/>
  <c r="E15" i="62"/>
  <c r="F14" i="62"/>
  <c r="E14" i="62"/>
  <c r="D11" i="62"/>
  <c r="F10" i="62"/>
  <c r="E10" i="62"/>
  <c r="E114" i="11"/>
  <c r="F114" i="11" s="1"/>
  <c r="G114" i="11" s="1"/>
  <c r="H114" i="11" s="1"/>
  <c r="I114" i="11" s="1"/>
  <c r="J114" i="11" s="1"/>
  <c r="K114" i="11" s="1"/>
  <c r="E198" i="10"/>
  <c r="F198" i="10" s="1"/>
  <c r="E197" i="10"/>
  <c r="F197" i="10" s="1"/>
  <c r="E368" i="8"/>
  <c r="F368" i="8" s="1"/>
  <c r="G368" i="8" s="1"/>
  <c r="H368" i="8" s="1"/>
  <c r="F367" i="8"/>
  <c r="G367" i="8" s="1"/>
  <c r="H367" i="8" s="1"/>
  <c r="E98" i="8"/>
  <c r="F187" i="57"/>
  <c r="E186" i="57"/>
  <c r="F186" i="57" s="1"/>
  <c r="E184" i="57"/>
  <c r="F184" i="57" s="1"/>
  <c r="E61" i="57"/>
  <c r="E60" i="57"/>
  <c r="E128" i="59"/>
  <c r="E127" i="59"/>
  <c r="G232" i="32"/>
  <c r="H232" i="32" s="1"/>
  <c r="G231" i="32"/>
  <c r="H231" i="32" s="1"/>
  <c r="E230" i="32"/>
  <c r="F230" i="32" s="1"/>
  <c r="G230" i="32" s="1"/>
  <c r="H230" i="32" s="1"/>
  <c r="E229" i="32"/>
  <c r="F229" i="32" s="1"/>
  <c r="G229" i="32" s="1"/>
  <c r="H229" i="32" s="1"/>
  <c r="E101" i="32"/>
  <c r="E100" i="32"/>
  <c r="F100" i="32" s="1"/>
  <c r="E99" i="32"/>
  <c r="F99" i="32" s="1"/>
  <c r="E98" i="32"/>
  <c r="F132" i="5"/>
  <c r="H101" i="7"/>
  <c r="I101" i="7" s="1"/>
  <c r="J101" i="7" s="1"/>
  <c r="E292" i="48"/>
  <c r="F292" i="48" s="1"/>
  <c r="G292" i="48" s="1"/>
  <c r="E291" i="48"/>
  <c r="F291" i="48" s="1"/>
  <c r="G291" i="48" s="1"/>
  <c r="E290" i="48"/>
  <c r="F290" i="48" s="1"/>
  <c r="G290" i="48" s="1"/>
  <c r="E289" i="48"/>
  <c r="F289" i="48" s="1"/>
  <c r="G289" i="48" s="1"/>
  <c r="E374" i="47"/>
  <c r="E373" i="47"/>
  <c r="E372" i="47"/>
  <c r="E268" i="47"/>
  <c r="E267" i="47"/>
  <c r="E266" i="47"/>
  <c r="E226" i="43"/>
  <c r="E225" i="43"/>
  <c r="E224" i="43"/>
  <c r="E223" i="43"/>
  <c r="E222" i="43"/>
  <c r="E196" i="60"/>
  <c r="F196" i="60" s="1"/>
  <c r="E195" i="60"/>
  <c r="F195" i="60" s="1"/>
  <c r="E194" i="60"/>
  <c r="F194" i="60" s="1"/>
  <c r="E193" i="60"/>
  <c r="F193" i="60" s="1"/>
  <c r="F214" i="43"/>
  <c r="I104" i="45"/>
  <c r="I106" i="45"/>
  <c r="I105" i="45"/>
  <c r="E126" i="59"/>
  <c r="E123" i="59"/>
  <c r="E124" i="59"/>
  <c r="G220" i="32"/>
  <c r="H220" i="32" s="1"/>
  <c r="I102" i="45"/>
  <c r="E182" i="57"/>
  <c r="F182" i="57" s="1"/>
  <c r="E181" i="57"/>
  <c r="F181" i="57" s="1"/>
  <c r="E180" i="57"/>
  <c r="F180" i="57" s="1"/>
  <c r="E59" i="57"/>
  <c r="E58" i="57"/>
  <c r="E57" i="57"/>
  <c r="E56" i="57"/>
  <c r="E228" i="32"/>
  <c r="F228" i="32" s="1"/>
  <c r="G228" i="32" s="1"/>
  <c r="H228" i="32" s="1"/>
  <c r="G226" i="32"/>
  <c r="H226" i="32" s="1"/>
  <c r="G225" i="32"/>
  <c r="H225" i="32" s="1"/>
  <c r="E100" i="7"/>
  <c r="F100" i="7" s="1"/>
  <c r="G100" i="7" s="1"/>
  <c r="H100" i="7" s="1"/>
  <c r="I100" i="7" s="1"/>
  <c r="J100" i="7" s="1"/>
  <c r="F138" i="5"/>
  <c r="E138" i="5"/>
  <c r="E265" i="47"/>
  <c r="E371" i="47"/>
  <c r="E110" i="11"/>
  <c r="F110" i="11" s="1"/>
  <c r="G110" i="11" s="1"/>
  <c r="H110" i="11" s="1"/>
  <c r="I110" i="11" s="1"/>
  <c r="J110" i="11" s="1"/>
  <c r="K110" i="11" s="1"/>
  <c r="H89" i="8" l="1"/>
  <c r="I88" i="8"/>
  <c r="J281" i="44"/>
  <c r="J212" i="5"/>
  <c r="J201" i="5"/>
  <c r="K201" i="5" s="1"/>
  <c r="J356" i="62"/>
  <c r="G11" i="63"/>
  <c r="I132" i="11"/>
  <c r="J132" i="11" s="1"/>
  <c r="H46" i="64"/>
  <c r="H200" i="61"/>
  <c r="I289" i="44"/>
  <c r="J289" i="44" s="1"/>
  <c r="G289" i="44"/>
  <c r="I290" i="44"/>
  <c r="J290" i="44" s="1"/>
  <c r="G290" i="44"/>
  <c r="I294" i="44"/>
  <c r="J294" i="44" s="1"/>
  <c r="G294" i="44"/>
  <c r="H190" i="61"/>
  <c r="L231" i="32"/>
  <c r="G193" i="60"/>
  <c r="H193" i="60" s="1"/>
  <c r="I193" i="60" s="1"/>
  <c r="J193" i="60" s="1"/>
  <c r="K193" i="60" s="1"/>
  <c r="G194" i="60"/>
  <c r="H194" i="60" s="1"/>
  <c r="I194" i="60" s="1"/>
  <c r="J194" i="60" s="1"/>
  <c r="K194" i="60" s="1"/>
  <c r="G195" i="60"/>
  <c r="H195" i="60" s="1"/>
  <c r="I195" i="60" s="1"/>
  <c r="J195" i="60" s="1"/>
  <c r="K195" i="60" s="1"/>
  <c r="G196" i="60"/>
  <c r="H196" i="60" s="1"/>
  <c r="I196" i="60" s="1"/>
  <c r="J196" i="60" s="1"/>
  <c r="K196" i="60" s="1"/>
  <c r="G197" i="60"/>
  <c r="H197" i="60" s="1"/>
  <c r="I197" i="60" s="1"/>
  <c r="J197" i="60" s="1"/>
  <c r="K197" i="60" s="1"/>
  <c r="G198" i="60"/>
  <c r="H198" i="60" s="1"/>
  <c r="I198" i="60" s="1"/>
  <c r="J198" i="60" s="1"/>
  <c r="K198" i="60" s="1"/>
  <c r="G199" i="60"/>
  <c r="H199" i="60" s="1"/>
  <c r="I199" i="60" s="1"/>
  <c r="J199" i="60" s="1"/>
  <c r="K199" i="60" s="1"/>
  <c r="G200" i="60"/>
  <c r="H200" i="60" s="1"/>
  <c r="I200" i="60" s="1"/>
  <c r="J200" i="60" s="1"/>
  <c r="K200" i="60" s="1"/>
  <c r="N199" i="5"/>
  <c r="D12" i="62"/>
  <c r="F11" i="62"/>
  <c r="E11" i="62"/>
  <c r="D18" i="62"/>
  <c r="F17" i="62"/>
  <c r="E17" i="62"/>
  <c r="F22" i="62"/>
  <c r="E22" i="62"/>
  <c r="D26" i="62"/>
  <c r="F25" i="62"/>
  <c r="E25" i="62"/>
  <c r="F34" i="62"/>
  <c r="E34" i="62"/>
  <c r="F42" i="62"/>
  <c r="E42" i="62"/>
  <c r="E121" i="59"/>
  <c r="I89" i="8" l="1"/>
  <c r="H90" i="8"/>
  <c r="G12" i="63"/>
  <c r="H201" i="61"/>
  <c r="H47" i="64"/>
  <c r="H191" i="61"/>
  <c r="J103" i="32"/>
  <c r="I104" i="32"/>
  <c r="N200" i="5"/>
  <c r="D27" i="62"/>
  <c r="F26" i="62"/>
  <c r="E26" i="62"/>
  <c r="D19" i="62"/>
  <c r="F18" i="62"/>
  <c r="E18" i="62"/>
  <c r="D13" i="62"/>
  <c r="F12" i="62"/>
  <c r="E12" i="62"/>
  <c r="E53" i="57"/>
  <c r="E179" i="57"/>
  <c r="F179" i="57" s="1"/>
  <c r="E109" i="45"/>
  <c r="E108" i="45"/>
  <c r="E107" i="45"/>
  <c r="D17" i="45"/>
  <c r="I90" i="8" l="1"/>
  <c r="H91" i="8"/>
  <c r="G13" i="63"/>
  <c r="H202" i="61"/>
  <c r="H48" i="64"/>
  <c r="H244" i="61"/>
  <c r="H192" i="61"/>
  <c r="L233" i="32"/>
  <c r="J104" i="32"/>
  <c r="I105" i="32"/>
  <c r="I102" i="8"/>
  <c r="H103" i="8"/>
  <c r="N201" i="5"/>
  <c r="F13" i="62"/>
  <c r="E13" i="62"/>
  <c r="F19" i="62"/>
  <c r="E19" i="62"/>
  <c r="F27" i="62"/>
  <c r="E27" i="62"/>
  <c r="E192" i="60"/>
  <c r="F192" i="60" s="1"/>
  <c r="E191" i="60"/>
  <c r="F191" i="60" s="1"/>
  <c r="E97" i="32"/>
  <c r="F97" i="32" s="1"/>
  <c r="E96" i="32"/>
  <c r="F96" i="32" s="1"/>
  <c r="I91" i="8" l="1"/>
  <c r="H92" i="8"/>
  <c r="G14" i="63"/>
  <c r="H203" i="61"/>
  <c r="H49" i="64"/>
  <c r="H245" i="61"/>
  <c r="H193" i="61"/>
  <c r="L234" i="32"/>
  <c r="J105" i="32"/>
  <c r="I106" i="32"/>
  <c r="I103" i="8"/>
  <c r="H104" i="8"/>
  <c r="G191" i="60"/>
  <c r="H191" i="60" s="1"/>
  <c r="I191" i="60" s="1"/>
  <c r="J191" i="60" s="1"/>
  <c r="K191" i="60" s="1"/>
  <c r="G192" i="60"/>
  <c r="H192" i="60" s="1"/>
  <c r="I192" i="60" s="1"/>
  <c r="J192" i="60" s="1"/>
  <c r="K192" i="60" s="1"/>
  <c r="E264" i="47"/>
  <c r="I92" i="8" l="1"/>
  <c r="H93" i="8"/>
  <c r="G15" i="63"/>
  <c r="H204" i="61"/>
  <c r="H50" i="64"/>
  <c r="H195" i="61"/>
  <c r="H196" i="61"/>
  <c r="H246" i="61"/>
  <c r="H194" i="61"/>
  <c r="L235" i="32"/>
  <c r="J106" i="32"/>
  <c r="I107" i="32"/>
  <c r="H105" i="8"/>
  <c r="I104" i="8"/>
  <c r="N203" i="5"/>
  <c r="E211" i="43"/>
  <c r="F211" i="43"/>
  <c r="G211" i="43"/>
  <c r="H211" i="43"/>
  <c r="I93" i="8" l="1"/>
  <c r="H94" i="8"/>
  <c r="G16" i="63"/>
  <c r="H205" i="61"/>
  <c r="H247" i="61"/>
  <c r="L236" i="32"/>
  <c r="J107" i="32"/>
  <c r="I108" i="32"/>
  <c r="I105" i="8"/>
  <c r="H106" i="8"/>
  <c r="N204" i="5"/>
  <c r="F366" i="8"/>
  <c r="G366" i="8" s="1"/>
  <c r="H366" i="8" s="1"/>
  <c r="F365" i="8"/>
  <c r="G365" i="8" s="1"/>
  <c r="H365" i="8" s="1"/>
  <c r="F364" i="8"/>
  <c r="G364" i="8" s="1"/>
  <c r="H364" i="8" s="1"/>
  <c r="E363" i="8"/>
  <c r="F363" i="8" s="1"/>
  <c r="G363" i="8" s="1"/>
  <c r="H363" i="8" s="1"/>
  <c r="E97" i="7"/>
  <c r="F97" i="7" s="1"/>
  <c r="G97" i="7" s="1"/>
  <c r="H97" i="7" s="1"/>
  <c r="I97" i="7" s="1"/>
  <c r="J97" i="7" s="1"/>
  <c r="E96" i="7"/>
  <c r="F96" i="7" s="1"/>
  <c r="G96" i="7" s="1"/>
  <c r="H96" i="7" s="1"/>
  <c r="I96" i="7" s="1"/>
  <c r="J96" i="7" s="1"/>
  <c r="E95" i="7"/>
  <c r="F95" i="7" s="1"/>
  <c r="G95" i="7" s="1"/>
  <c r="H95" i="7" s="1"/>
  <c r="I95" i="7" s="1"/>
  <c r="J95" i="7" s="1"/>
  <c r="F137" i="5"/>
  <c r="E137" i="5"/>
  <c r="F136" i="5"/>
  <c r="E136" i="5"/>
  <c r="F135" i="5"/>
  <c r="E135" i="5"/>
  <c r="E370" i="47"/>
  <c r="E369" i="47"/>
  <c r="E368" i="47"/>
  <c r="E367" i="47"/>
  <c r="E263" i="47"/>
  <c r="E262" i="47"/>
  <c r="E218" i="43"/>
  <c r="F218" i="43"/>
  <c r="G218" i="43"/>
  <c r="E221" i="43"/>
  <c r="E220" i="43"/>
  <c r="E219" i="43"/>
  <c r="E190" i="60"/>
  <c r="F190" i="60" s="1"/>
  <c r="E189" i="60"/>
  <c r="F189" i="60" s="1"/>
  <c r="E188" i="60"/>
  <c r="F188" i="60" s="1"/>
  <c r="G188" i="60" s="1"/>
  <c r="H188" i="60" s="1"/>
  <c r="I188" i="60" s="1"/>
  <c r="J188" i="60" s="1"/>
  <c r="K188" i="60" s="1"/>
  <c r="E187" i="60"/>
  <c r="F187" i="60" s="1"/>
  <c r="G187" i="60" s="1"/>
  <c r="H187" i="60" s="1"/>
  <c r="I187" i="60" s="1"/>
  <c r="J187" i="60" s="1"/>
  <c r="K187" i="60" s="1"/>
  <c r="I94" i="8" l="1"/>
  <c r="H95" i="8"/>
  <c r="G17" i="63"/>
  <c r="H248" i="61"/>
  <c r="J108" i="32"/>
  <c r="I109" i="32"/>
  <c r="L237" i="32"/>
  <c r="I106" i="8"/>
  <c r="H107" i="8"/>
  <c r="G190" i="60"/>
  <c r="H190" i="60" s="1"/>
  <c r="I190" i="60" s="1"/>
  <c r="J190" i="60" s="1"/>
  <c r="K190" i="60" s="1"/>
  <c r="G189" i="60"/>
  <c r="H189" i="60" s="1"/>
  <c r="I189" i="60" s="1"/>
  <c r="J189" i="60" s="1"/>
  <c r="K189" i="60" s="1"/>
  <c r="N205" i="5"/>
  <c r="I274" i="44"/>
  <c r="J274" i="44" s="1"/>
  <c r="E273" i="44"/>
  <c r="F273" i="44" s="1"/>
  <c r="E272" i="44"/>
  <c r="F272" i="44" s="1"/>
  <c r="G272" i="44" s="1"/>
  <c r="H272" i="44" s="1"/>
  <c r="I272" i="44" s="1"/>
  <c r="J272" i="44" s="1"/>
  <c r="E284" i="48"/>
  <c r="F284" i="48"/>
  <c r="G284" i="48" s="1"/>
  <c r="E288" i="48"/>
  <c r="F288" i="48" s="1"/>
  <c r="G288" i="48" s="1"/>
  <c r="E287" i="48"/>
  <c r="F287" i="48" s="1"/>
  <c r="G287" i="48" s="1"/>
  <c r="E286" i="48"/>
  <c r="F286" i="48" s="1"/>
  <c r="G286" i="48" s="1"/>
  <c r="I95" i="8" l="1"/>
  <c r="H96" i="8"/>
  <c r="J109" i="32"/>
  <c r="I110" i="32"/>
  <c r="L238" i="32"/>
  <c r="I107" i="8"/>
  <c r="H108" i="8"/>
  <c r="N206" i="5"/>
  <c r="G273" i="44"/>
  <c r="H273" i="44" s="1"/>
  <c r="I273" i="44" s="1"/>
  <c r="J273" i="44" s="1"/>
  <c r="E120" i="59"/>
  <c r="I96" i="8" l="1"/>
  <c r="H97" i="8"/>
  <c r="J110" i="32"/>
  <c r="I111" i="32"/>
  <c r="N207" i="5"/>
  <c r="L239" i="32"/>
  <c r="I108" i="8"/>
  <c r="H109" i="8"/>
  <c r="G219" i="32"/>
  <c r="I97" i="8" l="1"/>
  <c r="H98" i="8"/>
  <c r="J111" i="32"/>
  <c r="I112" i="32"/>
  <c r="I109" i="8"/>
  <c r="H110" i="8"/>
  <c r="L240" i="32"/>
  <c r="N208" i="5"/>
  <c r="E134" i="5"/>
  <c r="F134" i="5"/>
  <c r="I98" i="8" l="1"/>
  <c r="H99" i="8"/>
  <c r="J112" i="32"/>
  <c r="I113" i="32"/>
  <c r="L241" i="32"/>
  <c r="I110" i="8"/>
  <c r="H111" i="8"/>
  <c r="N209" i="5"/>
  <c r="E366" i="47"/>
  <c r="E365" i="47"/>
  <c r="E364" i="47"/>
  <c r="E363" i="47"/>
  <c r="E362" i="47"/>
  <c r="E261" i="47"/>
  <c r="E260" i="47"/>
  <c r="I262" i="44"/>
  <c r="J262" i="44" s="1"/>
  <c r="K262" i="44" s="1"/>
  <c r="L262" i="44" s="1"/>
  <c r="I99" i="8" l="1"/>
  <c r="H100" i="8"/>
  <c r="J113" i="32"/>
  <c r="I114" i="32"/>
  <c r="L242" i="32"/>
  <c r="I111" i="8"/>
  <c r="H112" i="8"/>
  <c r="N210" i="5"/>
  <c r="E55" i="57"/>
  <c r="H101" i="8" l="1"/>
  <c r="I101" i="8" s="1"/>
  <c r="I100" i="8"/>
  <c r="J114" i="32"/>
  <c r="I115" i="32"/>
  <c r="I112" i="8"/>
  <c r="H113" i="8"/>
  <c r="N211" i="5"/>
  <c r="E54" i="57"/>
  <c r="J115" i="32" l="1"/>
  <c r="I116" i="32"/>
  <c r="K245" i="32"/>
  <c r="I113" i="8"/>
  <c r="H114" i="8"/>
  <c r="N212" i="5"/>
  <c r="G222" i="32"/>
  <c r="H222" i="32" s="1"/>
  <c r="E93" i="32"/>
  <c r="E90" i="32"/>
  <c r="F90" i="32" s="1"/>
  <c r="H45" i="64" l="1"/>
  <c r="J116" i="32"/>
  <c r="I117" i="32"/>
  <c r="J117" i="32" s="1"/>
  <c r="I114" i="8"/>
  <c r="H115" i="8"/>
  <c r="L245" i="32"/>
  <c r="K246" i="32"/>
  <c r="E351" i="8"/>
  <c r="F351" i="8" s="1"/>
  <c r="I99" i="45"/>
  <c r="I98" i="45"/>
  <c r="I97" i="45"/>
  <c r="I96" i="45"/>
  <c r="E362" i="8"/>
  <c r="F362" i="8" s="1"/>
  <c r="G362" i="8" s="1"/>
  <c r="H362" i="8" s="1"/>
  <c r="E361" i="8"/>
  <c r="F361" i="8" s="1"/>
  <c r="G361" i="8" s="1"/>
  <c r="H361" i="8" s="1"/>
  <c r="E360" i="8"/>
  <c r="F360" i="8" s="1"/>
  <c r="G360" i="8" s="1"/>
  <c r="E359" i="8"/>
  <c r="F359" i="8" s="1"/>
  <c r="G359" i="8" s="1"/>
  <c r="H359" i="8" s="1"/>
  <c r="E91" i="8"/>
  <c r="E90" i="8"/>
  <c r="H94" i="7"/>
  <c r="I94" i="7" s="1"/>
  <c r="J94" i="7" s="1"/>
  <c r="E93" i="7"/>
  <c r="F93" i="7" s="1"/>
  <c r="G93" i="7" s="1"/>
  <c r="H93" i="7" s="1"/>
  <c r="I93" i="7" s="1"/>
  <c r="J93" i="7" s="1"/>
  <c r="E92" i="7"/>
  <c r="F92" i="7" s="1"/>
  <c r="G92" i="7" s="1"/>
  <c r="H92" i="7" s="1"/>
  <c r="I92" i="7" s="1"/>
  <c r="J92" i="7" s="1"/>
  <c r="E91" i="7"/>
  <c r="F91" i="7" s="1"/>
  <c r="G91" i="7" s="1"/>
  <c r="H91" i="7" s="1"/>
  <c r="I91" i="7" s="1"/>
  <c r="J91" i="7" s="1"/>
  <c r="E90" i="7"/>
  <c r="F90" i="7" s="1"/>
  <c r="G90" i="7" s="1"/>
  <c r="H90" i="7" s="1"/>
  <c r="I90" i="7" s="1"/>
  <c r="J90" i="7" s="1"/>
  <c r="E132" i="5"/>
  <c r="F129" i="5"/>
  <c r="E129" i="5"/>
  <c r="E188" i="61"/>
  <c r="F188" i="61" s="1"/>
  <c r="E187" i="61"/>
  <c r="F187" i="61" s="1"/>
  <c r="E283" i="48"/>
  <c r="E282" i="48"/>
  <c r="F282" i="48" s="1"/>
  <c r="G282" i="48" s="1"/>
  <c r="E281" i="48"/>
  <c r="F281" i="48" s="1"/>
  <c r="G281" i="48" s="1"/>
  <c r="E280" i="48"/>
  <c r="F280" i="48" s="1"/>
  <c r="G280" i="48" s="1"/>
  <c r="E94" i="48"/>
  <c r="F93" i="48"/>
  <c r="E93" i="48"/>
  <c r="F92" i="48"/>
  <c r="E92" i="48"/>
  <c r="F91" i="48"/>
  <c r="E91" i="48"/>
  <c r="E259" i="47"/>
  <c r="E258" i="47"/>
  <c r="E257" i="47"/>
  <c r="H217" i="43"/>
  <c r="G217" i="43"/>
  <c r="F217" i="43"/>
  <c r="E217" i="43"/>
  <c r="H216" i="43"/>
  <c r="G216" i="43"/>
  <c r="F216" i="43"/>
  <c r="E216" i="43"/>
  <c r="H215" i="43"/>
  <c r="G215" i="43"/>
  <c r="F215" i="43"/>
  <c r="E215" i="43"/>
  <c r="H214" i="43"/>
  <c r="G214" i="43"/>
  <c r="G223" i="32"/>
  <c r="H223" i="32" s="1"/>
  <c r="G221" i="32"/>
  <c r="H221" i="32" s="1"/>
  <c r="E91" i="32"/>
  <c r="F91" i="32" s="1"/>
  <c r="I115" i="8" l="1"/>
  <c r="H116" i="8"/>
  <c r="L246" i="32"/>
  <c r="K247" i="32"/>
  <c r="E118" i="59"/>
  <c r="E117" i="59"/>
  <c r="E116" i="59"/>
  <c r="E115" i="59"/>
  <c r="E186" i="60"/>
  <c r="F186" i="60" s="1"/>
  <c r="G186" i="60" s="1"/>
  <c r="H186" i="60" s="1"/>
  <c r="I186" i="60" s="1"/>
  <c r="J186" i="60" s="1"/>
  <c r="K186" i="60" s="1"/>
  <c r="E184" i="60"/>
  <c r="F184" i="60" s="1"/>
  <c r="G184" i="60" s="1"/>
  <c r="H184" i="60" s="1"/>
  <c r="E106" i="11"/>
  <c r="E105" i="11"/>
  <c r="F105" i="11" s="1"/>
  <c r="G105" i="11" s="1"/>
  <c r="H105" i="11" s="1"/>
  <c r="I105" i="11" s="1"/>
  <c r="J105" i="11" s="1"/>
  <c r="K105" i="11" s="1"/>
  <c r="E104" i="11"/>
  <c r="I116" i="8" l="1"/>
  <c r="H117" i="8"/>
  <c r="I117" i="8" s="1"/>
  <c r="L247" i="32"/>
  <c r="K248" i="32"/>
  <c r="E116" i="57"/>
  <c r="F116" i="57" s="1"/>
  <c r="E117" i="57"/>
  <c r="F117" i="57" s="1"/>
  <c r="E118" i="57"/>
  <c r="F118" i="57" s="1"/>
  <c r="E119" i="57"/>
  <c r="F119" i="57" s="1"/>
  <c r="E120" i="57"/>
  <c r="F120" i="57" s="1"/>
  <c r="E121" i="57"/>
  <c r="F121" i="57" s="1"/>
  <c r="E122" i="57"/>
  <c r="F122" i="57" s="1"/>
  <c r="E123" i="57"/>
  <c r="F123" i="57" s="1"/>
  <c r="E124" i="57"/>
  <c r="F124" i="57" s="1"/>
  <c r="E125" i="57"/>
  <c r="F125" i="57" s="1"/>
  <c r="E126" i="57"/>
  <c r="F126" i="57" s="1"/>
  <c r="E128" i="57"/>
  <c r="F128" i="57" s="1"/>
  <c r="E129" i="57"/>
  <c r="F129" i="57" s="1"/>
  <c r="E130" i="57"/>
  <c r="F130" i="57" s="1"/>
  <c r="E131" i="57"/>
  <c r="F131" i="57" s="1"/>
  <c r="E132" i="57"/>
  <c r="F132" i="57" s="1"/>
  <c r="E133" i="57"/>
  <c r="F133" i="57" s="1"/>
  <c r="E134" i="57"/>
  <c r="F134" i="57" s="1"/>
  <c r="E135" i="57"/>
  <c r="F135" i="57" s="1"/>
  <c r="E137" i="57"/>
  <c r="F137" i="57" s="1"/>
  <c r="E178" i="57"/>
  <c r="F178" i="57" s="1"/>
  <c r="E177" i="57"/>
  <c r="F177" i="57" s="1"/>
  <c r="E176" i="57"/>
  <c r="F176" i="57" s="1"/>
  <c r="E52" i="57"/>
  <c r="E51" i="57"/>
  <c r="E49" i="57"/>
  <c r="G95" i="11"/>
  <c r="E192" i="10"/>
  <c r="E271" i="44"/>
  <c r="E270" i="44"/>
  <c r="F270" i="44" s="1"/>
  <c r="G270" i="44" s="1"/>
  <c r="H270" i="44" s="1"/>
  <c r="I270" i="44" s="1"/>
  <c r="J270" i="44" s="1"/>
  <c r="H269" i="44"/>
  <c r="I269" i="44" s="1"/>
  <c r="J269" i="44" s="1"/>
  <c r="E268" i="44"/>
  <c r="F268" i="44" s="1"/>
  <c r="G268" i="44" s="1"/>
  <c r="H268" i="44" s="1"/>
  <c r="I268" i="44" s="1"/>
  <c r="J268" i="44" s="1"/>
  <c r="E130" i="44"/>
  <c r="F130" i="44" s="1"/>
  <c r="E129" i="44"/>
  <c r="F129" i="44" s="1"/>
  <c r="E128" i="44"/>
  <c r="F128" i="44" s="1"/>
  <c r="E127" i="44"/>
  <c r="F127" i="44" s="1"/>
  <c r="E180" i="61"/>
  <c r="F180" i="61" s="1"/>
  <c r="L248" i="32" l="1"/>
  <c r="K249" i="32"/>
  <c r="F271" i="44"/>
  <c r="G271" i="44" s="1"/>
  <c r="H271" i="44" s="1"/>
  <c r="I271" i="44" s="1"/>
  <c r="J271" i="44" s="1"/>
  <c r="E183" i="60"/>
  <c r="F183" i="60" s="1"/>
  <c r="G183" i="60" s="1"/>
  <c r="H183" i="60" s="1"/>
  <c r="I183" i="60" s="1"/>
  <c r="J183" i="60" s="1"/>
  <c r="K183" i="60" s="1"/>
  <c r="E89" i="32"/>
  <c r="F89" i="32" s="1"/>
  <c r="E88" i="32"/>
  <c r="F88" i="32" s="1"/>
  <c r="E186" i="61"/>
  <c r="F186" i="61" s="1"/>
  <c r="E185" i="61"/>
  <c r="F185" i="61" s="1"/>
  <c r="E184" i="61"/>
  <c r="F184" i="61" s="1"/>
  <c r="E183" i="61"/>
  <c r="F183" i="61" s="1"/>
  <c r="E182" i="61"/>
  <c r="F182" i="61" s="1"/>
  <c r="E181" i="61"/>
  <c r="F181" i="61" s="1"/>
  <c r="E179" i="61"/>
  <c r="F179" i="61" s="1"/>
  <c r="E178" i="61"/>
  <c r="F178" i="61" s="1"/>
  <c r="E177" i="61"/>
  <c r="F177" i="61" s="1"/>
  <c r="E176" i="61"/>
  <c r="F176" i="61" s="1"/>
  <c r="E175" i="61"/>
  <c r="F175" i="61" s="1"/>
  <c r="E174" i="61"/>
  <c r="F174" i="61" s="1"/>
  <c r="E173" i="61"/>
  <c r="F173" i="61" s="1"/>
  <c r="E172" i="61"/>
  <c r="F172" i="61" s="1"/>
  <c r="E171" i="61"/>
  <c r="F171" i="61" s="1"/>
  <c r="E170" i="61"/>
  <c r="F170" i="61" s="1"/>
  <c r="E169" i="61"/>
  <c r="F169" i="61" s="1"/>
  <c r="E168" i="61"/>
  <c r="F168" i="61" s="1"/>
  <c r="E167" i="61"/>
  <c r="F167" i="61" s="1"/>
  <c r="E166" i="61"/>
  <c r="F166" i="61" s="1"/>
  <c r="E165" i="61"/>
  <c r="F165" i="61" s="1"/>
  <c r="E164" i="61"/>
  <c r="F164" i="61" s="1"/>
  <c r="E163" i="61"/>
  <c r="F163" i="61" s="1"/>
  <c r="E162" i="61"/>
  <c r="F162" i="61" s="1"/>
  <c r="E161" i="61"/>
  <c r="F161" i="61" s="1"/>
  <c r="E160" i="61"/>
  <c r="F160" i="61" s="1"/>
  <c r="E159" i="61"/>
  <c r="F159" i="61" s="1"/>
  <c r="E158" i="61"/>
  <c r="F158" i="61" s="1"/>
  <c r="E157" i="61"/>
  <c r="F157" i="61" s="1"/>
  <c r="E156" i="61"/>
  <c r="F156" i="61" s="1"/>
  <c r="E155" i="61"/>
  <c r="F155" i="61" s="1"/>
  <c r="E154" i="61"/>
  <c r="F154" i="61" s="1"/>
  <c r="E152" i="61"/>
  <c r="F152" i="61" s="1"/>
  <c r="E151" i="61"/>
  <c r="F151" i="61" s="1"/>
  <c r="E150" i="61"/>
  <c r="F150" i="61" s="1"/>
  <c r="E149" i="61"/>
  <c r="F149" i="61" s="1"/>
  <c r="E148" i="61"/>
  <c r="F148" i="61" s="1"/>
  <c r="E143" i="61"/>
  <c r="F143" i="61" s="1"/>
  <c r="E131" i="61"/>
  <c r="F131" i="61" s="1"/>
  <c r="E130" i="61"/>
  <c r="F130" i="61" s="1"/>
  <c r="E128" i="61"/>
  <c r="F128" i="61" s="1"/>
  <c r="E127" i="61"/>
  <c r="F127" i="61" s="1"/>
  <c r="D125" i="61"/>
  <c r="D126" i="61" s="1"/>
  <c r="E124" i="61"/>
  <c r="F124" i="61" s="1"/>
  <c r="E123" i="61"/>
  <c r="F123" i="61" s="1"/>
  <c r="E122" i="61"/>
  <c r="F122" i="61" s="1"/>
  <c r="E121" i="61"/>
  <c r="F121" i="61" s="1"/>
  <c r="D105" i="61"/>
  <c r="E105" i="61" s="1"/>
  <c r="F105" i="61" s="1"/>
  <c r="E104" i="61"/>
  <c r="F104" i="61" s="1"/>
  <c r="E103" i="61"/>
  <c r="F103" i="61" s="1"/>
  <c r="E102" i="61"/>
  <c r="F102" i="61" s="1"/>
  <c r="E101" i="61"/>
  <c r="F101" i="61" s="1"/>
  <c r="E100" i="61"/>
  <c r="F100" i="61" s="1"/>
  <c r="E256" i="47"/>
  <c r="E255" i="47"/>
  <c r="E50" i="57"/>
  <c r="L249" i="32" l="1"/>
  <c r="D106" i="61"/>
  <c r="D107" i="61" s="1"/>
  <c r="E106" i="61"/>
  <c r="F106" i="61" s="1"/>
  <c r="E125" i="61"/>
  <c r="F125" i="61" s="1"/>
  <c r="I95" i="45"/>
  <c r="E107" i="61" l="1"/>
  <c r="F107" i="61" s="1"/>
  <c r="D108" i="61"/>
  <c r="K240" i="43"/>
  <c r="H184" i="61"/>
  <c r="D109" i="61"/>
  <c r="E108" i="61"/>
  <c r="F108" i="61" s="1"/>
  <c r="E43" i="57"/>
  <c r="E98" i="11"/>
  <c r="E102" i="11"/>
  <c r="F102" i="11" s="1"/>
  <c r="G102" i="11" s="1"/>
  <c r="H102" i="11" s="1"/>
  <c r="I102" i="11" s="1"/>
  <c r="J102" i="11" s="1"/>
  <c r="K102" i="11" s="1"/>
  <c r="I94" i="45"/>
  <c r="I90" i="45"/>
  <c r="E99" i="45"/>
  <c r="E98" i="45"/>
  <c r="E97" i="45"/>
  <c r="E96" i="45"/>
  <c r="E95" i="45"/>
  <c r="E94" i="45"/>
  <c r="I93" i="45"/>
  <c r="E93" i="45"/>
  <c r="E174" i="57"/>
  <c r="F174" i="57" s="1"/>
  <c r="E48" i="57"/>
  <c r="E47" i="57"/>
  <c r="G216" i="32"/>
  <c r="H216" i="32" s="1"/>
  <c r="E86" i="32"/>
  <c r="F86" i="32" s="1"/>
  <c r="E85" i="32"/>
  <c r="F85" i="32" s="1"/>
  <c r="E261" i="44"/>
  <c r="F261" i="44" s="1"/>
  <c r="G261" i="44" s="1"/>
  <c r="H261" i="44" s="1"/>
  <c r="I261" i="44" s="1"/>
  <c r="J261" i="44" s="1"/>
  <c r="K261" i="44" s="1"/>
  <c r="L261" i="44" s="1"/>
  <c r="I260" i="44"/>
  <c r="J260" i="44" s="1"/>
  <c r="K260" i="44" s="1"/>
  <c r="L260" i="44" s="1"/>
  <c r="E259" i="44"/>
  <c r="F259" i="44" s="1"/>
  <c r="G259" i="44" s="1"/>
  <c r="H259" i="44" s="1"/>
  <c r="I259" i="44" s="1"/>
  <c r="J259" i="44" s="1"/>
  <c r="K259" i="44" s="1"/>
  <c r="L259" i="44" s="1"/>
  <c r="E126" i="44"/>
  <c r="F126" i="44" s="1"/>
  <c r="E124" i="44"/>
  <c r="F124" i="44" s="1"/>
  <c r="E123" i="44"/>
  <c r="F123" i="44" s="1"/>
  <c r="H89" i="7"/>
  <c r="I89" i="7" s="1"/>
  <c r="J89" i="7" s="1"/>
  <c r="E88" i="7"/>
  <c r="F88" i="7" s="1"/>
  <c r="G88" i="7" s="1"/>
  <c r="H88" i="7" s="1"/>
  <c r="I88" i="7" s="1"/>
  <c r="J88" i="7" s="1"/>
  <c r="E87" i="7"/>
  <c r="F87" i="7" s="1"/>
  <c r="G87" i="7" s="1"/>
  <c r="H87" i="7" s="1"/>
  <c r="I87" i="7" s="1"/>
  <c r="J87" i="7" s="1"/>
  <c r="E86" i="7"/>
  <c r="F86" i="7" s="1"/>
  <c r="G86" i="7" s="1"/>
  <c r="H86" i="7" s="1"/>
  <c r="I86" i="7" s="1"/>
  <c r="J86" i="7" s="1"/>
  <c r="E85" i="7"/>
  <c r="F85" i="7" s="1"/>
  <c r="G85" i="7" s="1"/>
  <c r="H85" i="7" s="1"/>
  <c r="I85" i="7" s="1"/>
  <c r="J85" i="7" s="1"/>
  <c r="E84" i="7"/>
  <c r="F84" i="7" s="1"/>
  <c r="G84" i="7" s="1"/>
  <c r="H84" i="7" s="1"/>
  <c r="I84" i="7" s="1"/>
  <c r="J84" i="7" s="1"/>
  <c r="E83" i="7"/>
  <c r="F83" i="7" s="1"/>
  <c r="G83" i="7" s="1"/>
  <c r="H83" i="7" s="1"/>
  <c r="I83" i="7" s="1"/>
  <c r="J83" i="7" s="1"/>
  <c r="E79" i="7"/>
  <c r="F128" i="5"/>
  <c r="E128" i="5"/>
  <c r="F127" i="5"/>
  <c r="E127" i="5"/>
  <c r="F126" i="5"/>
  <c r="E126" i="5"/>
  <c r="E279" i="48"/>
  <c r="F279" i="48" s="1"/>
  <c r="G279" i="48" s="1"/>
  <c r="E278" i="48"/>
  <c r="F278" i="48" s="1"/>
  <c r="G278" i="48" s="1"/>
  <c r="F90" i="48"/>
  <c r="E90" i="48"/>
  <c r="E88" i="48"/>
  <c r="E361" i="47"/>
  <c r="E360" i="47"/>
  <c r="E359" i="47"/>
  <c r="E358" i="47"/>
  <c r="E356" i="47"/>
  <c r="E254" i="47"/>
  <c r="E253" i="47"/>
  <c r="E252" i="47"/>
  <c r="H213" i="43"/>
  <c r="G213" i="43"/>
  <c r="F213" i="43"/>
  <c r="H210" i="43"/>
  <c r="G210" i="43"/>
  <c r="F210" i="43"/>
  <c r="E210" i="43"/>
  <c r="H209" i="43"/>
  <c r="G209" i="43"/>
  <c r="F209" i="43"/>
  <c r="E209" i="43"/>
  <c r="E182" i="60"/>
  <c r="F182" i="60" s="1"/>
  <c r="G182" i="60" s="1"/>
  <c r="H182" i="60" s="1"/>
  <c r="I182" i="60" s="1"/>
  <c r="J182" i="60" s="1"/>
  <c r="K182" i="60" s="1"/>
  <c r="E181" i="60"/>
  <c r="F181" i="60" s="1"/>
  <c r="G181" i="60" s="1"/>
  <c r="H181" i="60" s="1"/>
  <c r="I181" i="60" s="1"/>
  <c r="J181" i="60" s="1"/>
  <c r="K181" i="60" s="1"/>
  <c r="E180" i="60"/>
  <c r="F180" i="60" s="1"/>
  <c r="G180" i="60" s="1"/>
  <c r="H180" i="60" s="1"/>
  <c r="I180" i="60" s="1"/>
  <c r="J180" i="60" s="1"/>
  <c r="K180" i="60" s="1"/>
  <c r="E179" i="60"/>
  <c r="F179" i="60" s="1"/>
  <c r="G179" i="60" s="1"/>
  <c r="H179" i="60" s="1"/>
  <c r="I179" i="60" s="1"/>
  <c r="J179" i="60" s="1"/>
  <c r="K179" i="60" s="1"/>
  <c r="E358" i="8"/>
  <c r="F358" i="8" s="1"/>
  <c r="G358" i="8" s="1"/>
  <c r="H358" i="8" s="1"/>
  <c r="E357" i="8"/>
  <c r="F357" i="8" s="1"/>
  <c r="G357" i="8" s="1"/>
  <c r="H357" i="8" s="1"/>
  <c r="E356" i="8"/>
  <c r="F356" i="8" s="1"/>
  <c r="G356" i="8" s="1"/>
  <c r="H356" i="8" s="1"/>
  <c r="H355" i="8"/>
  <c r="E354" i="8"/>
  <c r="F354" i="8" s="1"/>
  <c r="G354" i="8" s="1"/>
  <c r="H354" i="8" s="1"/>
  <c r="E87" i="8"/>
  <c r="E85" i="8"/>
  <c r="K241" i="43" l="1"/>
  <c r="H185" i="61"/>
  <c r="E109" i="61"/>
  <c r="F109" i="61" s="1"/>
  <c r="D110" i="61"/>
  <c r="E187" i="10"/>
  <c r="F187" i="10" s="1"/>
  <c r="E114" i="59"/>
  <c r="E113" i="59"/>
  <c r="E112" i="59"/>
  <c r="E251" i="44"/>
  <c r="F251" i="44" s="1"/>
  <c r="G251" i="44" s="1"/>
  <c r="H251" i="44" s="1"/>
  <c r="I251" i="44" s="1"/>
  <c r="J251" i="44" s="1"/>
  <c r="K251" i="44" s="1"/>
  <c r="L251" i="44" s="1"/>
  <c r="K242" i="43" l="1"/>
  <c r="H186" i="61"/>
  <c r="E110" i="61"/>
  <c r="F110" i="61" s="1"/>
  <c r="D111" i="61"/>
  <c r="K243" i="43" l="1"/>
  <c r="H188" i="61"/>
  <c r="H187" i="61"/>
  <c r="D112" i="61"/>
  <c r="E111" i="61"/>
  <c r="F111" i="61" s="1"/>
  <c r="G249" i="44"/>
  <c r="H249" i="44" s="1"/>
  <c r="I249" i="44" s="1"/>
  <c r="J249" i="44" s="1"/>
  <c r="K249" i="44" s="1"/>
  <c r="L249" i="44" s="1"/>
  <c r="K244" i="43" l="1"/>
  <c r="D113" i="61"/>
  <c r="E112" i="61"/>
  <c r="F112" i="61" s="1"/>
  <c r="E99" i="11"/>
  <c r="F99" i="11" s="1"/>
  <c r="G99" i="11" s="1"/>
  <c r="H99" i="11" s="1"/>
  <c r="I99" i="11" s="1"/>
  <c r="J99" i="11" s="1"/>
  <c r="K99" i="11" s="1"/>
  <c r="E96" i="11"/>
  <c r="K245" i="43" l="1"/>
  <c r="D114" i="61"/>
  <c r="E113" i="61"/>
  <c r="F113" i="61" s="1"/>
  <c r="F125" i="5"/>
  <c r="E125" i="5"/>
  <c r="F124" i="5"/>
  <c r="E124" i="5"/>
  <c r="F123" i="5"/>
  <c r="E123" i="5"/>
  <c r="F122" i="5"/>
  <c r="E122" i="5"/>
  <c r="E258" i="44"/>
  <c r="F258" i="44" s="1"/>
  <c r="G258" i="44" s="1"/>
  <c r="H258" i="44" s="1"/>
  <c r="I258" i="44" s="1"/>
  <c r="J258" i="44" s="1"/>
  <c r="K258" i="44" s="1"/>
  <c r="L258" i="44" s="1"/>
  <c r="E257" i="44"/>
  <c r="F257" i="44" s="1"/>
  <c r="G257" i="44" s="1"/>
  <c r="H257" i="44" s="1"/>
  <c r="I257" i="44" s="1"/>
  <c r="J257" i="44" s="1"/>
  <c r="K257" i="44" s="1"/>
  <c r="L257" i="44" s="1"/>
  <c r="H256" i="44"/>
  <c r="I256" i="44" s="1"/>
  <c r="J256" i="44" s="1"/>
  <c r="K256" i="44" s="1"/>
  <c r="L256" i="44" s="1"/>
  <c r="I255" i="44"/>
  <c r="J255" i="44" s="1"/>
  <c r="K255" i="44" s="1"/>
  <c r="L255" i="44" s="1"/>
  <c r="E122" i="44"/>
  <c r="F122" i="44" s="1"/>
  <c r="E121" i="44"/>
  <c r="F121" i="44" s="1"/>
  <c r="E120" i="44"/>
  <c r="F120" i="44" s="1"/>
  <c r="E119" i="44"/>
  <c r="F119" i="44" s="1"/>
  <c r="E118" i="44"/>
  <c r="F118" i="44" s="1"/>
  <c r="E275" i="48"/>
  <c r="F275" i="48" s="1"/>
  <c r="G275" i="48" s="1"/>
  <c r="E274" i="48"/>
  <c r="F274" i="48" s="1"/>
  <c r="G274" i="48" s="1"/>
  <c r="E273" i="48"/>
  <c r="F273" i="48" s="1"/>
  <c r="G273" i="48" s="1"/>
  <c r="E272" i="48"/>
  <c r="F272" i="48" s="1"/>
  <c r="G272" i="48" s="1"/>
  <c r="E271" i="48"/>
  <c r="F271" i="48" s="1"/>
  <c r="G271" i="48" s="1"/>
  <c r="F86" i="48"/>
  <c r="E86" i="48"/>
  <c r="F85" i="48"/>
  <c r="E85" i="48"/>
  <c r="F84" i="48"/>
  <c r="E84" i="48"/>
  <c r="F83" i="48"/>
  <c r="E83" i="48"/>
  <c r="E111" i="59"/>
  <c r="E110" i="59"/>
  <c r="E109" i="59"/>
  <c r="E353" i="8"/>
  <c r="F353" i="8" s="1"/>
  <c r="G353" i="8" s="1"/>
  <c r="H353" i="8" s="1"/>
  <c r="H351" i="8"/>
  <c r="H350" i="8"/>
  <c r="E84" i="8"/>
  <c r="E82" i="8"/>
  <c r="E81" i="8"/>
  <c r="G215" i="32"/>
  <c r="H215" i="32" s="1"/>
  <c r="G214" i="32"/>
  <c r="H214" i="32" s="1"/>
  <c r="G213" i="32"/>
  <c r="H213" i="32" s="1"/>
  <c r="E211" i="32"/>
  <c r="F211" i="32" s="1"/>
  <c r="G211" i="32" s="1"/>
  <c r="H211" i="32" s="1"/>
  <c r="E84" i="32"/>
  <c r="F84" i="32" s="1"/>
  <c r="E83" i="32"/>
  <c r="F83" i="32" s="1"/>
  <c r="E82" i="32"/>
  <c r="F82" i="32" s="1"/>
  <c r="E81" i="32"/>
  <c r="F81" i="32" s="1"/>
  <c r="E78" i="32"/>
  <c r="F78" i="32" s="1"/>
  <c r="E357" i="47"/>
  <c r="E251" i="47"/>
  <c r="E250" i="47"/>
  <c r="E249" i="47"/>
  <c r="E248" i="47"/>
  <c r="E177" i="60"/>
  <c r="F177" i="60" s="1"/>
  <c r="G177" i="60" s="1"/>
  <c r="H177" i="60" s="1"/>
  <c r="I177" i="60" s="1"/>
  <c r="J177" i="60" s="1"/>
  <c r="K177" i="60" s="1"/>
  <c r="E176" i="60"/>
  <c r="F176" i="60" s="1"/>
  <c r="G176" i="60" s="1"/>
  <c r="H176" i="60" s="1"/>
  <c r="I176" i="60" s="1"/>
  <c r="J176" i="60" s="1"/>
  <c r="K176" i="60" s="1"/>
  <c r="K246" i="43" l="1"/>
  <c r="D115" i="61"/>
  <c r="E114" i="61"/>
  <c r="F114" i="61" s="1"/>
  <c r="G210" i="32"/>
  <c r="H210" i="32" s="1"/>
  <c r="E44" i="57"/>
  <c r="E42" i="57"/>
  <c r="H208" i="43"/>
  <c r="G208" i="43"/>
  <c r="F208" i="43"/>
  <c r="E208" i="43"/>
  <c r="H207" i="43"/>
  <c r="G207" i="43"/>
  <c r="F207" i="43"/>
  <c r="E207" i="43"/>
  <c r="H206" i="43"/>
  <c r="G206" i="43"/>
  <c r="F206" i="43"/>
  <c r="E206" i="43"/>
  <c r="I89" i="45"/>
  <c r="I87" i="45"/>
  <c r="D116" i="61" l="1"/>
  <c r="E115" i="61"/>
  <c r="F115" i="61" s="1"/>
  <c r="E342" i="8"/>
  <c r="F342" i="8" s="1"/>
  <c r="G342" i="8" s="1"/>
  <c r="H342" i="8" s="1"/>
  <c r="F74" i="48"/>
  <c r="E74" i="48"/>
  <c r="D117" i="61" l="1"/>
  <c r="E116" i="61"/>
  <c r="F116" i="61" s="1"/>
  <c r="E160" i="57"/>
  <c r="F160" i="57" s="1"/>
  <c r="I88" i="45"/>
  <c r="I85" i="45"/>
  <c r="I84" i="45"/>
  <c r="I83" i="45"/>
  <c r="D118" i="61" l="1"/>
  <c r="E117" i="61"/>
  <c r="F117" i="61" s="1"/>
  <c r="E177" i="10"/>
  <c r="F177" i="10" s="1"/>
  <c r="E90" i="45"/>
  <c r="E89" i="45"/>
  <c r="E88" i="45"/>
  <c r="E108" i="59"/>
  <c r="E107" i="59"/>
  <c r="E106" i="59"/>
  <c r="E105" i="59"/>
  <c r="E252" i="44"/>
  <c r="F252" i="44" s="1"/>
  <c r="G252" i="44" s="1"/>
  <c r="H252" i="44" s="1"/>
  <c r="I252" i="44" s="1"/>
  <c r="J252" i="44" s="1"/>
  <c r="K252" i="44" s="1"/>
  <c r="L252" i="44" s="1"/>
  <c r="E117" i="44"/>
  <c r="F117" i="44" s="1"/>
  <c r="E115" i="44"/>
  <c r="F115" i="44" s="1"/>
  <c r="E114" i="44"/>
  <c r="F114" i="44" s="1"/>
  <c r="E82" i="7"/>
  <c r="F82" i="7" s="1"/>
  <c r="G82" i="7" s="1"/>
  <c r="H82" i="7" s="1"/>
  <c r="I82" i="7" s="1"/>
  <c r="J82" i="7" s="1"/>
  <c r="E81" i="7"/>
  <c r="F81" i="7" s="1"/>
  <c r="G81" i="7" s="1"/>
  <c r="H81" i="7" s="1"/>
  <c r="I81" i="7" s="1"/>
  <c r="J81" i="7" s="1"/>
  <c r="E80" i="7"/>
  <c r="F80" i="7" s="1"/>
  <c r="G80" i="7" s="1"/>
  <c r="H80" i="7" s="1"/>
  <c r="I80" i="7" s="1"/>
  <c r="J80" i="7" s="1"/>
  <c r="F79" i="7"/>
  <c r="G79" i="7" s="1"/>
  <c r="H79" i="7" s="1"/>
  <c r="I79" i="7" s="1"/>
  <c r="J79" i="7" s="1"/>
  <c r="E78" i="7"/>
  <c r="F78" i="7" s="1"/>
  <c r="G78" i="7" s="1"/>
  <c r="H78" i="7" s="1"/>
  <c r="I78" i="7" s="1"/>
  <c r="J78" i="7" s="1"/>
  <c r="F121" i="5"/>
  <c r="E121" i="5"/>
  <c r="F120" i="5"/>
  <c r="E120" i="5"/>
  <c r="F119" i="5"/>
  <c r="E119" i="5"/>
  <c r="F118" i="5"/>
  <c r="E118" i="5"/>
  <c r="F117" i="5"/>
  <c r="E117" i="5"/>
  <c r="E270" i="48"/>
  <c r="F270" i="48" s="1"/>
  <c r="G270" i="48" s="1"/>
  <c r="E269" i="48"/>
  <c r="E268" i="48"/>
  <c r="F268" i="48" s="1"/>
  <c r="G268" i="48" s="1"/>
  <c r="E267" i="48"/>
  <c r="F267" i="48" s="1"/>
  <c r="G267" i="48" s="1"/>
  <c r="F82" i="48"/>
  <c r="E82" i="48"/>
  <c r="F81" i="48"/>
  <c r="E81" i="48"/>
  <c r="F79" i="48"/>
  <c r="E79" i="48"/>
  <c r="F78" i="48"/>
  <c r="E78" i="48"/>
  <c r="E247" i="47"/>
  <c r="E246" i="47"/>
  <c r="E245" i="47"/>
  <c r="E244" i="47"/>
  <c r="E162" i="57"/>
  <c r="F162" i="57" s="1"/>
  <c r="E41" i="57"/>
  <c r="E40" i="57"/>
  <c r="E38" i="57"/>
  <c r="E118" i="61" l="1"/>
  <c r="F118" i="61" s="1"/>
  <c r="D119" i="61"/>
  <c r="H95" i="11"/>
  <c r="I95" i="11" s="1"/>
  <c r="J95" i="11" s="1"/>
  <c r="K95" i="11" s="1"/>
  <c r="E93" i="11"/>
  <c r="F93" i="11" s="1"/>
  <c r="G93" i="11" s="1"/>
  <c r="H93" i="11" s="1"/>
  <c r="I93" i="11" s="1"/>
  <c r="J93" i="11" s="1"/>
  <c r="K93" i="11" s="1"/>
  <c r="E92" i="11"/>
  <c r="F92" i="11" s="1"/>
  <c r="G92" i="11" s="1"/>
  <c r="H92" i="11" s="1"/>
  <c r="I92" i="11" s="1"/>
  <c r="J92" i="11" s="1"/>
  <c r="K92" i="11" s="1"/>
  <c r="H185" i="8"/>
  <c r="H186" i="8" s="1"/>
  <c r="H187" i="8" s="1"/>
  <c r="H188" i="8" s="1"/>
  <c r="H189" i="8" s="1"/>
  <c r="H190" i="8" s="1"/>
  <c r="H191" i="8" s="1"/>
  <c r="H192" i="8" s="1"/>
  <c r="H193" i="8" s="1"/>
  <c r="H194" i="8" s="1"/>
  <c r="H195" i="8" s="1"/>
  <c r="H196" i="8" s="1"/>
  <c r="H197" i="8" s="1"/>
  <c r="H198" i="8" s="1"/>
  <c r="H199" i="8" s="1"/>
  <c r="H200" i="8" s="1"/>
  <c r="H201" i="8" s="1"/>
  <c r="H202" i="8" s="1"/>
  <c r="H203" i="8" s="1"/>
  <c r="H170" i="8"/>
  <c r="H171" i="8" s="1"/>
  <c r="H172" i="8" s="1"/>
  <c r="H173" i="8" s="1"/>
  <c r="H129" i="8"/>
  <c r="H130" i="8" s="1"/>
  <c r="H131" i="8" s="1"/>
  <c r="H132" i="8" s="1"/>
  <c r="H133" i="8" s="1"/>
  <c r="H134" i="8" s="1"/>
  <c r="H135" i="8" s="1"/>
  <c r="H136" i="8" s="1"/>
  <c r="H137" i="8" s="1"/>
  <c r="H138" i="8" s="1"/>
  <c r="H139" i="8" s="1"/>
  <c r="H140" i="8" s="1"/>
  <c r="H141" i="8" s="1"/>
  <c r="H142" i="8" s="1"/>
  <c r="H143" i="8" s="1"/>
  <c r="H144" i="8" s="1"/>
  <c r="H145" i="8" s="1"/>
  <c r="H146" i="8" s="1"/>
  <c r="H147" i="8" s="1"/>
  <c r="E349" i="8"/>
  <c r="F349" i="8" s="1"/>
  <c r="G349" i="8" s="1"/>
  <c r="H349" i="8" s="1"/>
  <c r="H348" i="8"/>
  <c r="E347" i="8"/>
  <c r="F347" i="8" s="1"/>
  <c r="G347" i="8" s="1"/>
  <c r="H347" i="8" s="1"/>
  <c r="E346" i="8"/>
  <c r="F346" i="8" s="1"/>
  <c r="G346" i="8" s="1"/>
  <c r="H346" i="8" s="1"/>
  <c r="E80" i="8"/>
  <c r="E79" i="8"/>
  <c r="E78" i="8"/>
  <c r="E77" i="8"/>
  <c r="E76" i="8"/>
  <c r="G208" i="32"/>
  <c r="H208" i="32" s="1"/>
  <c r="E79" i="32"/>
  <c r="F79" i="32" s="1"/>
  <c r="E76" i="32"/>
  <c r="F76" i="32" s="1"/>
  <c r="E119" i="61" l="1"/>
  <c r="F119" i="61" s="1"/>
  <c r="D120" i="61"/>
  <c r="E120" i="61" s="1"/>
  <c r="F120" i="61" s="1"/>
  <c r="G207" i="32"/>
  <c r="H207" i="32" s="1"/>
  <c r="E155" i="57"/>
  <c r="F155" i="57" s="1"/>
  <c r="E339" i="8"/>
  <c r="F194" i="43" l="1"/>
  <c r="H202" i="43"/>
  <c r="G202" i="43"/>
  <c r="E202" i="43"/>
  <c r="H201" i="43"/>
  <c r="E175" i="60" l="1"/>
  <c r="F175" i="60" s="1"/>
  <c r="G175" i="60" s="1"/>
  <c r="H175" i="60" s="1"/>
  <c r="I175" i="60" s="1"/>
  <c r="J175" i="60" s="1"/>
  <c r="K175" i="60" s="1"/>
  <c r="E174" i="60"/>
  <c r="F174" i="60" s="1"/>
  <c r="G174" i="60" s="1"/>
  <c r="H174" i="60" s="1"/>
  <c r="I174" i="60" s="1"/>
  <c r="J174" i="60" s="1"/>
  <c r="K174" i="60" s="1"/>
  <c r="E173" i="60"/>
  <c r="F173" i="60" s="1"/>
  <c r="G173" i="60" s="1"/>
  <c r="H173" i="60" s="1"/>
  <c r="I173" i="60" s="1"/>
  <c r="J173" i="60" s="1"/>
  <c r="K173" i="60" s="1"/>
  <c r="E172" i="60"/>
  <c r="F172" i="60" s="1"/>
  <c r="G172" i="60" s="1"/>
  <c r="H172" i="60" s="1"/>
  <c r="I172" i="60" s="1"/>
  <c r="J172" i="60" s="1"/>
  <c r="K172" i="60" s="1"/>
  <c r="E171" i="60"/>
  <c r="F171" i="60" s="1"/>
  <c r="G171" i="60" s="1"/>
  <c r="H171" i="60" s="1"/>
  <c r="I171" i="60" s="1"/>
  <c r="J171" i="60" s="1"/>
  <c r="K171" i="60" s="1"/>
  <c r="E75" i="32"/>
  <c r="F75" i="32" s="1"/>
  <c r="E72" i="8" l="1"/>
  <c r="E257" i="48" l="1"/>
  <c r="F257" i="48" s="1"/>
  <c r="G257" i="48" s="1"/>
  <c r="E103" i="59"/>
  <c r="E37" i="57"/>
  <c r="F116" i="5"/>
  <c r="E116" i="5"/>
  <c r="E242" i="47"/>
  <c r="E337" i="8"/>
  <c r="F337" i="8" s="1"/>
  <c r="G337" i="8" s="1"/>
  <c r="H337" i="8" s="1"/>
  <c r="E338" i="8"/>
  <c r="F338" i="8" s="1"/>
  <c r="G338" i="8" s="1"/>
  <c r="H338" i="8" s="1"/>
  <c r="F339" i="8"/>
  <c r="G339" i="8" s="1"/>
  <c r="H339" i="8" s="1"/>
  <c r="E340" i="8"/>
  <c r="F340" i="8" s="1"/>
  <c r="G340" i="8" s="1"/>
  <c r="H340" i="8" s="1"/>
  <c r="E343" i="8"/>
  <c r="F343" i="8" s="1"/>
  <c r="G343" i="8" s="1"/>
  <c r="H343" i="8" s="1"/>
  <c r="E336" i="8"/>
  <c r="F336" i="8" s="1"/>
  <c r="G336" i="8" s="1"/>
  <c r="H336" i="8" s="1"/>
  <c r="E168" i="10"/>
  <c r="F168" i="10" s="1"/>
  <c r="E169" i="10"/>
  <c r="F169" i="10" s="1"/>
  <c r="E170" i="10"/>
  <c r="F170" i="10" s="1"/>
  <c r="F166" i="10"/>
  <c r="F165" i="10"/>
  <c r="E165" i="10"/>
  <c r="F164" i="10"/>
  <c r="E164" i="10"/>
  <c r="F162" i="10"/>
  <c r="E162" i="10"/>
  <c r="F161" i="10"/>
  <c r="E161" i="10"/>
  <c r="F160" i="10"/>
  <c r="E160" i="10"/>
  <c r="F159" i="10"/>
  <c r="F158" i="10"/>
  <c r="E158" i="10"/>
  <c r="F157" i="10"/>
  <c r="E157" i="10"/>
  <c r="F156" i="10"/>
  <c r="E156" i="10"/>
  <c r="F155" i="10"/>
  <c r="E155" i="10"/>
  <c r="F154" i="10"/>
  <c r="E154" i="10"/>
  <c r="F153" i="10"/>
  <c r="E153" i="10"/>
  <c r="F152" i="10"/>
  <c r="E152" i="10"/>
  <c r="F151" i="10"/>
  <c r="E151" i="10"/>
  <c r="F150" i="10"/>
  <c r="E150" i="10"/>
  <c r="F149" i="10"/>
  <c r="E149" i="10"/>
  <c r="F148" i="10"/>
  <c r="E148" i="10"/>
  <c r="F147" i="10"/>
  <c r="E147" i="10"/>
  <c r="F146" i="10"/>
  <c r="E146" i="10"/>
  <c r="F145" i="10"/>
  <c r="E145" i="10"/>
  <c r="F144" i="10"/>
  <c r="E144" i="10"/>
  <c r="E143" i="10"/>
  <c r="F142" i="10"/>
  <c r="E142" i="10"/>
  <c r="F141" i="10"/>
  <c r="E141" i="10"/>
  <c r="F140" i="10"/>
  <c r="E140" i="10"/>
  <c r="F139" i="10"/>
  <c r="E139" i="10"/>
  <c r="F138" i="10"/>
  <c r="E138" i="10"/>
  <c r="F137" i="10"/>
  <c r="E137" i="10"/>
  <c r="F136" i="10"/>
  <c r="E136" i="10"/>
  <c r="F135" i="10"/>
  <c r="E135" i="10"/>
  <c r="F134" i="10"/>
  <c r="E134" i="10"/>
  <c r="F133" i="10"/>
  <c r="E133" i="10"/>
  <c r="F132" i="10"/>
  <c r="E132" i="10"/>
  <c r="F131" i="10"/>
  <c r="E131" i="10"/>
  <c r="E130" i="10"/>
  <c r="F129" i="10"/>
  <c r="E129" i="10"/>
  <c r="F128" i="10"/>
  <c r="E127" i="10"/>
  <c r="F126" i="10"/>
  <c r="E126" i="10"/>
  <c r="F125" i="10"/>
  <c r="E125" i="10"/>
  <c r="F124" i="10"/>
  <c r="E124" i="10"/>
  <c r="F123" i="10"/>
  <c r="E123" i="10"/>
  <c r="F122" i="10"/>
  <c r="E122" i="10"/>
  <c r="F121" i="10"/>
  <c r="E121" i="10"/>
  <c r="F120" i="10"/>
  <c r="E120" i="10"/>
  <c r="F119" i="10"/>
  <c r="E119" i="10"/>
  <c r="F118" i="10"/>
  <c r="E118" i="10"/>
  <c r="F117" i="10"/>
  <c r="E117" i="10"/>
  <c r="F116" i="10"/>
  <c r="E116" i="10"/>
  <c r="F115" i="10"/>
  <c r="E115" i="10"/>
  <c r="F114" i="10"/>
  <c r="E114" i="10"/>
  <c r="F113" i="10"/>
  <c r="E113" i="10"/>
  <c r="F112" i="10"/>
  <c r="E112" i="10"/>
  <c r="F111" i="10"/>
  <c r="E111" i="10"/>
  <c r="F110" i="10"/>
  <c r="E110" i="10"/>
  <c r="F109" i="10"/>
  <c r="E109" i="10"/>
  <c r="F108" i="10"/>
  <c r="E108" i="10"/>
  <c r="F107" i="10"/>
  <c r="E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D93" i="10"/>
  <c r="F93" i="10" s="1"/>
  <c r="F92" i="10"/>
  <c r="E92" i="10"/>
  <c r="I82" i="45"/>
  <c r="I81" i="45"/>
  <c r="I80" i="45"/>
  <c r="I79" i="45"/>
  <c r="I78" i="45"/>
  <c r="I77" i="45"/>
  <c r="F110" i="5"/>
  <c r="F111" i="5"/>
  <c r="D94" i="10" l="1"/>
  <c r="D95" i="10" s="1"/>
  <c r="D96" i="10" s="1"/>
  <c r="E93" i="10"/>
  <c r="F95" i="10"/>
  <c r="E94" i="10"/>
  <c r="F94" i="10"/>
  <c r="E85" i="11"/>
  <c r="E86" i="11"/>
  <c r="F86" i="11" s="1"/>
  <c r="G86" i="11" s="1"/>
  <c r="H86" i="11" s="1"/>
  <c r="I86" i="11" s="1"/>
  <c r="J86" i="11" s="1"/>
  <c r="K86" i="11" s="1"/>
  <c r="E87" i="11"/>
  <c r="F87" i="11" s="1"/>
  <c r="G87" i="11" s="1"/>
  <c r="H87" i="11" s="1"/>
  <c r="I87" i="11" s="1"/>
  <c r="J87" i="11" s="1"/>
  <c r="K87" i="11" s="1"/>
  <c r="E90" i="11"/>
  <c r="F90" i="11" s="1"/>
  <c r="G90" i="11" s="1"/>
  <c r="H90" i="11" s="1"/>
  <c r="I90" i="11" s="1"/>
  <c r="J90" i="11" s="1"/>
  <c r="K90" i="11" s="1"/>
  <c r="E84" i="11"/>
  <c r="E95" i="59"/>
  <c r="E95" i="10" l="1"/>
  <c r="F96" i="10"/>
  <c r="E96" i="10"/>
  <c r="D97" i="10"/>
  <c r="F84" i="11"/>
  <c r="G84" i="11" s="1"/>
  <c r="E79" i="45"/>
  <c r="E80" i="45"/>
  <c r="E81" i="45"/>
  <c r="E82" i="45"/>
  <c r="E83" i="45"/>
  <c r="E84" i="45"/>
  <c r="E78" i="45"/>
  <c r="E87" i="45"/>
  <c r="E85" i="45"/>
  <c r="E102" i="59"/>
  <c r="E101" i="59"/>
  <c r="E100" i="59"/>
  <c r="E99" i="59"/>
  <c r="E157" i="57"/>
  <c r="F157" i="57" s="1"/>
  <c r="E156" i="57"/>
  <c r="F156" i="57" s="1"/>
  <c r="E36" i="57"/>
  <c r="E35" i="57"/>
  <c r="E205" i="32"/>
  <c r="E203" i="32"/>
  <c r="F203" i="32" s="1"/>
  <c r="E74" i="32"/>
  <c r="F74" i="32" s="1"/>
  <c r="E73" i="32"/>
  <c r="F73" i="32" s="1"/>
  <c r="H84" i="11" l="1"/>
  <c r="I84" i="11" s="1"/>
  <c r="J84" i="11" s="1"/>
  <c r="K84" i="11" s="1"/>
  <c r="G203" i="32"/>
  <c r="H203" i="32" s="1"/>
  <c r="G206" i="32"/>
  <c r="H206" i="32" s="1"/>
  <c r="F205" i="32"/>
  <c r="G205" i="32" s="1"/>
  <c r="H205" i="32" s="1"/>
  <c r="D98" i="10"/>
  <c r="E97" i="10"/>
  <c r="F97" i="10"/>
  <c r="E74" i="8"/>
  <c r="E73" i="8"/>
  <c r="E247" i="44"/>
  <c r="F247" i="44" s="1"/>
  <c r="G247" i="44" s="1"/>
  <c r="H247" i="44" s="1"/>
  <c r="I247" i="44" s="1"/>
  <c r="J247" i="44" s="1"/>
  <c r="K247" i="44" s="1"/>
  <c r="L247" i="44" s="1"/>
  <c r="E246" i="44"/>
  <c r="F246" i="44" s="1"/>
  <c r="G246" i="44" s="1"/>
  <c r="H246" i="44" s="1"/>
  <c r="I246" i="44" s="1"/>
  <c r="J246" i="44" s="1"/>
  <c r="K246" i="44" s="1"/>
  <c r="L246" i="44" s="1"/>
  <c r="E113" i="44"/>
  <c r="F113" i="44" s="1"/>
  <c r="E111" i="44"/>
  <c r="F111" i="44" s="1"/>
  <c r="E110" i="44"/>
  <c r="F110" i="44" s="1"/>
  <c r="E109" i="44"/>
  <c r="F109" i="44" s="1"/>
  <c r="E77" i="7"/>
  <c r="F77" i="7" s="1"/>
  <c r="G77" i="7" s="1"/>
  <c r="H77" i="7" s="1"/>
  <c r="I77" i="7" s="1"/>
  <c r="J77" i="7" s="1"/>
  <c r="E76" i="7"/>
  <c r="F76" i="7" s="1"/>
  <c r="G76" i="7" s="1"/>
  <c r="H76" i="7" s="1"/>
  <c r="I76" i="7" s="1"/>
  <c r="J76" i="7" s="1"/>
  <c r="G75" i="7"/>
  <c r="H75" i="7" s="1"/>
  <c r="I75" i="7" s="1"/>
  <c r="J75" i="7" s="1"/>
  <c r="E74" i="7"/>
  <c r="F74" i="7" s="1"/>
  <c r="G74" i="7" s="1"/>
  <c r="H74" i="7" s="1"/>
  <c r="I74" i="7" s="1"/>
  <c r="J74" i="7" s="1"/>
  <c r="D99" i="10" l="1"/>
  <c r="F98" i="10"/>
  <c r="E98" i="10"/>
  <c r="F115" i="5"/>
  <c r="E115" i="5"/>
  <c r="F114" i="5"/>
  <c r="E114" i="5"/>
  <c r="F113" i="5"/>
  <c r="E113" i="5"/>
  <c r="E266" i="48"/>
  <c r="F266" i="48" s="1"/>
  <c r="G266" i="48" s="1"/>
  <c r="E265" i="48"/>
  <c r="F265" i="48" s="1"/>
  <c r="G265" i="48" s="1"/>
  <c r="E264" i="48"/>
  <c r="F264" i="48" s="1"/>
  <c r="G264" i="48" s="1"/>
  <c r="E263" i="48"/>
  <c r="F263" i="48" s="1"/>
  <c r="G263" i="48" s="1"/>
  <c r="F77" i="48"/>
  <c r="E77" i="48"/>
  <c r="F76" i="48"/>
  <c r="E76" i="48"/>
  <c r="F75" i="48"/>
  <c r="E75" i="48"/>
  <c r="E346" i="47"/>
  <c r="E241" i="47"/>
  <c r="E240" i="47"/>
  <c r="H197" i="43"/>
  <c r="G197" i="43"/>
  <c r="F197" i="43"/>
  <c r="E197" i="43"/>
  <c r="H196" i="43"/>
  <c r="G196" i="43"/>
  <c r="F196" i="43"/>
  <c r="E196" i="43"/>
  <c r="E170" i="60"/>
  <c r="F170" i="60" s="1"/>
  <c r="G170" i="60" s="1"/>
  <c r="H170" i="60" s="1"/>
  <c r="I170" i="60" s="1"/>
  <c r="J170" i="60" s="1"/>
  <c r="K170" i="60" s="1"/>
  <c r="E169" i="60"/>
  <c r="F169" i="60" s="1"/>
  <c r="G169" i="60" s="1"/>
  <c r="H169" i="60" s="1"/>
  <c r="I169" i="60" s="1"/>
  <c r="J169" i="60" s="1"/>
  <c r="K169" i="60" s="1"/>
  <c r="E168" i="60"/>
  <c r="F168" i="60" s="1"/>
  <c r="G168" i="60" s="1"/>
  <c r="H168" i="60" s="1"/>
  <c r="I168" i="60" s="1"/>
  <c r="J168" i="60" s="1"/>
  <c r="K168" i="60" s="1"/>
  <c r="E167" i="60"/>
  <c r="F167" i="60" s="1"/>
  <c r="G167" i="60" s="1"/>
  <c r="H167" i="60" s="1"/>
  <c r="I167" i="60" s="1"/>
  <c r="J167" i="60" s="1"/>
  <c r="K167" i="60" s="1"/>
  <c r="D100" i="10" l="1"/>
  <c r="F99" i="10"/>
  <c r="E99" i="10"/>
  <c r="E199" i="32"/>
  <c r="F199" i="32" s="1"/>
  <c r="G199" i="32" s="1"/>
  <c r="H199" i="32" s="1"/>
  <c r="G200" i="32"/>
  <c r="H200" i="32" s="1"/>
  <c r="G202" i="32"/>
  <c r="H202" i="32" s="1"/>
  <c r="E198" i="32"/>
  <c r="F198" i="32" s="1"/>
  <c r="G198" i="32" s="1"/>
  <c r="H198" i="32" s="1"/>
  <c r="J245" i="32"/>
  <c r="J246" i="32" s="1"/>
  <c r="J247" i="32" s="1"/>
  <c r="J248" i="32" s="1"/>
  <c r="J249" i="32" s="1"/>
  <c r="F100" i="10" l="1"/>
  <c r="E100" i="10"/>
  <c r="E190" i="32"/>
  <c r="I187" i="32"/>
  <c r="E338" i="47"/>
  <c r="E339" i="47"/>
  <c r="E340" i="47"/>
  <c r="E341" i="47"/>
  <c r="E342" i="47"/>
  <c r="E343" i="47"/>
  <c r="E344" i="47"/>
  <c r="E337" i="47"/>
  <c r="E336" i="47"/>
  <c r="E335" i="47"/>
  <c r="E334" i="47"/>
  <c r="E332" i="47"/>
  <c r="E331" i="47"/>
  <c r="E329" i="47"/>
  <c r="E328" i="47"/>
  <c r="E327" i="47"/>
  <c r="E326" i="47"/>
  <c r="E325" i="47"/>
  <c r="E239" i="47"/>
  <c r="E238" i="47"/>
  <c r="E237" i="47"/>
  <c r="E236" i="47"/>
  <c r="E235" i="47"/>
  <c r="E234" i="47"/>
  <c r="E233" i="47"/>
  <c r="E231" i="47"/>
  <c r="E230" i="47"/>
  <c r="E229" i="47"/>
  <c r="E228" i="47"/>
  <c r="E226" i="47"/>
  <c r="E225" i="47"/>
  <c r="E223" i="47"/>
  <c r="E222" i="47"/>
  <c r="E221" i="47"/>
  <c r="E220" i="47"/>
  <c r="E219" i="47"/>
  <c r="E218" i="47"/>
  <c r="E216" i="47"/>
  <c r="E215" i="47"/>
  <c r="E214" i="47"/>
  <c r="E213" i="47"/>
  <c r="E212" i="47"/>
  <c r="E211" i="47"/>
  <c r="E210" i="47"/>
  <c r="E209" i="47"/>
  <c r="E208" i="47"/>
  <c r="E207" i="47"/>
  <c r="E206" i="47"/>
  <c r="E205" i="47"/>
  <c r="E204" i="47"/>
  <c r="E203" i="47"/>
  <c r="E202" i="47"/>
  <c r="E201" i="47"/>
  <c r="E200" i="47"/>
  <c r="E199" i="47"/>
  <c r="E198" i="47"/>
  <c r="E197" i="47"/>
  <c r="E196" i="47"/>
  <c r="E195" i="47"/>
  <c r="E194" i="47"/>
  <c r="E193" i="47"/>
  <c r="E192" i="47"/>
  <c r="E191" i="47"/>
  <c r="E190" i="47"/>
  <c r="E189" i="47"/>
  <c r="E188" i="47"/>
  <c r="E187" i="47"/>
  <c r="E185" i="47"/>
  <c r="E184" i="47"/>
  <c r="E183" i="47"/>
  <c r="E182" i="47"/>
  <c r="E180" i="47"/>
  <c r="E179" i="47"/>
  <c r="F147" i="57"/>
  <c r="E24" i="57"/>
  <c r="E33" i="57"/>
  <c r="E104" i="5"/>
  <c r="F104" i="5"/>
  <c r="E105" i="5"/>
  <c r="F105" i="5"/>
  <c r="E32" i="57" l="1"/>
  <c r="E73" i="7"/>
  <c r="F73" i="7" s="1"/>
  <c r="G73" i="7" s="1"/>
  <c r="H73" i="7" s="1"/>
  <c r="I73" i="7" s="1"/>
  <c r="J73" i="7" s="1"/>
  <c r="E95" i="61"/>
  <c r="E91" i="59"/>
  <c r="F112" i="5"/>
  <c r="E112" i="5"/>
  <c r="E235" i="44"/>
  <c r="E98" i="59" l="1"/>
  <c r="E94" i="61"/>
  <c r="F73" i="48"/>
  <c r="E73" i="48"/>
  <c r="F86" i="10" l="1"/>
  <c r="E86" i="10"/>
  <c r="E97" i="59"/>
  <c r="E96" i="59"/>
  <c r="E67" i="32"/>
  <c r="E71" i="32"/>
  <c r="F71" i="32" s="1"/>
  <c r="E70" i="32"/>
  <c r="F70" i="32" s="1"/>
  <c r="E68" i="32"/>
  <c r="F68" i="32" s="1"/>
  <c r="E154" i="57" l="1"/>
  <c r="F154" i="57" s="1"/>
  <c r="E29" i="57"/>
  <c r="E31" i="57"/>
  <c r="E30" i="57"/>
  <c r="E68" i="8"/>
  <c r="E69" i="8"/>
  <c r="E70" i="8"/>
  <c r="E67" i="8"/>
  <c r="E245" i="44"/>
  <c r="F245" i="44" s="1"/>
  <c r="G245" i="44" s="1"/>
  <c r="H245" i="44" s="1"/>
  <c r="I245" i="44" s="1"/>
  <c r="J245" i="44" s="1"/>
  <c r="K245" i="44" s="1"/>
  <c r="L245" i="44" s="1"/>
  <c r="E244" i="44"/>
  <c r="F244" i="44" s="1"/>
  <c r="G244" i="44" s="1"/>
  <c r="H244" i="44" s="1"/>
  <c r="I244" i="44" s="1"/>
  <c r="J244" i="44" s="1"/>
  <c r="K244" i="44" s="1"/>
  <c r="L244" i="44" s="1"/>
  <c r="E243" i="44"/>
  <c r="F243" i="44" s="1"/>
  <c r="G243" i="44" s="1"/>
  <c r="H243" i="44" s="1"/>
  <c r="I243" i="44" s="1"/>
  <c r="J243" i="44" s="1"/>
  <c r="K243" i="44" s="1"/>
  <c r="L243" i="44" s="1"/>
  <c r="I242" i="44"/>
  <c r="J242" i="44" s="1"/>
  <c r="K242" i="44" s="1"/>
  <c r="L242" i="44" s="1"/>
  <c r="E108" i="44"/>
  <c r="F108" i="44" s="1"/>
  <c r="E107" i="44"/>
  <c r="F107" i="44" s="1"/>
  <c r="E106" i="44"/>
  <c r="F106" i="44" s="1"/>
  <c r="E105" i="44"/>
  <c r="F105" i="44" s="1"/>
  <c r="E111" i="5"/>
  <c r="E110" i="5"/>
  <c r="F109" i="5"/>
  <c r="E109" i="5"/>
  <c r="E72" i="7"/>
  <c r="F72" i="7" s="1"/>
  <c r="G72" i="7" s="1"/>
  <c r="H72" i="7" s="1"/>
  <c r="I72" i="7" s="1"/>
  <c r="J72" i="7" s="1"/>
  <c r="E71" i="7"/>
  <c r="F71" i="7" s="1"/>
  <c r="G71" i="7" s="1"/>
  <c r="H71" i="7" s="1"/>
  <c r="I71" i="7" s="1"/>
  <c r="J71" i="7" s="1"/>
  <c r="E70" i="7"/>
  <c r="F70" i="7" s="1"/>
  <c r="G70" i="7" s="1"/>
  <c r="H70" i="7" s="1"/>
  <c r="I70" i="7" s="1"/>
  <c r="J70" i="7" s="1"/>
  <c r="E93" i="61"/>
  <c r="E92" i="61"/>
  <c r="E262" i="48"/>
  <c r="F262" i="48" s="1"/>
  <c r="G262" i="48" s="1"/>
  <c r="E261" i="48"/>
  <c r="F261" i="48" s="1"/>
  <c r="G261" i="48" s="1"/>
  <c r="E260" i="48"/>
  <c r="F260" i="48" s="1"/>
  <c r="G260" i="48" s="1"/>
  <c r="E259" i="48"/>
  <c r="F259" i="48" s="1"/>
  <c r="G259" i="48" s="1"/>
  <c r="E258" i="48"/>
  <c r="F258" i="48" s="1"/>
  <c r="G258" i="48" s="1"/>
  <c r="F72" i="48"/>
  <c r="E72" i="48"/>
  <c r="F71" i="48"/>
  <c r="E71" i="48"/>
  <c r="F70" i="48"/>
  <c r="E70" i="48"/>
  <c r="E192" i="43"/>
  <c r="F192" i="43"/>
  <c r="G192" i="43"/>
  <c r="H192" i="43"/>
  <c r="H194" i="43"/>
  <c r="G194" i="43"/>
  <c r="E194" i="43"/>
  <c r="H193" i="43"/>
  <c r="G193" i="43"/>
  <c r="F193" i="43"/>
  <c r="E193" i="43"/>
  <c r="E166" i="60"/>
  <c r="F166" i="60" s="1"/>
  <c r="G166" i="60" s="1"/>
  <c r="H166" i="60" s="1"/>
  <c r="I166" i="60" s="1"/>
  <c r="J166" i="60" s="1"/>
  <c r="K166" i="60" s="1"/>
  <c r="E165" i="60"/>
  <c r="F165" i="60" s="1"/>
  <c r="G165" i="60" s="1"/>
  <c r="H165" i="60" s="1"/>
  <c r="I165" i="60" s="1"/>
  <c r="J165" i="60" s="1"/>
  <c r="K165" i="60" s="1"/>
  <c r="E164" i="60"/>
  <c r="F164" i="60" s="1"/>
  <c r="G164" i="60" s="1"/>
  <c r="H164" i="60" s="1"/>
  <c r="I164" i="60" s="1"/>
  <c r="J164" i="60" s="1"/>
  <c r="K164" i="60" s="1"/>
  <c r="E163" i="60"/>
  <c r="F163" i="60" s="1"/>
  <c r="G163" i="60" s="1"/>
  <c r="H163" i="60" s="1"/>
  <c r="I163" i="60" s="1"/>
  <c r="J163" i="60" s="1"/>
  <c r="K163" i="60" s="1"/>
  <c r="E162" i="60"/>
  <c r="F162" i="60" s="1"/>
  <c r="G162" i="60" s="1"/>
  <c r="H162" i="60" s="1"/>
  <c r="I162" i="60" s="1"/>
  <c r="J162" i="60" s="1"/>
  <c r="K162" i="60" s="1"/>
  <c r="I182" i="32"/>
  <c r="I72" i="45" l="1"/>
  <c r="I70" i="45"/>
  <c r="I75" i="45"/>
  <c r="I76" i="45"/>
  <c r="E73" i="45"/>
  <c r="E74" i="45"/>
  <c r="E75" i="45"/>
  <c r="E76" i="45"/>
  <c r="E77" i="45"/>
  <c r="E72" i="45"/>
  <c r="E69" i="45"/>
  <c r="E70" i="45"/>
  <c r="E71" i="45"/>
  <c r="E93" i="59"/>
  <c r="E94" i="59"/>
  <c r="E108" i="5"/>
  <c r="F108" i="5"/>
  <c r="E91" i="61"/>
  <c r="E150" i="57"/>
  <c r="F150" i="57" s="1"/>
  <c r="E149" i="57"/>
  <c r="F149" i="57" s="1"/>
  <c r="E138" i="57"/>
  <c r="F138" i="57" s="1"/>
  <c r="E139" i="57"/>
  <c r="F139" i="57" s="1"/>
  <c r="E141" i="57"/>
  <c r="F141" i="57" s="1"/>
  <c r="E145" i="57"/>
  <c r="F145" i="57" s="1"/>
  <c r="E234" i="44"/>
  <c r="F234" i="44" s="1"/>
  <c r="G234" i="44" s="1"/>
  <c r="H234" i="44" s="1"/>
  <c r="H56" i="7"/>
  <c r="H191" i="43" l="1"/>
  <c r="G191" i="43"/>
  <c r="F191" i="43"/>
  <c r="E191" i="43"/>
  <c r="H190" i="43"/>
  <c r="G190" i="43"/>
  <c r="F190" i="43"/>
  <c r="E190" i="43"/>
  <c r="H189" i="43"/>
  <c r="G189" i="43"/>
  <c r="F189" i="43"/>
  <c r="H188" i="43"/>
  <c r="G188" i="43"/>
  <c r="F188" i="43"/>
  <c r="E188" i="43"/>
  <c r="G187" i="43"/>
  <c r="H185" i="43"/>
  <c r="G185" i="43"/>
  <c r="F185" i="43"/>
  <c r="E185" i="43"/>
  <c r="H183" i="43"/>
  <c r="G183" i="43"/>
  <c r="F183" i="43"/>
  <c r="E183" i="43"/>
  <c r="H182" i="43"/>
  <c r="G182" i="43"/>
  <c r="F182" i="43"/>
  <c r="E182" i="43"/>
  <c r="G181" i="43"/>
  <c r="F181" i="43"/>
  <c r="H180" i="43"/>
  <c r="G180" i="43"/>
  <c r="F180" i="43"/>
  <c r="E180" i="43"/>
  <c r="H179" i="43"/>
  <c r="G179" i="43"/>
  <c r="F179" i="43"/>
  <c r="E179" i="43"/>
  <c r="H178" i="43"/>
  <c r="G178" i="43"/>
  <c r="F178" i="43"/>
  <c r="E178" i="43"/>
  <c r="H177" i="43"/>
  <c r="G177" i="43"/>
  <c r="F177" i="43"/>
  <c r="E177" i="43"/>
  <c r="H173" i="43"/>
  <c r="G173" i="43"/>
  <c r="F173" i="43"/>
  <c r="E173" i="43"/>
  <c r="H172" i="43"/>
  <c r="G172" i="43"/>
  <c r="F172" i="43"/>
  <c r="E172" i="43"/>
  <c r="H171" i="43"/>
  <c r="G171" i="43"/>
  <c r="F171" i="43"/>
  <c r="E171" i="43"/>
  <c r="H170" i="43"/>
  <c r="G170" i="43"/>
  <c r="F170" i="43"/>
  <c r="E170" i="43"/>
  <c r="H169" i="43"/>
  <c r="G169" i="43"/>
  <c r="F169" i="43"/>
  <c r="E169" i="43"/>
  <c r="H168" i="43"/>
  <c r="G168" i="43"/>
  <c r="F168" i="43"/>
  <c r="E168" i="43"/>
  <c r="H167" i="43"/>
  <c r="G167" i="43"/>
  <c r="F167" i="43"/>
  <c r="E167" i="43"/>
  <c r="H166" i="43"/>
  <c r="G166" i="43"/>
  <c r="F166" i="43"/>
  <c r="E166" i="43"/>
  <c r="H165" i="43"/>
  <c r="G165" i="43"/>
  <c r="F165" i="43"/>
  <c r="E165" i="43"/>
  <c r="H164" i="43"/>
  <c r="G164" i="43"/>
  <c r="F164" i="43"/>
  <c r="E164" i="43"/>
  <c r="H163" i="43"/>
  <c r="G163" i="43"/>
  <c r="F163" i="43"/>
  <c r="E163" i="43"/>
  <c r="H162" i="43"/>
  <c r="G162" i="43"/>
  <c r="F162" i="43"/>
  <c r="E162" i="43"/>
  <c r="H161" i="43"/>
  <c r="G161" i="43"/>
  <c r="F161" i="43"/>
  <c r="E161" i="43"/>
  <c r="H160" i="43"/>
  <c r="G160" i="43"/>
  <c r="F160" i="43"/>
  <c r="E160" i="43"/>
  <c r="H159" i="43"/>
  <c r="G159" i="43"/>
  <c r="F159" i="43"/>
  <c r="E159" i="43"/>
  <c r="H158" i="43"/>
  <c r="G158" i="43"/>
  <c r="F158" i="43"/>
  <c r="E158" i="43"/>
  <c r="H157" i="43"/>
  <c r="G157" i="43"/>
  <c r="F157" i="43"/>
  <c r="E157" i="43"/>
  <c r="J156" i="43"/>
  <c r="H156" i="43"/>
  <c r="G156" i="43"/>
  <c r="F156" i="43"/>
  <c r="E156" i="43"/>
  <c r="H155" i="43"/>
  <c r="G155" i="43"/>
  <c r="F155" i="43"/>
  <c r="E155" i="43"/>
  <c r="H154" i="43"/>
  <c r="G154" i="43"/>
  <c r="F154" i="43"/>
  <c r="E154" i="43"/>
  <c r="H153" i="43"/>
  <c r="G153" i="43"/>
  <c r="F153" i="43"/>
  <c r="G152" i="43"/>
  <c r="F152" i="43"/>
  <c r="H151" i="43"/>
  <c r="G151" i="43"/>
  <c r="F151" i="43"/>
  <c r="E151" i="43"/>
  <c r="D150" i="43"/>
  <c r="G150" i="43" s="1"/>
  <c r="H149" i="43"/>
  <c r="G149" i="43"/>
  <c r="F149" i="43"/>
  <c r="E149" i="43"/>
  <c r="H148" i="43"/>
  <c r="G148" i="43"/>
  <c r="F148" i="43"/>
  <c r="E148" i="43"/>
  <c r="J147" i="43"/>
  <c r="J148" i="43" s="1"/>
  <c r="J149" i="43" s="1"/>
  <c r="J150" i="43" s="1"/>
  <c r="J151" i="43" s="1"/>
  <c r="J152" i="43" s="1"/>
  <c r="J153" i="43" s="1"/>
  <c r="J154" i="43" s="1"/>
  <c r="H147" i="43"/>
  <c r="G147" i="43"/>
  <c r="F147" i="43"/>
  <c r="E147" i="43"/>
  <c r="H146" i="43"/>
  <c r="G146" i="43"/>
  <c r="F146" i="43"/>
  <c r="E146" i="43"/>
  <c r="H145" i="43"/>
  <c r="G145" i="43"/>
  <c r="F145" i="43"/>
  <c r="E145" i="43"/>
  <c r="H144" i="43"/>
  <c r="G144" i="43"/>
  <c r="F144" i="43"/>
  <c r="E144" i="43"/>
  <c r="J143" i="43"/>
  <c r="J144" i="43" s="1"/>
  <c r="J145" i="43" s="1"/>
  <c r="H143" i="43"/>
  <c r="G143" i="43"/>
  <c r="F143" i="43"/>
  <c r="E143" i="43"/>
  <c r="H142" i="43"/>
  <c r="G142" i="43"/>
  <c r="F142" i="43"/>
  <c r="E142" i="43"/>
  <c r="H141" i="43"/>
  <c r="G141" i="43"/>
  <c r="F141" i="43"/>
  <c r="E141" i="43"/>
  <c r="J140" i="43"/>
  <c r="J141" i="43" s="1"/>
  <c r="H140" i="43"/>
  <c r="G140" i="43"/>
  <c r="F140" i="43"/>
  <c r="E140" i="43"/>
  <c r="H139" i="43"/>
  <c r="G139" i="43"/>
  <c r="F139" i="43"/>
  <c r="E139" i="43"/>
  <c r="H138" i="43"/>
  <c r="G138" i="43"/>
  <c r="F138" i="43"/>
  <c r="E138" i="43"/>
  <c r="H137" i="43"/>
  <c r="G137" i="43"/>
  <c r="F137" i="43"/>
  <c r="E137" i="43"/>
  <c r="H136" i="43"/>
  <c r="G136" i="43"/>
  <c r="F136" i="43"/>
  <c r="E136" i="43"/>
  <c r="H135" i="43"/>
  <c r="G135" i="43"/>
  <c r="F135" i="43"/>
  <c r="E135" i="43"/>
  <c r="D132" i="43"/>
  <c r="D133" i="43" s="1"/>
  <c r="H131" i="43"/>
  <c r="G131" i="43"/>
  <c r="F131" i="43"/>
  <c r="E131" i="43"/>
  <c r="H130" i="43"/>
  <c r="G130" i="43"/>
  <c r="F130" i="43"/>
  <c r="E130" i="43"/>
  <c r="H129" i="43"/>
  <c r="G129" i="43"/>
  <c r="F129" i="43"/>
  <c r="E129" i="43"/>
  <c r="H128" i="43"/>
  <c r="G128" i="43"/>
  <c r="F128" i="43"/>
  <c r="E128" i="43"/>
  <c r="H127" i="43"/>
  <c r="G127" i="43"/>
  <c r="F127" i="43"/>
  <c r="E127" i="43"/>
  <c r="H126" i="43"/>
  <c r="G126" i="43"/>
  <c r="F126" i="43"/>
  <c r="E126" i="43"/>
  <c r="I121" i="43"/>
  <c r="H121" i="43"/>
  <c r="G121" i="43"/>
  <c r="F121" i="43"/>
  <c r="E121" i="43"/>
  <c r="E226" i="44"/>
  <c r="H150" i="43" l="1"/>
  <c r="F150" i="43"/>
  <c r="J157" i="43"/>
  <c r="D134" i="43"/>
  <c r="H133" i="43"/>
  <c r="G133" i="43"/>
  <c r="F133" i="43"/>
  <c r="E133" i="43"/>
  <c r="E132" i="43"/>
  <c r="F132" i="43"/>
  <c r="G132" i="43"/>
  <c r="H132" i="43"/>
  <c r="E28" i="57"/>
  <c r="E26" i="57"/>
  <c r="F54" i="7"/>
  <c r="G84" i="61"/>
  <c r="G85" i="61" s="1"/>
  <c r="G86" i="61" s="1"/>
  <c r="G87" i="61" s="1"/>
  <c r="G88" i="61" s="1"/>
  <c r="G89" i="61" s="1"/>
  <c r="G90" i="61" s="1"/>
  <c r="G91" i="61" s="1"/>
  <c r="G92" i="61" s="1"/>
  <c r="G93" i="61" s="1"/>
  <c r="G94" i="61" s="1"/>
  <c r="G95" i="61" s="1"/>
  <c r="E84" i="61"/>
  <c r="E85" i="61"/>
  <c r="E86" i="61"/>
  <c r="E87" i="61"/>
  <c r="E89" i="61"/>
  <c r="E90" i="61"/>
  <c r="E83" i="61"/>
  <c r="E82" i="61"/>
  <c r="E81" i="61"/>
  <c r="E80" i="61"/>
  <c r="E79" i="61"/>
  <c r="E78" i="61"/>
  <c r="E77" i="61"/>
  <c r="E76" i="61"/>
  <c r="E75" i="61"/>
  <c r="E74" i="61"/>
  <c r="E73" i="61"/>
  <c r="E72" i="61"/>
  <c r="E71" i="61"/>
  <c r="E70" i="61"/>
  <c r="E69" i="61"/>
  <c r="E68" i="61"/>
  <c r="E67" i="61"/>
  <c r="E66" i="61"/>
  <c r="E65" i="61"/>
  <c r="E63" i="61"/>
  <c r="E62" i="61"/>
  <c r="E61" i="61"/>
  <c r="E60" i="61"/>
  <c r="E59" i="61"/>
  <c r="E54" i="61"/>
  <c r="E42" i="61"/>
  <c r="E41" i="61"/>
  <c r="E39" i="61"/>
  <c r="E38" i="61"/>
  <c r="D36" i="61"/>
  <c r="D37" i="61" s="1"/>
  <c r="E35" i="61"/>
  <c r="E34" i="61"/>
  <c r="G33" i="61"/>
  <c r="G34" i="61" s="1"/>
  <c r="G35" i="61" s="1"/>
  <c r="G36" i="61" s="1"/>
  <c r="G37" i="61" s="1"/>
  <c r="G38" i="61" s="1"/>
  <c r="G39" i="61" s="1"/>
  <c r="G40" i="61" s="1"/>
  <c r="G41" i="61" s="1"/>
  <c r="G42" i="61" s="1"/>
  <c r="G43" i="61" s="1"/>
  <c r="G44" i="61" s="1"/>
  <c r="G45" i="61" s="1"/>
  <c r="G46" i="61" s="1"/>
  <c r="G47" i="61" s="1"/>
  <c r="G48" i="61" s="1"/>
  <c r="G49" i="61" s="1"/>
  <c r="G50" i="61" s="1"/>
  <c r="G51" i="61" s="1"/>
  <c r="G52" i="61" s="1"/>
  <c r="G53" i="61" s="1"/>
  <c r="G54" i="61" s="1"/>
  <c r="G55" i="61" s="1"/>
  <c r="G56" i="61" s="1"/>
  <c r="G57" i="61" s="1"/>
  <c r="G58" i="61" s="1"/>
  <c r="G59" i="61" s="1"/>
  <c r="G60" i="61" s="1"/>
  <c r="G61" i="61" s="1"/>
  <c r="G62" i="61" s="1"/>
  <c r="G63" i="61" s="1"/>
  <c r="G64" i="61" s="1"/>
  <c r="G65" i="61" s="1"/>
  <c r="G66" i="61" s="1"/>
  <c r="G67" i="61" s="1"/>
  <c r="G68" i="61" s="1"/>
  <c r="G69" i="61" s="1"/>
  <c r="G70" i="61" s="1"/>
  <c r="G71" i="61" s="1"/>
  <c r="G72" i="61" s="1"/>
  <c r="G73" i="61" s="1"/>
  <c r="G74" i="61" s="1"/>
  <c r="G75" i="61" s="1"/>
  <c r="G76" i="61" s="1"/>
  <c r="G77" i="61" s="1"/>
  <c r="G78" i="61" s="1"/>
  <c r="G79" i="61" s="1"/>
  <c r="G80" i="61" s="1"/>
  <c r="G81" i="61" s="1"/>
  <c r="G82" i="61" s="1"/>
  <c r="E33" i="61"/>
  <c r="E32" i="61"/>
  <c r="D16" i="61"/>
  <c r="D17" i="61" s="1"/>
  <c r="G15" i="61"/>
  <c r="G16" i="61" s="1"/>
  <c r="G17" i="61" s="1"/>
  <c r="G18" i="61" s="1"/>
  <c r="G19" i="61" s="1"/>
  <c r="G20" i="61" s="1"/>
  <c r="G21" i="61" s="1"/>
  <c r="G22" i="61" s="1"/>
  <c r="G23" i="61" s="1"/>
  <c r="G24" i="61" s="1"/>
  <c r="G25" i="61" s="1"/>
  <c r="G26" i="61" s="1"/>
  <c r="G27" i="61" s="1"/>
  <c r="G28" i="61" s="1"/>
  <c r="G29" i="61" s="1"/>
  <c r="G30" i="61" s="1"/>
  <c r="G31" i="61" s="1"/>
  <c r="E15" i="61"/>
  <c r="E14" i="61"/>
  <c r="E13" i="61"/>
  <c r="G12" i="61"/>
  <c r="G13" i="61" s="1"/>
  <c r="G14" i="61" s="1"/>
  <c r="E12" i="61"/>
  <c r="E11" i="61"/>
  <c r="E82" i="47"/>
  <c r="E83" i="47"/>
  <c r="E84" i="47"/>
  <c r="E85" i="47"/>
  <c r="E80" i="47"/>
  <c r="J158" i="43" l="1"/>
  <c r="E134" i="43"/>
  <c r="G134" i="43"/>
  <c r="F134" i="43"/>
  <c r="H134" i="43"/>
  <c r="D18" i="61"/>
  <c r="E17" i="61"/>
  <c r="E36" i="61"/>
  <c r="E16" i="61"/>
  <c r="J159" i="43" l="1"/>
  <c r="J160" i="43" s="1"/>
  <c r="J161" i="43" s="1"/>
  <c r="D19" i="61"/>
  <c r="E18" i="61"/>
  <c r="J162" i="43" l="1"/>
  <c r="E19" i="61"/>
  <c r="D20" i="61"/>
  <c r="J163" i="43" l="1"/>
  <c r="E20" i="61"/>
  <c r="D21" i="61"/>
  <c r="J164" i="43" l="1"/>
  <c r="D22" i="61"/>
  <c r="E21" i="61"/>
  <c r="J165" i="43" l="1"/>
  <c r="D23" i="61"/>
  <c r="E22" i="61"/>
  <c r="J166" i="43" l="1"/>
  <c r="E23" i="61"/>
  <c r="D24" i="61"/>
  <c r="J167" i="43" l="1"/>
  <c r="D25" i="61"/>
  <c r="E24" i="61"/>
  <c r="J168" i="43" l="1"/>
  <c r="D26" i="61"/>
  <c r="E25" i="61"/>
  <c r="J169" i="43" l="1"/>
  <c r="D27" i="61"/>
  <c r="E26" i="61"/>
  <c r="J170" i="43" l="1"/>
  <c r="D28" i="61"/>
  <c r="E27" i="61"/>
  <c r="F186" i="32"/>
  <c r="G186" i="32" s="1"/>
  <c r="H186" i="32" s="1"/>
  <c r="I186" i="32" s="1"/>
  <c r="I188" i="32"/>
  <c r="E189" i="32"/>
  <c r="F189" i="32" s="1"/>
  <c r="G189" i="32" s="1"/>
  <c r="H189" i="32" s="1"/>
  <c r="I189" i="32" s="1"/>
  <c r="E185" i="32"/>
  <c r="F185" i="32" s="1"/>
  <c r="G185" i="32" s="1"/>
  <c r="H185" i="32" s="1"/>
  <c r="I185" i="32" s="1"/>
  <c r="E62" i="32"/>
  <c r="E63" i="32"/>
  <c r="F63" i="32" s="1"/>
  <c r="E66" i="32"/>
  <c r="F66" i="32" s="1"/>
  <c r="E59" i="32"/>
  <c r="F59" i="32" s="1"/>
  <c r="H60" i="32"/>
  <c r="H62" i="32" s="1"/>
  <c r="H63" i="32" s="1"/>
  <c r="H64" i="32" s="1"/>
  <c r="H65" i="32" s="1"/>
  <c r="H67" i="32" s="1"/>
  <c r="H68" i="32" s="1"/>
  <c r="H69" i="32" s="1"/>
  <c r="H70" i="32" s="1"/>
  <c r="H71" i="32" s="1"/>
  <c r="H72" i="32" s="1"/>
  <c r="H73" i="32" s="1"/>
  <c r="H74" i="32" s="1"/>
  <c r="H75" i="32" s="1"/>
  <c r="H76" i="32" s="1"/>
  <c r="H77" i="32" s="1"/>
  <c r="H78" i="32" s="1"/>
  <c r="H79" i="32" s="1"/>
  <c r="H80" i="32" s="1"/>
  <c r="H81" i="32" s="1"/>
  <c r="H82" i="32" s="1"/>
  <c r="H83" i="32" s="1"/>
  <c r="H84" i="32" s="1"/>
  <c r="H85" i="32" s="1"/>
  <c r="H86" i="32" s="1"/>
  <c r="H87" i="32" s="1"/>
  <c r="H88" i="32" s="1"/>
  <c r="H89" i="32" s="1"/>
  <c r="H91" i="32" s="1"/>
  <c r="H92" i="32" s="1"/>
  <c r="H93" i="32" s="1"/>
  <c r="H94" i="32" s="1"/>
  <c r="H95" i="32" s="1"/>
  <c r="H96" i="32" s="1"/>
  <c r="H97" i="32" s="1"/>
  <c r="H98" i="32" s="1"/>
  <c r="H99" i="32" s="1"/>
  <c r="H100" i="32" s="1"/>
  <c r="H101" i="32" s="1"/>
  <c r="H102" i="32" s="1"/>
  <c r="H104" i="32" s="1"/>
  <c r="H105" i="32" s="1"/>
  <c r="H106" i="32" s="1"/>
  <c r="H107" i="32" s="1"/>
  <c r="H108" i="32" s="1"/>
  <c r="H109" i="32" s="1"/>
  <c r="H110" i="32" s="1"/>
  <c r="H111" i="32" s="1"/>
  <c r="H112" i="32" s="1"/>
  <c r="H113" i="32" s="1"/>
  <c r="H114" i="32" s="1"/>
  <c r="H115" i="32" s="1"/>
  <c r="H116" i="32" s="1"/>
  <c r="H117" i="32" s="1"/>
  <c r="E57" i="32"/>
  <c r="F57" i="32"/>
  <c r="H63" i="7"/>
  <c r="I63" i="7" s="1"/>
  <c r="J63" i="7" s="1"/>
  <c r="E64" i="7"/>
  <c r="H64" i="7" s="1"/>
  <c r="I64" i="7" s="1"/>
  <c r="J64" i="7" s="1"/>
  <c r="E65" i="7"/>
  <c r="F65" i="7" s="1"/>
  <c r="G65" i="7" s="1"/>
  <c r="H65" i="7" s="1"/>
  <c r="I65" i="7" s="1"/>
  <c r="J65" i="7" s="1"/>
  <c r="G66" i="7"/>
  <c r="H66" i="7" s="1"/>
  <c r="I66" i="7" s="1"/>
  <c r="J66" i="7" s="1"/>
  <c r="E67" i="7"/>
  <c r="F67" i="7" s="1"/>
  <c r="G67" i="7" s="1"/>
  <c r="H67" i="7" s="1"/>
  <c r="I67" i="7" s="1"/>
  <c r="J67" i="7" s="1"/>
  <c r="E68" i="7"/>
  <c r="F68" i="7" s="1"/>
  <c r="G68" i="7" s="1"/>
  <c r="H68" i="7" s="1"/>
  <c r="I68" i="7" s="1"/>
  <c r="J68" i="7" s="1"/>
  <c r="E69" i="7"/>
  <c r="F69" i="7" s="1"/>
  <c r="G69" i="7" s="1"/>
  <c r="H69" i="7" s="1"/>
  <c r="I69" i="7" s="1"/>
  <c r="J69" i="7" s="1"/>
  <c r="E62" i="7"/>
  <c r="F62" i="7" s="1"/>
  <c r="G62" i="7" s="1"/>
  <c r="H62" i="7" s="1"/>
  <c r="I62" i="7" s="1"/>
  <c r="J62" i="7" s="1"/>
  <c r="E56" i="7"/>
  <c r="F56" i="7"/>
  <c r="G56" i="7"/>
  <c r="E241" i="44"/>
  <c r="F241" i="44" s="1"/>
  <c r="G241" i="44" s="1"/>
  <c r="H241" i="44" s="1"/>
  <c r="I241" i="44" s="1"/>
  <c r="J241" i="44" s="1"/>
  <c r="K241" i="44" s="1"/>
  <c r="L241" i="44" s="1"/>
  <c r="E240" i="44"/>
  <c r="F240" i="44" s="1"/>
  <c r="G240" i="44" s="1"/>
  <c r="H240" i="44" s="1"/>
  <c r="I240" i="44" s="1"/>
  <c r="J240" i="44" s="1"/>
  <c r="K240" i="44" s="1"/>
  <c r="L240" i="44" s="1"/>
  <c r="E239" i="44"/>
  <c r="F239" i="44" s="1"/>
  <c r="G239" i="44" s="1"/>
  <c r="H239" i="44" s="1"/>
  <c r="I239" i="44" s="1"/>
  <c r="J239" i="44" s="1"/>
  <c r="K239" i="44" s="1"/>
  <c r="L239" i="44" s="1"/>
  <c r="G238" i="44"/>
  <c r="H238" i="44" s="1"/>
  <c r="I238" i="44" s="1"/>
  <c r="J238" i="44" s="1"/>
  <c r="K238" i="44" s="1"/>
  <c r="L238" i="44" s="1"/>
  <c r="E236" i="44"/>
  <c r="F236" i="44" s="1"/>
  <c r="G236" i="44" s="1"/>
  <c r="E237" i="44"/>
  <c r="F237" i="44" s="1"/>
  <c r="G237" i="44" s="1"/>
  <c r="H237" i="44" s="1"/>
  <c r="I237" i="44" s="1"/>
  <c r="J237" i="44" s="1"/>
  <c r="K237" i="44" s="1"/>
  <c r="L237" i="44" s="1"/>
  <c r="E97" i="44"/>
  <c r="F97" i="44" s="1"/>
  <c r="E98" i="44"/>
  <c r="F98" i="44" s="1"/>
  <c r="E100" i="44"/>
  <c r="F100" i="44" s="1"/>
  <c r="E101" i="44"/>
  <c r="F101" i="44" s="1"/>
  <c r="E102" i="44"/>
  <c r="F102" i="44" s="1"/>
  <c r="E103" i="44"/>
  <c r="F103" i="44" s="1"/>
  <c r="E104" i="44"/>
  <c r="F104" i="44" s="1"/>
  <c r="F95" i="44"/>
  <c r="E95" i="44"/>
  <c r="F94" i="44"/>
  <c r="E94" i="44"/>
  <c r="F93" i="44"/>
  <c r="E93" i="44"/>
  <c r="F92" i="44"/>
  <c r="E92" i="44"/>
  <c r="F91" i="44"/>
  <c r="E91" i="44"/>
  <c r="F90" i="44"/>
  <c r="K330" i="8"/>
  <c r="K331" i="8" s="1"/>
  <c r="K332" i="8" s="1"/>
  <c r="E335" i="8"/>
  <c r="F335" i="8" s="1"/>
  <c r="G335" i="8" s="1"/>
  <c r="H335" i="8" s="1"/>
  <c r="E333" i="8"/>
  <c r="F333" i="8" s="1"/>
  <c r="G333" i="8" s="1"/>
  <c r="H333" i="8" s="1"/>
  <c r="E332" i="8"/>
  <c r="F332" i="8" s="1"/>
  <c r="G332" i="8" s="1"/>
  <c r="H332" i="8" s="1"/>
  <c r="E330" i="8"/>
  <c r="F330" i="8" s="1"/>
  <c r="G330" i="8" s="1"/>
  <c r="H330" i="8" s="1"/>
  <c r="E331" i="8"/>
  <c r="F331" i="8" s="1"/>
  <c r="G331" i="8" s="1"/>
  <c r="H331" i="8" s="1"/>
  <c r="E329" i="8"/>
  <c r="F329" i="8" s="1"/>
  <c r="G329" i="8" s="1"/>
  <c r="H329" i="8" s="1"/>
  <c r="E66" i="8"/>
  <c r="E65" i="8"/>
  <c r="E58" i="8"/>
  <c r="E59" i="8"/>
  <c r="E60" i="8"/>
  <c r="E61" i="8"/>
  <c r="E57" i="8"/>
  <c r="E161" i="60"/>
  <c r="F161" i="60" s="1"/>
  <c r="G161" i="60" s="1"/>
  <c r="H161" i="60" s="1"/>
  <c r="I161" i="60" s="1"/>
  <c r="J161" i="60" s="1"/>
  <c r="K161" i="60" s="1"/>
  <c r="E160" i="60"/>
  <c r="F160" i="60" s="1"/>
  <c r="G160" i="60" s="1"/>
  <c r="H160" i="60" s="1"/>
  <c r="I160" i="60" s="1"/>
  <c r="J160" i="60" s="1"/>
  <c r="K160" i="60" s="1"/>
  <c r="E159" i="60"/>
  <c r="F159" i="60" s="1"/>
  <c r="G159" i="60" s="1"/>
  <c r="H159" i="60" s="1"/>
  <c r="I159" i="60" s="1"/>
  <c r="J159" i="60" s="1"/>
  <c r="K159" i="60" s="1"/>
  <c r="E158" i="60"/>
  <c r="F158" i="60" s="1"/>
  <c r="G158" i="60" s="1"/>
  <c r="H158" i="60" s="1"/>
  <c r="I158" i="60" s="1"/>
  <c r="J158" i="60" s="1"/>
  <c r="K158" i="60" s="1"/>
  <c r="E157" i="60"/>
  <c r="F157" i="60" s="1"/>
  <c r="G157" i="60" s="1"/>
  <c r="H157" i="60" s="1"/>
  <c r="I157" i="60" s="1"/>
  <c r="J157" i="60" s="1"/>
  <c r="K157" i="60" s="1"/>
  <c r="E156" i="60"/>
  <c r="F156" i="60" s="1"/>
  <c r="G156" i="60" s="1"/>
  <c r="H156" i="60" s="1"/>
  <c r="I156" i="60" s="1"/>
  <c r="J156" i="60" s="1"/>
  <c r="K156" i="60" s="1"/>
  <c r="E155" i="60"/>
  <c r="F155" i="60" s="1"/>
  <c r="G155" i="60" s="1"/>
  <c r="H155" i="60" s="1"/>
  <c r="I155" i="60" s="1"/>
  <c r="J155" i="60" s="1"/>
  <c r="K155" i="60" s="1"/>
  <c r="E154" i="60"/>
  <c r="F154" i="60" s="1"/>
  <c r="G154" i="60" s="1"/>
  <c r="H154" i="60" s="1"/>
  <c r="I154" i="60" s="1"/>
  <c r="J154" i="60" s="1"/>
  <c r="K154" i="60" s="1"/>
  <c r="I153" i="60"/>
  <c r="J153" i="60" s="1"/>
  <c r="K153" i="60" s="1"/>
  <c r="F151" i="60"/>
  <c r="G151" i="60" s="1"/>
  <c r="H151" i="60" s="1"/>
  <c r="I151" i="60" s="1"/>
  <c r="J151" i="60" s="1"/>
  <c r="K151" i="60" s="1"/>
  <c r="N150" i="60"/>
  <c r="N151" i="60" s="1"/>
  <c r="O149" i="60"/>
  <c r="F149" i="60"/>
  <c r="G149" i="60" s="1"/>
  <c r="H149" i="60" s="1"/>
  <c r="I149" i="60" s="1"/>
  <c r="J149" i="60" s="1"/>
  <c r="K149" i="60" s="1"/>
  <c r="K148" i="60"/>
  <c r="J148" i="60"/>
  <c r="I148" i="60"/>
  <c r="H148" i="60"/>
  <c r="G148" i="60"/>
  <c r="F148" i="60"/>
  <c r="E148" i="60"/>
  <c r="K147" i="60"/>
  <c r="J147" i="60"/>
  <c r="I147" i="60"/>
  <c r="H147" i="60"/>
  <c r="G147" i="60"/>
  <c r="F147" i="60"/>
  <c r="E147" i="60"/>
  <c r="K146" i="60"/>
  <c r="J146" i="60"/>
  <c r="I146" i="60"/>
  <c r="H146" i="60"/>
  <c r="G146" i="60"/>
  <c r="K145" i="60"/>
  <c r="J145" i="60"/>
  <c r="I145" i="60"/>
  <c r="H145" i="60"/>
  <c r="G145" i="60"/>
  <c r="F145" i="60"/>
  <c r="E145" i="60"/>
  <c r="O144" i="60"/>
  <c r="M145" i="60" s="1"/>
  <c r="M146" i="60" s="1"/>
  <c r="M147" i="60" s="1"/>
  <c r="M148" i="60" s="1"/>
  <c r="N144" i="60"/>
  <c r="K144" i="60"/>
  <c r="J144" i="60"/>
  <c r="I144" i="60"/>
  <c r="H144" i="60"/>
  <c r="G144" i="60"/>
  <c r="O143" i="60"/>
  <c r="N143" i="60"/>
  <c r="K143" i="60"/>
  <c r="J143" i="60"/>
  <c r="I143" i="60"/>
  <c r="H143" i="60"/>
  <c r="G143" i="60"/>
  <c r="F143" i="60"/>
  <c r="E143" i="60"/>
  <c r="O142" i="60"/>
  <c r="N142" i="60"/>
  <c r="K142" i="60"/>
  <c r="J142" i="60"/>
  <c r="I142" i="60"/>
  <c r="O141" i="60"/>
  <c r="N141" i="60"/>
  <c r="K141" i="60"/>
  <c r="J141" i="60"/>
  <c r="I141" i="60"/>
  <c r="H141" i="60"/>
  <c r="G141" i="60"/>
  <c r="F141" i="60"/>
  <c r="E141" i="60"/>
  <c r="O140" i="60"/>
  <c r="N140" i="60"/>
  <c r="K140" i="60"/>
  <c r="J140" i="60"/>
  <c r="I140" i="60"/>
  <c r="H140" i="60"/>
  <c r="G140" i="60"/>
  <c r="F140" i="60"/>
  <c r="E140" i="60"/>
  <c r="O139" i="60"/>
  <c r="N139" i="60"/>
  <c r="K139" i="60"/>
  <c r="J139" i="60"/>
  <c r="I139" i="60"/>
  <c r="H139" i="60"/>
  <c r="G139" i="60"/>
  <c r="F139" i="60"/>
  <c r="E139" i="60"/>
  <c r="K138" i="60"/>
  <c r="J138" i="60"/>
  <c r="I138" i="60"/>
  <c r="H138" i="60"/>
  <c r="G138" i="60"/>
  <c r="O138" i="60" s="1"/>
  <c r="F138" i="60"/>
  <c r="N138" i="60" s="1"/>
  <c r="E138" i="60"/>
  <c r="M138" i="60" s="1"/>
  <c r="O137" i="60"/>
  <c r="N137" i="60"/>
  <c r="K137" i="60"/>
  <c r="J137" i="60"/>
  <c r="I137" i="60"/>
  <c r="H137" i="60"/>
  <c r="G137" i="60"/>
  <c r="F137" i="60"/>
  <c r="E137" i="60"/>
  <c r="O136" i="60"/>
  <c r="N136" i="60"/>
  <c r="K136" i="60"/>
  <c r="J136" i="60"/>
  <c r="I136" i="60"/>
  <c r="H136" i="60"/>
  <c r="G136" i="60"/>
  <c r="F136" i="60"/>
  <c r="E136" i="60"/>
  <c r="O135" i="60"/>
  <c r="N135" i="60"/>
  <c r="K135" i="60"/>
  <c r="J135" i="60"/>
  <c r="I135" i="60"/>
  <c r="H135" i="60"/>
  <c r="G135" i="60"/>
  <c r="F135" i="60"/>
  <c r="E135" i="60"/>
  <c r="O134" i="60"/>
  <c r="N134" i="60"/>
  <c r="O133" i="60"/>
  <c r="N133" i="60"/>
  <c r="K133" i="60"/>
  <c r="J133" i="60"/>
  <c r="I133" i="60"/>
  <c r="H133" i="60"/>
  <c r="G133" i="60"/>
  <c r="F133" i="60"/>
  <c r="E133" i="60"/>
  <c r="O132" i="60"/>
  <c r="N132" i="60"/>
  <c r="K132" i="60"/>
  <c r="J132" i="60"/>
  <c r="I132" i="60"/>
  <c r="H132" i="60"/>
  <c r="G132" i="60"/>
  <c r="F132" i="60"/>
  <c r="E132" i="60"/>
  <c r="O131" i="60"/>
  <c r="N131" i="60"/>
  <c r="K131" i="60"/>
  <c r="J131" i="60"/>
  <c r="I131" i="60"/>
  <c r="H131" i="60"/>
  <c r="G131" i="60"/>
  <c r="F131" i="60"/>
  <c r="E131" i="60"/>
  <c r="O130" i="60"/>
  <c r="N130" i="60"/>
  <c r="K130" i="60"/>
  <c r="J130" i="60"/>
  <c r="I130" i="60"/>
  <c r="H130" i="60"/>
  <c r="G130" i="60"/>
  <c r="F130" i="60"/>
  <c r="E130" i="60"/>
  <c r="O129" i="60"/>
  <c r="N129" i="60"/>
  <c r="K129" i="60"/>
  <c r="J129" i="60"/>
  <c r="I129" i="60"/>
  <c r="H129" i="60"/>
  <c r="G129" i="60"/>
  <c r="F129" i="60"/>
  <c r="E129" i="60"/>
  <c r="O128" i="60"/>
  <c r="N128" i="60"/>
  <c r="K128" i="60"/>
  <c r="J128" i="60"/>
  <c r="I128" i="60"/>
  <c r="H128" i="60"/>
  <c r="G128" i="60"/>
  <c r="F128" i="60"/>
  <c r="E128" i="60"/>
  <c r="N126" i="60"/>
  <c r="K126" i="60"/>
  <c r="J126" i="60"/>
  <c r="I126" i="60"/>
  <c r="H126" i="60"/>
  <c r="G126" i="60"/>
  <c r="F126" i="60"/>
  <c r="E126" i="60"/>
  <c r="O126" i="60" s="1"/>
  <c r="N125" i="60"/>
  <c r="E125" i="60"/>
  <c r="O125" i="60" s="1"/>
  <c r="N124" i="60"/>
  <c r="K124" i="60"/>
  <c r="J124" i="60"/>
  <c r="I124" i="60"/>
  <c r="H124" i="60"/>
  <c r="G124" i="60"/>
  <c r="F124" i="60"/>
  <c r="E124" i="60"/>
  <c r="O124" i="60" s="1"/>
  <c r="N123" i="60"/>
  <c r="K123" i="60"/>
  <c r="J123" i="60"/>
  <c r="I123" i="60"/>
  <c r="H123" i="60"/>
  <c r="G123" i="60"/>
  <c r="F123" i="60"/>
  <c r="E123" i="60"/>
  <c r="O123" i="60" s="1"/>
  <c r="N122" i="60"/>
  <c r="K122" i="60"/>
  <c r="J122" i="60"/>
  <c r="I122" i="60"/>
  <c r="H122" i="60"/>
  <c r="G122" i="60"/>
  <c r="F122" i="60"/>
  <c r="E122" i="60"/>
  <c r="O122" i="60" s="1"/>
  <c r="N121" i="60"/>
  <c r="K121" i="60"/>
  <c r="J121" i="60"/>
  <c r="I121" i="60"/>
  <c r="H121" i="60"/>
  <c r="G121" i="60"/>
  <c r="F121" i="60"/>
  <c r="E121" i="60"/>
  <c r="O121" i="60" s="1"/>
  <c r="N120" i="60"/>
  <c r="K120" i="60"/>
  <c r="J120" i="60"/>
  <c r="I120" i="60"/>
  <c r="H120" i="60"/>
  <c r="E120" i="60"/>
  <c r="O120" i="60" s="1"/>
  <c r="N119" i="60"/>
  <c r="K119" i="60"/>
  <c r="J119" i="60"/>
  <c r="I119" i="60"/>
  <c r="H119" i="60"/>
  <c r="G119" i="60"/>
  <c r="F119" i="60"/>
  <c r="E119" i="60"/>
  <c r="O119" i="60" s="1"/>
  <c r="N118" i="60"/>
  <c r="K118" i="60"/>
  <c r="E118" i="60"/>
  <c r="O118" i="60" s="1"/>
  <c r="P118" i="60"/>
  <c r="P119" i="60" s="1"/>
  <c r="P120" i="60" s="1"/>
  <c r="P121" i="60" s="1"/>
  <c r="F107" i="5"/>
  <c r="E107" i="5"/>
  <c r="F106" i="5"/>
  <c r="E106" i="5"/>
  <c r="H77" i="11"/>
  <c r="G77" i="11"/>
  <c r="E77" i="11"/>
  <c r="H76" i="11"/>
  <c r="G76" i="11"/>
  <c r="F76" i="11"/>
  <c r="E76" i="11"/>
  <c r="H74" i="11"/>
  <c r="G74" i="11"/>
  <c r="E74" i="11"/>
  <c r="E173" i="47"/>
  <c r="E172" i="47"/>
  <c r="E171" i="47"/>
  <c r="E170" i="47"/>
  <c r="E169" i="47"/>
  <c r="F84" i="10"/>
  <c r="E84" i="10"/>
  <c r="F83" i="10"/>
  <c r="F82" i="10"/>
  <c r="E82" i="10"/>
  <c r="E252" i="48"/>
  <c r="F252" i="48"/>
  <c r="G252" i="48"/>
  <c r="G256" i="48"/>
  <c r="F256" i="48"/>
  <c r="E256" i="48"/>
  <c r="G255" i="48"/>
  <c r="F255" i="48"/>
  <c r="E255" i="48"/>
  <c r="G254" i="48"/>
  <c r="F254" i="48"/>
  <c r="E254" i="48"/>
  <c r="G253" i="48"/>
  <c r="F253" i="48"/>
  <c r="E253" i="48"/>
  <c r="G251" i="48"/>
  <c r="F251" i="48"/>
  <c r="E251" i="48"/>
  <c r="G249" i="48"/>
  <c r="F249" i="48"/>
  <c r="E249" i="48"/>
  <c r="G248" i="48"/>
  <c r="F248" i="48"/>
  <c r="E248" i="48"/>
  <c r="G246" i="48"/>
  <c r="F246" i="48"/>
  <c r="E246" i="48"/>
  <c r="G245" i="48"/>
  <c r="F245" i="48"/>
  <c r="E245" i="48"/>
  <c r="G244" i="48"/>
  <c r="F244" i="48"/>
  <c r="E244" i="48"/>
  <c r="G243" i="48"/>
  <c r="F243" i="48"/>
  <c r="E243" i="48"/>
  <c r="G242" i="48"/>
  <c r="F242" i="48"/>
  <c r="E242" i="48"/>
  <c r="G241" i="48"/>
  <c r="F241" i="48"/>
  <c r="E241" i="48"/>
  <c r="G239" i="48"/>
  <c r="F239" i="48"/>
  <c r="E239" i="48"/>
  <c r="G238" i="48"/>
  <c r="F238" i="48"/>
  <c r="E238" i="48"/>
  <c r="G237" i="48"/>
  <c r="F237" i="48"/>
  <c r="E237" i="48"/>
  <c r="G236" i="48"/>
  <c r="F236" i="48"/>
  <c r="E236" i="48"/>
  <c r="G235" i="48"/>
  <c r="F235" i="48"/>
  <c r="E235" i="48"/>
  <c r="G233" i="48"/>
  <c r="F233" i="48"/>
  <c r="E233" i="48"/>
  <c r="G231" i="48"/>
  <c r="F231" i="48"/>
  <c r="E231" i="48"/>
  <c r="G230" i="48"/>
  <c r="E230" i="48"/>
  <c r="G229" i="48"/>
  <c r="F229" i="48"/>
  <c r="E229" i="48"/>
  <c r="G228" i="48"/>
  <c r="F228" i="48"/>
  <c r="E228" i="48"/>
  <c r="G227" i="48"/>
  <c r="F227" i="48"/>
  <c r="E227" i="48"/>
  <c r="G226" i="48"/>
  <c r="F226" i="48"/>
  <c r="E226" i="48"/>
  <c r="F225" i="48"/>
  <c r="E225" i="48"/>
  <c r="G224" i="48"/>
  <c r="F224" i="48"/>
  <c r="E224" i="48"/>
  <c r="G223" i="48"/>
  <c r="F223" i="48"/>
  <c r="E223" i="48"/>
  <c r="G222" i="48"/>
  <c r="F222" i="48"/>
  <c r="E222" i="48"/>
  <c r="G221" i="48"/>
  <c r="F221" i="48"/>
  <c r="E221" i="48"/>
  <c r="G220" i="48"/>
  <c r="F220" i="48"/>
  <c r="E220" i="48"/>
  <c r="G219" i="48"/>
  <c r="F219" i="48"/>
  <c r="E219" i="48"/>
  <c r="G218" i="48"/>
  <c r="F218" i="48"/>
  <c r="E218" i="48"/>
  <c r="G217" i="48"/>
  <c r="F217" i="48"/>
  <c r="E217" i="48"/>
  <c r="G216" i="48"/>
  <c r="F216" i="48"/>
  <c r="E216" i="48"/>
  <c r="G215" i="48"/>
  <c r="F215" i="48"/>
  <c r="E215" i="48"/>
  <c r="F214" i="48"/>
  <c r="E214" i="48"/>
  <c r="G213" i="48"/>
  <c r="F213" i="48"/>
  <c r="E213" i="48"/>
  <c r="D212" i="48"/>
  <c r="F212" i="48" s="1"/>
  <c r="G211" i="48"/>
  <c r="F211" i="48"/>
  <c r="E211" i="48"/>
  <c r="G210" i="48"/>
  <c r="F210" i="48"/>
  <c r="E210" i="48"/>
  <c r="G209" i="48"/>
  <c r="F209" i="48"/>
  <c r="E209" i="48"/>
  <c r="G208" i="48"/>
  <c r="F208" i="48"/>
  <c r="E208" i="48"/>
  <c r="G207" i="48"/>
  <c r="F207" i="48"/>
  <c r="E207" i="48"/>
  <c r="F69" i="48"/>
  <c r="E69" i="48"/>
  <c r="F68" i="48"/>
  <c r="E68" i="48"/>
  <c r="F67" i="48"/>
  <c r="E67" i="48"/>
  <c r="F66" i="48"/>
  <c r="E66" i="48"/>
  <c r="F65" i="48"/>
  <c r="E65" i="48"/>
  <c r="G179" i="32"/>
  <c r="J171" i="43" l="1"/>
  <c r="D29" i="61"/>
  <c r="E28" i="61"/>
  <c r="I234" i="44"/>
  <c r="J234" i="44" s="1"/>
  <c r="K234" i="44" s="1"/>
  <c r="L234" i="44" s="1"/>
  <c r="K333" i="8"/>
  <c r="Q121" i="60"/>
  <c r="P122" i="60"/>
  <c r="N152" i="60"/>
  <c r="O151" i="60"/>
  <c r="O150" i="60"/>
  <c r="G212" i="48"/>
  <c r="E212" i="48"/>
  <c r="J172" i="43" l="1"/>
  <c r="D30" i="61"/>
  <c r="E29" i="61"/>
  <c r="K334" i="8"/>
  <c r="O152" i="60"/>
  <c r="P123" i="60"/>
  <c r="Q122" i="60"/>
  <c r="E23" i="57"/>
  <c r="E20" i="57"/>
  <c r="E21" i="57"/>
  <c r="E225" i="44"/>
  <c r="F225" i="44" s="1"/>
  <c r="F226" i="44"/>
  <c r="G226" i="44" s="1"/>
  <c r="H226" i="44" s="1"/>
  <c r="I226" i="44" s="1"/>
  <c r="J226" i="44" s="1"/>
  <c r="E227" i="44"/>
  <c r="F227" i="44" s="1"/>
  <c r="J173" i="43" l="1"/>
  <c r="D31" i="61"/>
  <c r="E31" i="61" s="1"/>
  <c r="E30" i="61"/>
  <c r="K335" i="8"/>
  <c r="Q123" i="60"/>
  <c r="P124" i="60"/>
  <c r="J174" i="43" l="1"/>
  <c r="K336" i="8"/>
  <c r="P125" i="60"/>
  <c r="Q124" i="60"/>
  <c r="O153" i="60"/>
  <c r="N154" i="60"/>
  <c r="N155" i="60" s="1"/>
  <c r="K337" i="8" l="1"/>
  <c r="K338" i="8" s="1"/>
  <c r="J175" i="43"/>
  <c r="O154" i="60"/>
  <c r="P126" i="60"/>
  <c r="Q125" i="60"/>
  <c r="I74" i="45"/>
  <c r="E89" i="59"/>
  <c r="K339" i="8" l="1"/>
  <c r="J176" i="43"/>
  <c r="O155" i="60"/>
  <c r="P127" i="60"/>
  <c r="Q126" i="60"/>
  <c r="I68" i="45"/>
  <c r="I67" i="45"/>
  <c r="I73" i="45"/>
  <c r="I71" i="45"/>
  <c r="K340" i="8" l="1"/>
  <c r="J177" i="43"/>
  <c r="Q127" i="60"/>
  <c r="P128" i="60"/>
  <c r="O156" i="60"/>
  <c r="N157" i="60"/>
  <c r="E52" i="7"/>
  <c r="F52" i="7"/>
  <c r="G52" i="7"/>
  <c r="H52" i="7"/>
  <c r="I52" i="7"/>
  <c r="J52" i="7"/>
  <c r="K52" i="7"/>
  <c r="L52" i="7"/>
  <c r="E88" i="59"/>
  <c r="E86" i="59"/>
  <c r="I220" i="8"/>
  <c r="I221" i="8" s="1"/>
  <c r="I222" i="8" s="1"/>
  <c r="I223" i="8" s="1"/>
  <c r="I224" i="8" s="1"/>
  <c r="I225" i="8" s="1"/>
  <c r="I226" i="8" s="1"/>
  <c r="E226" i="8"/>
  <c r="F226" i="8" s="1"/>
  <c r="F102" i="5"/>
  <c r="E102" i="5"/>
  <c r="F101" i="5"/>
  <c r="E101" i="5"/>
  <c r="F100" i="5"/>
  <c r="E100" i="5"/>
  <c r="E168" i="47"/>
  <c r="E167" i="47"/>
  <c r="E166" i="47"/>
  <c r="E165" i="47"/>
  <c r="K341" i="8" l="1"/>
  <c r="J178" i="43"/>
  <c r="O157" i="60"/>
  <c r="N158" i="60"/>
  <c r="P129" i="60"/>
  <c r="Q128" i="60"/>
  <c r="J226" i="8"/>
  <c r="K342" i="8" l="1"/>
  <c r="J179" i="43"/>
  <c r="N159" i="60"/>
  <c r="O158" i="60"/>
  <c r="Q129" i="60"/>
  <c r="P130" i="60"/>
  <c r="K343" i="8" l="1"/>
  <c r="J180" i="43"/>
  <c r="P131" i="60"/>
  <c r="Q130" i="60"/>
  <c r="N160" i="60"/>
  <c r="O159" i="60"/>
  <c r="G202" i="48"/>
  <c r="H202" i="48"/>
  <c r="I202" i="48"/>
  <c r="E62" i="48"/>
  <c r="F62" i="48"/>
  <c r="E63" i="48"/>
  <c r="F63" i="48"/>
  <c r="E64" i="48"/>
  <c r="F81" i="10"/>
  <c r="E81" i="10"/>
  <c r="F79" i="10"/>
  <c r="E79" i="10"/>
  <c r="K344" i="8" l="1"/>
  <c r="J181" i="43"/>
  <c r="N161" i="60"/>
  <c r="N162" i="60" s="1"/>
  <c r="O160" i="60"/>
  <c r="Q131" i="60"/>
  <c r="P132" i="60"/>
  <c r="E74" i="20"/>
  <c r="E73" i="20"/>
  <c r="H73" i="11"/>
  <c r="G73" i="11"/>
  <c r="F73" i="11"/>
  <c r="E73" i="11"/>
  <c r="E72" i="11"/>
  <c r="H71" i="11"/>
  <c r="G71" i="11"/>
  <c r="F71" i="11"/>
  <c r="E71" i="11"/>
  <c r="H70" i="11"/>
  <c r="G70" i="11"/>
  <c r="F70" i="11"/>
  <c r="E70" i="11"/>
  <c r="F78" i="10"/>
  <c r="E78" i="10"/>
  <c r="I65" i="45"/>
  <c r="I63" i="45"/>
  <c r="E22" i="57"/>
  <c r="K345" i="8" l="1"/>
  <c r="O162" i="60"/>
  <c r="N163" i="60"/>
  <c r="J182" i="43"/>
  <c r="O161" i="60"/>
  <c r="P133" i="60"/>
  <c r="Q132" i="60"/>
  <c r="F77" i="10"/>
  <c r="E77" i="10"/>
  <c r="F76" i="10"/>
  <c r="F75" i="10"/>
  <c r="E75" i="10"/>
  <c r="F74" i="10"/>
  <c r="E74" i="10"/>
  <c r="E68" i="20"/>
  <c r="I69" i="45"/>
  <c r="I66" i="45"/>
  <c r="E68" i="45"/>
  <c r="E67" i="45"/>
  <c r="K346" i="8" l="1"/>
  <c r="N164" i="60"/>
  <c r="O163" i="60"/>
  <c r="J183" i="43"/>
  <c r="Q133" i="60"/>
  <c r="P134" i="60"/>
  <c r="H181" i="32"/>
  <c r="G181" i="32"/>
  <c r="F181" i="32"/>
  <c r="E178" i="32"/>
  <c r="F58" i="32"/>
  <c r="E58" i="32"/>
  <c r="F175" i="32"/>
  <c r="G175" i="32" s="1"/>
  <c r="K347" i="8" l="1"/>
  <c r="N165" i="60"/>
  <c r="O164" i="60"/>
  <c r="P135" i="60"/>
  <c r="Q134" i="60"/>
  <c r="M109" i="60"/>
  <c r="M110" i="60" s="1"/>
  <c r="M111" i="60" s="1"/>
  <c r="M112" i="60" s="1"/>
  <c r="F110" i="60"/>
  <c r="G110" i="60" s="1"/>
  <c r="H110" i="60" s="1"/>
  <c r="I110" i="60" s="1"/>
  <c r="J110" i="60" s="1"/>
  <c r="K110" i="60" s="1"/>
  <c r="E112" i="60"/>
  <c r="F112" i="60" s="1"/>
  <c r="G112" i="60" s="1"/>
  <c r="H112" i="60" s="1"/>
  <c r="I112" i="60" s="1"/>
  <c r="J112" i="60" s="1"/>
  <c r="K112" i="60" s="1"/>
  <c r="F108" i="60"/>
  <c r="G108" i="60" s="1"/>
  <c r="H108" i="60" s="1"/>
  <c r="I108" i="60" s="1"/>
  <c r="J108" i="60" s="1"/>
  <c r="K108" i="60" s="1"/>
  <c r="E63" i="60"/>
  <c r="E62" i="60"/>
  <c r="K107" i="60"/>
  <c r="J107" i="60"/>
  <c r="I107" i="60"/>
  <c r="H107" i="60"/>
  <c r="G107" i="60"/>
  <c r="F107" i="60"/>
  <c r="E107" i="60"/>
  <c r="K106" i="60"/>
  <c r="J106" i="60"/>
  <c r="I106" i="60"/>
  <c r="H106" i="60"/>
  <c r="G106" i="60"/>
  <c r="F106" i="60"/>
  <c r="E106" i="60"/>
  <c r="K105" i="60"/>
  <c r="J105" i="60"/>
  <c r="I105" i="60"/>
  <c r="H105" i="60"/>
  <c r="G105" i="60"/>
  <c r="K104" i="60"/>
  <c r="J104" i="60"/>
  <c r="I104" i="60"/>
  <c r="H104" i="60"/>
  <c r="G104" i="60"/>
  <c r="F104" i="60"/>
  <c r="E104" i="60"/>
  <c r="N103" i="60"/>
  <c r="M103" i="60"/>
  <c r="K103" i="60"/>
  <c r="J103" i="60"/>
  <c r="I103" i="60"/>
  <c r="H103" i="60"/>
  <c r="G103" i="60"/>
  <c r="N102" i="60"/>
  <c r="M102" i="60"/>
  <c r="K102" i="60"/>
  <c r="J102" i="60"/>
  <c r="I102" i="60"/>
  <c r="H102" i="60"/>
  <c r="G102" i="60"/>
  <c r="F102" i="60"/>
  <c r="E102" i="60"/>
  <c r="N101" i="60"/>
  <c r="M101" i="60"/>
  <c r="K101" i="60"/>
  <c r="J101" i="60"/>
  <c r="I101" i="60"/>
  <c r="N100" i="60"/>
  <c r="M100" i="60"/>
  <c r="K100" i="60"/>
  <c r="J100" i="60"/>
  <c r="I100" i="60"/>
  <c r="H100" i="60"/>
  <c r="G100" i="60"/>
  <c r="F100" i="60"/>
  <c r="E100" i="60"/>
  <c r="N99" i="60"/>
  <c r="M99" i="60"/>
  <c r="K99" i="60"/>
  <c r="J99" i="60"/>
  <c r="I99" i="60"/>
  <c r="H99" i="60"/>
  <c r="G99" i="60"/>
  <c r="F99" i="60"/>
  <c r="E99" i="60"/>
  <c r="N98" i="60"/>
  <c r="M98" i="60"/>
  <c r="K98" i="60"/>
  <c r="J98" i="60"/>
  <c r="I98" i="60"/>
  <c r="H98" i="60"/>
  <c r="G98" i="60"/>
  <c r="F98" i="60"/>
  <c r="E98" i="60"/>
  <c r="K97" i="60"/>
  <c r="J97" i="60"/>
  <c r="I97" i="60"/>
  <c r="H97" i="60"/>
  <c r="G97" i="60"/>
  <c r="N97" i="60" s="1"/>
  <c r="F97" i="60"/>
  <c r="M97" i="60" s="1"/>
  <c r="E97" i="60"/>
  <c r="N96" i="60"/>
  <c r="M96" i="60"/>
  <c r="K96" i="60"/>
  <c r="J96" i="60"/>
  <c r="I96" i="60"/>
  <c r="H96" i="60"/>
  <c r="G96" i="60"/>
  <c r="F96" i="60"/>
  <c r="E96" i="60"/>
  <c r="N95" i="60"/>
  <c r="M95" i="60"/>
  <c r="K95" i="60"/>
  <c r="J95" i="60"/>
  <c r="I95" i="60"/>
  <c r="H95" i="60"/>
  <c r="G95" i="60"/>
  <c r="F95" i="60"/>
  <c r="E95" i="60"/>
  <c r="N94" i="60"/>
  <c r="M94" i="60"/>
  <c r="K94" i="60"/>
  <c r="J94" i="60"/>
  <c r="I94" i="60"/>
  <c r="H94" i="60"/>
  <c r="G94" i="60"/>
  <c r="F94" i="60"/>
  <c r="E94" i="60"/>
  <c r="N93" i="60"/>
  <c r="M93" i="60"/>
  <c r="N92" i="60"/>
  <c r="M92" i="60"/>
  <c r="K92" i="60"/>
  <c r="J92" i="60"/>
  <c r="I92" i="60"/>
  <c r="H92" i="60"/>
  <c r="G92" i="60"/>
  <c r="F92" i="60"/>
  <c r="E92" i="60"/>
  <c r="N91" i="60"/>
  <c r="M91" i="60"/>
  <c r="K91" i="60"/>
  <c r="J91" i="60"/>
  <c r="I91" i="60"/>
  <c r="H91" i="60"/>
  <c r="G91" i="60"/>
  <c r="F91" i="60"/>
  <c r="E91" i="60"/>
  <c r="N90" i="60"/>
  <c r="M90" i="60"/>
  <c r="K90" i="60"/>
  <c r="J90" i="60"/>
  <c r="I90" i="60"/>
  <c r="H90" i="60"/>
  <c r="G90" i="60"/>
  <c r="F90" i="60"/>
  <c r="E90" i="60"/>
  <c r="N89" i="60"/>
  <c r="M89" i="60"/>
  <c r="K89" i="60"/>
  <c r="J89" i="60"/>
  <c r="I89" i="60"/>
  <c r="H89" i="60"/>
  <c r="G89" i="60"/>
  <c r="F89" i="60"/>
  <c r="E89" i="60"/>
  <c r="N88" i="60"/>
  <c r="M88" i="60"/>
  <c r="K88" i="60"/>
  <c r="J88" i="60"/>
  <c r="I88" i="60"/>
  <c r="H88" i="60"/>
  <c r="G88" i="60"/>
  <c r="F88" i="60"/>
  <c r="E88" i="60"/>
  <c r="N87" i="60"/>
  <c r="M87" i="60"/>
  <c r="K87" i="60"/>
  <c r="J87" i="60"/>
  <c r="I87" i="60"/>
  <c r="H87" i="60"/>
  <c r="G87" i="60"/>
  <c r="F87" i="60"/>
  <c r="E87" i="60"/>
  <c r="M85" i="60"/>
  <c r="K85" i="60"/>
  <c r="J85" i="60"/>
  <c r="I85" i="60"/>
  <c r="H85" i="60"/>
  <c r="G85" i="60"/>
  <c r="F85" i="60"/>
  <c r="E85" i="60"/>
  <c r="N85" i="60" s="1"/>
  <c r="M84" i="60"/>
  <c r="E84" i="60"/>
  <c r="N84" i="60" s="1"/>
  <c r="M83" i="60"/>
  <c r="K83" i="60"/>
  <c r="J83" i="60"/>
  <c r="I83" i="60"/>
  <c r="H83" i="60"/>
  <c r="G83" i="60"/>
  <c r="F83" i="60"/>
  <c r="E83" i="60"/>
  <c r="N83" i="60" s="1"/>
  <c r="M82" i="60"/>
  <c r="K82" i="60"/>
  <c r="J82" i="60"/>
  <c r="I82" i="60"/>
  <c r="H82" i="60"/>
  <c r="G82" i="60"/>
  <c r="F82" i="60"/>
  <c r="E82" i="60"/>
  <c r="N82" i="60" s="1"/>
  <c r="M81" i="60"/>
  <c r="K81" i="60"/>
  <c r="J81" i="60"/>
  <c r="I81" i="60"/>
  <c r="H81" i="60"/>
  <c r="G81" i="60"/>
  <c r="F81" i="60"/>
  <c r="E81" i="60"/>
  <c r="N81" i="60" s="1"/>
  <c r="M80" i="60"/>
  <c r="K80" i="60"/>
  <c r="J80" i="60"/>
  <c r="I80" i="60"/>
  <c r="H80" i="60"/>
  <c r="G80" i="60"/>
  <c r="F80" i="60"/>
  <c r="E80" i="60"/>
  <c r="N80" i="60" s="1"/>
  <c r="M79" i="60"/>
  <c r="K79" i="60"/>
  <c r="J79" i="60"/>
  <c r="I79" i="60"/>
  <c r="H79" i="60"/>
  <c r="E79" i="60"/>
  <c r="N79" i="60" s="1"/>
  <c r="M78" i="60"/>
  <c r="K78" i="60"/>
  <c r="J78" i="60"/>
  <c r="I78" i="60"/>
  <c r="H78" i="60"/>
  <c r="G78" i="60"/>
  <c r="F78" i="60"/>
  <c r="E78" i="60"/>
  <c r="N78" i="60" s="1"/>
  <c r="M77" i="60"/>
  <c r="K77" i="60"/>
  <c r="E77" i="60"/>
  <c r="N77" i="60" s="1"/>
  <c r="M76" i="60"/>
  <c r="K76" i="60"/>
  <c r="J76" i="60"/>
  <c r="I76" i="60"/>
  <c r="H76" i="60"/>
  <c r="G76" i="60"/>
  <c r="F76" i="60"/>
  <c r="E76" i="60"/>
  <c r="N76" i="60" s="1"/>
  <c r="N75" i="60"/>
  <c r="M75" i="60"/>
  <c r="K75" i="60"/>
  <c r="M74" i="60"/>
  <c r="K74" i="60"/>
  <c r="J74" i="60"/>
  <c r="I74" i="60"/>
  <c r="H74" i="60"/>
  <c r="G74" i="60"/>
  <c r="F74" i="60"/>
  <c r="E74" i="60"/>
  <c r="N74" i="60" s="1"/>
  <c r="M73" i="60"/>
  <c r="K73" i="60"/>
  <c r="J73" i="60"/>
  <c r="I73" i="60"/>
  <c r="H73" i="60"/>
  <c r="G73" i="60"/>
  <c r="F73" i="60"/>
  <c r="E73" i="60"/>
  <c r="N73" i="60" s="1"/>
  <c r="M72" i="60"/>
  <c r="K72" i="60"/>
  <c r="J72" i="60"/>
  <c r="I72" i="60"/>
  <c r="H72" i="60"/>
  <c r="G72" i="60"/>
  <c r="F72" i="60"/>
  <c r="E72" i="60"/>
  <c r="N72" i="60" s="1"/>
  <c r="P71" i="60"/>
  <c r="P72" i="60" s="1"/>
  <c r="P73" i="60" s="1"/>
  <c r="P74" i="60" s="1"/>
  <c r="P75" i="60" s="1"/>
  <c r="P76" i="60" s="1"/>
  <c r="P77" i="60" s="1"/>
  <c r="P78" i="60" s="1"/>
  <c r="P79" i="60" s="1"/>
  <c r="P80" i="60" s="1"/>
  <c r="M71" i="60"/>
  <c r="E71" i="60"/>
  <c r="N71" i="60" s="1"/>
  <c r="N70" i="60"/>
  <c r="M70" i="60"/>
  <c r="E60" i="60"/>
  <c r="E58" i="60"/>
  <c r="E56" i="60"/>
  <c r="E54" i="60"/>
  <c r="E53" i="60"/>
  <c r="E52" i="60"/>
  <c r="E50" i="60"/>
  <c r="E49" i="60"/>
  <c r="G48" i="60"/>
  <c r="G49" i="60" s="1"/>
  <c r="G50" i="60" s="1"/>
  <c r="E48" i="60"/>
  <c r="H47" i="60"/>
  <c r="E45" i="60"/>
  <c r="E44" i="60"/>
  <c r="E43" i="60"/>
  <c r="E42" i="60"/>
  <c r="E40" i="60"/>
  <c r="E39" i="60"/>
  <c r="E38" i="60"/>
  <c r="E37" i="60"/>
  <c r="E36" i="60"/>
  <c r="E35" i="60"/>
  <c r="E34" i="60"/>
  <c r="E30" i="60"/>
  <c r="E27" i="60"/>
  <c r="E26" i="60"/>
  <c r="E25" i="60"/>
  <c r="E24" i="60"/>
  <c r="E23" i="60"/>
  <c r="E22" i="60"/>
  <c r="E21" i="60"/>
  <c r="E20" i="60"/>
  <c r="E19" i="60"/>
  <c r="E18" i="60"/>
  <c r="E17" i="60"/>
  <c r="E16" i="60"/>
  <c r="E15" i="60"/>
  <c r="G14" i="60"/>
  <c r="G15" i="60" s="1"/>
  <c r="G16" i="60" s="1"/>
  <c r="G17" i="60" s="1"/>
  <c r="G18" i="60" s="1"/>
  <c r="G19" i="60" s="1"/>
  <c r="G20" i="60" s="1"/>
  <c r="G21" i="60" s="1"/>
  <c r="G22" i="60" s="1"/>
  <c r="G23" i="60" s="1"/>
  <c r="G24" i="60" s="1"/>
  <c r="G25" i="60" s="1"/>
  <c r="G26" i="60" s="1"/>
  <c r="G27" i="60" s="1"/>
  <c r="G28" i="60" s="1"/>
  <c r="G29" i="60" s="1"/>
  <c r="G30" i="60" s="1"/>
  <c r="G31" i="60" s="1"/>
  <c r="G32" i="60" s="1"/>
  <c r="G33" i="60" s="1"/>
  <c r="E14" i="60"/>
  <c r="E13" i="60"/>
  <c r="E12" i="60"/>
  <c r="G11" i="60"/>
  <c r="G12" i="60" s="1"/>
  <c r="E11" i="60"/>
  <c r="E10" i="60"/>
  <c r="K348" i="8" l="1"/>
  <c r="O165" i="60"/>
  <c r="N166" i="60"/>
  <c r="Q135" i="60"/>
  <c r="P136" i="60"/>
  <c r="H48" i="60"/>
  <c r="P81" i="60"/>
  <c r="Q80" i="60"/>
  <c r="G51" i="60"/>
  <c r="H50" i="60"/>
  <c r="H33" i="60"/>
  <c r="G34" i="60"/>
  <c r="H49" i="60"/>
  <c r="F99" i="5"/>
  <c r="E99" i="5"/>
  <c r="F98" i="5"/>
  <c r="E98" i="5"/>
  <c r="F97" i="5"/>
  <c r="E97" i="5"/>
  <c r="E73" i="47"/>
  <c r="E74" i="47"/>
  <c r="E75" i="47"/>
  <c r="E76" i="47"/>
  <c r="E77" i="47"/>
  <c r="E72" i="47"/>
  <c r="E80" i="59"/>
  <c r="E81" i="59"/>
  <c r="E82" i="59"/>
  <c r="E83" i="59"/>
  <c r="E78" i="59"/>
  <c r="D183" i="59"/>
  <c r="U182" i="59"/>
  <c r="T182" i="59"/>
  <c r="S182" i="59"/>
  <c r="R182" i="59"/>
  <c r="Q182" i="59"/>
  <c r="P182" i="59"/>
  <c r="O182" i="59"/>
  <c r="N182" i="59"/>
  <c r="M182" i="59"/>
  <c r="L182" i="59"/>
  <c r="K182" i="59"/>
  <c r="J182" i="59"/>
  <c r="I182" i="59"/>
  <c r="H182" i="59"/>
  <c r="F182" i="59"/>
  <c r="E182" i="59"/>
  <c r="E77" i="59"/>
  <c r="E76" i="59"/>
  <c r="E75" i="59"/>
  <c r="E74" i="59"/>
  <c r="E73" i="59"/>
  <c r="E70" i="59"/>
  <c r="E69" i="59"/>
  <c r="E68" i="59"/>
  <c r="E67" i="59"/>
  <c r="E66" i="59"/>
  <c r="E65" i="59"/>
  <c r="E63" i="59"/>
  <c r="E62" i="59"/>
  <c r="E60" i="59"/>
  <c r="E59" i="59"/>
  <c r="E58" i="59"/>
  <c r="E57" i="59"/>
  <c r="E56" i="59"/>
  <c r="E55" i="59"/>
  <c r="E50" i="59"/>
  <c r="E48" i="59"/>
  <c r="E47" i="59"/>
  <c r="E46" i="59"/>
  <c r="E45" i="59"/>
  <c r="E43" i="59"/>
  <c r="E42" i="59"/>
  <c r="E41" i="59"/>
  <c r="E40" i="59"/>
  <c r="E39" i="59"/>
  <c r="E38" i="59"/>
  <c r="E54" i="7"/>
  <c r="G54" i="7"/>
  <c r="H54" i="7"/>
  <c r="I54" i="7"/>
  <c r="J54" i="7"/>
  <c r="K54" i="7"/>
  <c r="L54" i="7"/>
  <c r="L55" i="7"/>
  <c r="K55" i="7"/>
  <c r="J55" i="7"/>
  <c r="I55" i="7"/>
  <c r="H55" i="7"/>
  <c r="E224" i="44"/>
  <c r="F224" i="44" s="1"/>
  <c r="G224" i="44" s="1"/>
  <c r="H224" i="44" s="1"/>
  <c r="I224" i="44" s="1"/>
  <c r="J224" i="44" s="1"/>
  <c r="J222" i="44"/>
  <c r="I222" i="44"/>
  <c r="H222" i="44"/>
  <c r="G222" i="44"/>
  <c r="F222" i="44"/>
  <c r="E222" i="44"/>
  <c r="F80" i="44"/>
  <c r="E83" i="44"/>
  <c r="F82" i="44"/>
  <c r="E82" i="44"/>
  <c r="G80" i="44"/>
  <c r="G107" i="37"/>
  <c r="H107" i="37"/>
  <c r="I107" i="37"/>
  <c r="J107" i="37"/>
  <c r="K107" i="37"/>
  <c r="E107" i="37"/>
  <c r="F107" i="37"/>
  <c r="F225" i="8"/>
  <c r="E220" i="8"/>
  <c r="F220" i="8" s="1"/>
  <c r="E221" i="8"/>
  <c r="F221" i="8" s="1"/>
  <c r="E222" i="8"/>
  <c r="F222" i="8" s="1"/>
  <c r="E223" i="8"/>
  <c r="F223" i="8" s="1"/>
  <c r="E224" i="8"/>
  <c r="F224" i="8" s="1"/>
  <c r="E219" i="8"/>
  <c r="F219" i="8" s="1"/>
  <c r="F218" i="8"/>
  <c r="E218" i="8"/>
  <c r="E217" i="8"/>
  <c r="F216" i="8"/>
  <c r="E216" i="8"/>
  <c r="F215" i="8"/>
  <c r="E215" i="8"/>
  <c r="F214" i="8"/>
  <c r="E214" i="8"/>
  <c r="F213" i="8"/>
  <c r="E213" i="8"/>
  <c r="F212" i="8"/>
  <c r="E212" i="8"/>
  <c r="I211" i="8"/>
  <c r="I212" i="8" s="1"/>
  <c r="I213" i="8" s="1"/>
  <c r="I214" i="8" s="1"/>
  <c r="I215" i="8" s="1"/>
  <c r="I216" i="8" s="1"/>
  <c r="I217" i="8" s="1"/>
  <c r="I218" i="8" s="1"/>
  <c r="J225" i="8" s="1"/>
  <c r="F211" i="8"/>
  <c r="F210" i="8"/>
  <c r="F209" i="8"/>
  <c r="E209" i="8"/>
  <c r="F207" i="8"/>
  <c r="E206" i="8"/>
  <c r="E205" i="8"/>
  <c r="E204" i="8"/>
  <c r="E202" i="8"/>
  <c r="E199" i="8"/>
  <c r="F198" i="8"/>
  <c r="E198" i="8"/>
  <c r="F197" i="8"/>
  <c r="E197" i="8"/>
  <c r="F196" i="8"/>
  <c r="E196" i="8"/>
  <c r="E195" i="8"/>
  <c r="E194" i="8"/>
  <c r="E193" i="8"/>
  <c r="F192" i="8"/>
  <c r="E192" i="8"/>
  <c r="E191" i="8"/>
  <c r="F190" i="8"/>
  <c r="E190" i="8"/>
  <c r="F189" i="8"/>
  <c r="E189" i="8"/>
  <c r="F188" i="8"/>
  <c r="F187" i="8"/>
  <c r="E187" i="8"/>
  <c r="F186" i="8"/>
  <c r="G185" i="8"/>
  <c r="G186" i="8" s="1"/>
  <c r="G187" i="8" s="1"/>
  <c r="G188" i="8" s="1"/>
  <c r="G189" i="8" s="1"/>
  <c r="G190" i="8" s="1"/>
  <c r="G191" i="8" s="1"/>
  <c r="G192" i="8" s="1"/>
  <c r="G193" i="8" s="1"/>
  <c r="G194" i="8" s="1"/>
  <c r="G195" i="8" s="1"/>
  <c r="G196" i="8" s="1"/>
  <c r="G197" i="8" s="1"/>
  <c r="G198" i="8" s="1"/>
  <c r="G199" i="8" s="1"/>
  <c r="G200" i="8" s="1"/>
  <c r="G201" i="8" s="1"/>
  <c r="G202" i="8" s="1"/>
  <c r="G203" i="8" s="1"/>
  <c r="I204" i="8" s="1"/>
  <c r="I205" i="8" s="1"/>
  <c r="I206" i="8" s="1"/>
  <c r="I207" i="8" s="1"/>
  <c r="I208" i="8" s="1"/>
  <c r="I209" i="8" s="1"/>
  <c r="F184" i="8"/>
  <c r="E184" i="8"/>
  <c r="F183" i="8"/>
  <c r="E183" i="8"/>
  <c r="F182" i="8"/>
  <c r="E182" i="8"/>
  <c r="F181" i="8"/>
  <c r="E181" i="8"/>
  <c r="F180" i="8"/>
  <c r="F178" i="8"/>
  <c r="E178" i="8"/>
  <c r="F177" i="8"/>
  <c r="E177" i="8"/>
  <c r="F176" i="8"/>
  <c r="E176" i="8"/>
  <c r="F175" i="8"/>
  <c r="E175" i="8"/>
  <c r="F174" i="8"/>
  <c r="E174" i="8"/>
  <c r="F173" i="8"/>
  <c r="E173" i="8"/>
  <c r="F172" i="8"/>
  <c r="E172" i="8"/>
  <c r="F171" i="8"/>
  <c r="E171" i="8"/>
  <c r="G170" i="8"/>
  <c r="G171" i="8" s="1"/>
  <c r="G172" i="8" s="1"/>
  <c r="G173" i="8" s="1"/>
  <c r="F170" i="8"/>
  <c r="E170" i="8"/>
  <c r="G52" i="8"/>
  <c r="E55" i="8"/>
  <c r="E54" i="8"/>
  <c r="E52" i="8"/>
  <c r="E51" i="8"/>
  <c r="E50" i="8"/>
  <c r="E49" i="8"/>
  <c r="E48" i="8"/>
  <c r="E47" i="8"/>
  <c r="E46" i="8"/>
  <c r="E43" i="8"/>
  <c r="E42" i="8"/>
  <c r="E41" i="8"/>
  <c r="E40" i="8"/>
  <c r="E39" i="8"/>
  <c r="E38" i="8"/>
  <c r="G37" i="8"/>
  <c r="G38" i="8" s="1"/>
  <c r="G39" i="8" s="1"/>
  <c r="G40" i="8" s="1"/>
  <c r="G41" i="8" s="1"/>
  <c r="G42" i="8" s="1"/>
  <c r="G43" i="8" s="1"/>
  <c r="G44" i="8" s="1"/>
  <c r="G45" i="8" s="1"/>
  <c r="G46" i="8" s="1"/>
  <c r="G47" i="8" s="1"/>
  <c r="G48" i="8" s="1"/>
  <c r="G49" i="8" s="1"/>
  <c r="G50" i="8" s="1"/>
  <c r="E36" i="8"/>
  <c r="E35" i="8"/>
  <c r="E33" i="8"/>
  <c r="E32" i="8"/>
  <c r="E31" i="8"/>
  <c r="E30" i="8"/>
  <c r="E29" i="8"/>
  <c r="E28" i="8"/>
  <c r="E23" i="8"/>
  <c r="E21" i="8"/>
  <c r="E20" i="8"/>
  <c r="E19" i="8"/>
  <c r="E18" i="8"/>
  <c r="E16" i="8"/>
  <c r="E15" i="8"/>
  <c r="E14" i="8"/>
  <c r="E13" i="8"/>
  <c r="E12" i="8"/>
  <c r="G11" i="8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G22" i="8" s="1"/>
  <c r="G23" i="8" s="1"/>
  <c r="G24" i="8" s="1"/>
  <c r="G25" i="8" s="1"/>
  <c r="G26" i="8" s="1"/>
  <c r="G27" i="8" s="1"/>
  <c r="G28" i="8" s="1"/>
  <c r="G29" i="8" s="1"/>
  <c r="G30" i="8" s="1"/>
  <c r="G31" i="8" s="1"/>
  <c r="G32" i="8" s="1"/>
  <c r="G33" i="8" s="1"/>
  <c r="G34" i="8" s="1"/>
  <c r="G35" i="8" s="1"/>
  <c r="E11" i="8"/>
  <c r="H69" i="11"/>
  <c r="G69" i="11"/>
  <c r="F69" i="11"/>
  <c r="E69" i="11"/>
  <c r="H68" i="11"/>
  <c r="G68" i="11"/>
  <c r="F68" i="11"/>
  <c r="E68" i="11"/>
  <c r="H67" i="11"/>
  <c r="G67" i="11"/>
  <c r="F67" i="11"/>
  <c r="E67" i="11"/>
  <c r="H66" i="11"/>
  <c r="G66" i="11"/>
  <c r="F66" i="11"/>
  <c r="E66" i="11"/>
  <c r="Q183" i="59" l="1"/>
  <c r="G183" i="59"/>
  <c r="K349" i="8"/>
  <c r="O166" i="60"/>
  <c r="N167" i="60"/>
  <c r="P137" i="60"/>
  <c r="Q136" i="60"/>
  <c r="J220" i="8"/>
  <c r="J219" i="8"/>
  <c r="J221" i="8"/>
  <c r="J222" i="8"/>
  <c r="J223" i="8"/>
  <c r="J224" i="8"/>
  <c r="G35" i="60"/>
  <c r="H34" i="60"/>
  <c r="G52" i="60"/>
  <c r="H51" i="60"/>
  <c r="Q81" i="60"/>
  <c r="P82" i="60"/>
  <c r="N183" i="59"/>
  <c r="J183" i="59"/>
  <c r="R183" i="59"/>
  <c r="K183" i="59"/>
  <c r="S183" i="59"/>
  <c r="L183" i="59"/>
  <c r="T183" i="59"/>
  <c r="E183" i="59"/>
  <c r="M183" i="59"/>
  <c r="U183" i="59"/>
  <c r="F183" i="59"/>
  <c r="D184" i="59"/>
  <c r="G184" i="59" s="1"/>
  <c r="H183" i="59"/>
  <c r="O183" i="59"/>
  <c r="P183" i="59"/>
  <c r="I183" i="59"/>
  <c r="G53" i="8"/>
  <c r="K350" i="8" l="1"/>
  <c r="O167" i="60"/>
  <c r="N168" i="60"/>
  <c r="Q137" i="60"/>
  <c r="P138" i="60"/>
  <c r="G54" i="8"/>
  <c r="P83" i="60"/>
  <c r="Q82" i="60"/>
  <c r="G53" i="60"/>
  <c r="H52" i="60"/>
  <c r="H35" i="60"/>
  <c r="G36" i="60"/>
  <c r="O184" i="59"/>
  <c r="H184" i="59"/>
  <c r="D185" i="59"/>
  <c r="G185" i="59" s="1"/>
  <c r="N184" i="59"/>
  <c r="F184" i="59"/>
  <c r="U184" i="59"/>
  <c r="M184" i="59"/>
  <c r="E184" i="59"/>
  <c r="T184" i="59"/>
  <c r="S184" i="59"/>
  <c r="K184" i="59"/>
  <c r="R184" i="59"/>
  <c r="J184" i="59"/>
  <c r="Q184" i="59"/>
  <c r="I184" i="59"/>
  <c r="P184" i="59"/>
  <c r="L184" i="59"/>
  <c r="K351" i="8" l="1"/>
  <c r="O168" i="60"/>
  <c r="N169" i="60"/>
  <c r="J185" i="43"/>
  <c r="P139" i="60"/>
  <c r="Q138" i="60"/>
  <c r="G55" i="8"/>
  <c r="G37" i="60"/>
  <c r="H36" i="60"/>
  <c r="G54" i="60"/>
  <c r="H53" i="60"/>
  <c r="Q83" i="60"/>
  <c r="P84" i="60"/>
  <c r="U185" i="59"/>
  <c r="M185" i="59"/>
  <c r="E185" i="59"/>
  <c r="T185" i="59"/>
  <c r="L185" i="59"/>
  <c r="S185" i="59"/>
  <c r="K185" i="59"/>
  <c r="R185" i="59"/>
  <c r="Q185" i="59"/>
  <c r="I185" i="59"/>
  <c r="P185" i="59"/>
  <c r="O185" i="59"/>
  <c r="H185" i="59"/>
  <c r="D186" i="59"/>
  <c r="G186" i="59" s="1"/>
  <c r="N185" i="59"/>
  <c r="F185" i="59"/>
  <c r="J185" i="59"/>
  <c r="I200" i="48"/>
  <c r="H200" i="48"/>
  <c r="G200" i="48"/>
  <c r="I199" i="48"/>
  <c r="H199" i="48"/>
  <c r="G199" i="48"/>
  <c r="I198" i="48"/>
  <c r="H198" i="48"/>
  <c r="G198" i="48"/>
  <c r="E198" i="48"/>
  <c r="E164" i="47"/>
  <c r="E163" i="47"/>
  <c r="E162" i="47"/>
  <c r="E161" i="47"/>
  <c r="E79" i="47"/>
  <c r="I119" i="43"/>
  <c r="H119" i="43"/>
  <c r="G119" i="43"/>
  <c r="I118" i="43"/>
  <c r="H118" i="43"/>
  <c r="G118" i="43"/>
  <c r="F118" i="43"/>
  <c r="I117" i="43"/>
  <c r="H117" i="43"/>
  <c r="G117" i="43"/>
  <c r="F117" i="43"/>
  <c r="I171" i="32"/>
  <c r="J171" i="32" s="1"/>
  <c r="K352" i="8" l="1"/>
  <c r="N170" i="60"/>
  <c r="O169" i="60"/>
  <c r="J186" i="43"/>
  <c r="P140" i="60"/>
  <c r="Q139" i="60"/>
  <c r="G56" i="8"/>
  <c r="P85" i="60"/>
  <c r="Q84" i="60"/>
  <c r="H37" i="60"/>
  <c r="G38" i="60"/>
  <c r="G55" i="60"/>
  <c r="H54" i="60"/>
  <c r="S186" i="59"/>
  <c r="K186" i="59"/>
  <c r="R186" i="59"/>
  <c r="J186" i="59"/>
  <c r="Q186" i="59"/>
  <c r="I186" i="59"/>
  <c r="O186" i="59"/>
  <c r="H186" i="59"/>
  <c r="D187" i="59"/>
  <c r="G187" i="59" s="1"/>
  <c r="N186" i="59"/>
  <c r="F186" i="59"/>
  <c r="U186" i="59"/>
  <c r="M186" i="59"/>
  <c r="E186" i="59"/>
  <c r="T186" i="59"/>
  <c r="L186" i="59"/>
  <c r="P186" i="59"/>
  <c r="G220" i="44"/>
  <c r="K353" i="8" l="1"/>
  <c r="O170" i="60"/>
  <c r="N171" i="60"/>
  <c r="J187" i="43"/>
  <c r="Q140" i="60"/>
  <c r="P141" i="60"/>
  <c r="G57" i="8"/>
  <c r="P86" i="60"/>
  <c r="Q85" i="60"/>
  <c r="H55" i="60"/>
  <c r="G56" i="60"/>
  <c r="G39" i="60"/>
  <c r="H38" i="60"/>
  <c r="Q187" i="59"/>
  <c r="I187" i="59"/>
  <c r="P187" i="59"/>
  <c r="D188" i="59"/>
  <c r="G188" i="59" s="1"/>
  <c r="O187" i="59"/>
  <c r="H187" i="59"/>
  <c r="F187" i="59"/>
  <c r="U187" i="59"/>
  <c r="M187" i="59"/>
  <c r="E187" i="59"/>
  <c r="T187" i="59"/>
  <c r="L187" i="59"/>
  <c r="S187" i="59"/>
  <c r="K187" i="59"/>
  <c r="R187" i="59"/>
  <c r="J187" i="59"/>
  <c r="N187" i="59"/>
  <c r="K354" i="8" l="1"/>
  <c r="N172" i="60"/>
  <c r="O171" i="60"/>
  <c r="J188" i="43"/>
  <c r="P142" i="60"/>
  <c r="Q141" i="60"/>
  <c r="G58" i="8"/>
  <c r="P87" i="60"/>
  <c r="Q86" i="60"/>
  <c r="H39" i="60"/>
  <c r="G40" i="60"/>
  <c r="H56" i="60"/>
  <c r="G57" i="60"/>
  <c r="O188" i="59"/>
  <c r="H188" i="59"/>
  <c r="L188" i="59"/>
  <c r="D189" i="59"/>
  <c r="G189" i="59" s="1"/>
  <c r="N188" i="59"/>
  <c r="F188" i="59"/>
  <c r="U188" i="59"/>
  <c r="M188" i="59"/>
  <c r="E188" i="59"/>
  <c r="S188" i="59"/>
  <c r="K188" i="59"/>
  <c r="R188" i="59"/>
  <c r="J188" i="59"/>
  <c r="Q188" i="59"/>
  <c r="I188" i="59"/>
  <c r="P188" i="59"/>
  <c r="T188" i="59"/>
  <c r="E47" i="7"/>
  <c r="F47" i="7"/>
  <c r="G47" i="7"/>
  <c r="H47" i="7"/>
  <c r="I47" i="7"/>
  <c r="J47" i="7"/>
  <c r="K47" i="7"/>
  <c r="L47" i="7"/>
  <c r="G177" i="32"/>
  <c r="F177" i="32"/>
  <c r="E177" i="32"/>
  <c r="H169" i="32"/>
  <c r="G169" i="32"/>
  <c r="F169" i="32"/>
  <c r="E169" i="32"/>
  <c r="H170" i="32"/>
  <c r="G170" i="32"/>
  <c r="F170" i="32"/>
  <c r="K355" i="8" l="1"/>
  <c r="N173" i="60"/>
  <c r="O172" i="60"/>
  <c r="J189" i="43"/>
  <c r="P143" i="60"/>
  <c r="Q142" i="60"/>
  <c r="Q87" i="60"/>
  <c r="P88" i="60"/>
  <c r="G58" i="60"/>
  <c r="H57" i="60"/>
  <c r="G41" i="60"/>
  <c r="H40" i="60"/>
  <c r="U189" i="59"/>
  <c r="M189" i="59"/>
  <c r="E189" i="59"/>
  <c r="T189" i="59"/>
  <c r="L189" i="59"/>
  <c r="S189" i="59"/>
  <c r="K189" i="59"/>
  <c r="J189" i="59"/>
  <c r="R189" i="59"/>
  <c r="Q189" i="59"/>
  <c r="I189" i="59"/>
  <c r="P189" i="59"/>
  <c r="O189" i="59"/>
  <c r="H189" i="59"/>
  <c r="N189" i="59"/>
  <c r="F189" i="59"/>
  <c r="E16" i="57"/>
  <c r="H65" i="11"/>
  <c r="G65" i="11"/>
  <c r="F65" i="11"/>
  <c r="E65" i="11"/>
  <c r="H64" i="11"/>
  <c r="G64" i="11"/>
  <c r="F64" i="11"/>
  <c r="E64" i="11"/>
  <c r="H63" i="11"/>
  <c r="G63" i="11"/>
  <c r="F63" i="11"/>
  <c r="E63" i="11"/>
  <c r="H61" i="11"/>
  <c r="G61" i="11"/>
  <c r="F61" i="11"/>
  <c r="E61" i="11"/>
  <c r="H59" i="11"/>
  <c r="G59" i="11"/>
  <c r="F59" i="11"/>
  <c r="E59" i="11"/>
  <c r="F65" i="20"/>
  <c r="E65" i="20"/>
  <c r="F64" i="20"/>
  <c r="E64" i="20"/>
  <c r="F63" i="20"/>
  <c r="E63" i="20"/>
  <c r="F62" i="20"/>
  <c r="E62" i="20"/>
  <c r="E66" i="45"/>
  <c r="E65" i="45"/>
  <c r="I64" i="45"/>
  <c r="E64" i="45"/>
  <c r="E63" i="45"/>
  <c r="I62" i="45"/>
  <c r="E62" i="45"/>
  <c r="G79" i="44"/>
  <c r="F79" i="44"/>
  <c r="G78" i="44"/>
  <c r="F78" i="44"/>
  <c r="G77" i="44"/>
  <c r="F77" i="44"/>
  <c r="G76" i="44"/>
  <c r="F76" i="44"/>
  <c r="F94" i="5"/>
  <c r="E94" i="5"/>
  <c r="E160" i="47"/>
  <c r="E159" i="47"/>
  <c r="E158" i="47"/>
  <c r="E157" i="47"/>
  <c r="E156" i="47"/>
  <c r="H44" i="7"/>
  <c r="F44" i="7"/>
  <c r="E14" i="57"/>
  <c r="E13" i="57"/>
  <c r="K356" i="8" l="1"/>
  <c r="N174" i="60"/>
  <c r="O173" i="60"/>
  <c r="J190" i="43"/>
  <c r="P144" i="60"/>
  <c r="Q143" i="60"/>
  <c r="G60" i="8"/>
  <c r="P89" i="60"/>
  <c r="Q88" i="60"/>
  <c r="H41" i="60"/>
  <c r="G42" i="60"/>
  <c r="H58" i="60"/>
  <c r="F54" i="32"/>
  <c r="E54" i="32"/>
  <c r="K357" i="8" l="1"/>
  <c r="N175" i="60"/>
  <c r="O174" i="60"/>
  <c r="J191" i="43"/>
  <c r="N145" i="60"/>
  <c r="Q144" i="60"/>
  <c r="G61" i="8"/>
  <c r="Q89" i="60"/>
  <c r="P90" i="60"/>
  <c r="H42" i="60"/>
  <c r="G43" i="60"/>
  <c r="E213" i="44"/>
  <c r="F53" i="32"/>
  <c r="E53" i="32"/>
  <c r="F52" i="32"/>
  <c r="E52" i="32"/>
  <c r="E51" i="32"/>
  <c r="K358" i="8" l="1"/>
  <c r="O175" i="60"/>
  <c r="N176" i="60"/>
  <c r="J192" i="43"/>
  <c r="O145" i="60"/>
  <c r="N146" i="60"/>
  <c r="G62" i="8"/>
  <c r="P91" i="60"/>
  <c r="Q90" i="60"/>
  <c r="H43" i="60"/>
  <c r="G44" i="60"/>
  <c r="H59" i="60"/>
  <c r="G60" i="60"/>
  <c r="F73" i="10"/>
  <c r="E73" i="10"/>
  <c r="F72" i="10"/>
  <c r="E72" i="10"/>
  <c r="F69" i="10"/>
  <c r="E69" i="10"/>
  <c r="F71" i="10"/>
  <c r="E71" i="10"/>
  <c r="F70" i="10"/>
  <c r="E70" i="10"/>
  <c r="F68" i="10"/>
  <c r="E68" i="10"/>
  <c r="E50" i="7"/>
  <c r="F50" i="7"/>
  <c r="G50" i="7"/>
  <c r="H50" i="7"/>
  <c r="I50" i="7"/>
  <c r="J50" i="7"/>
  <c r="K50" i="7"/>
  <c r="L50" i="7"/>
  <c r="F51" i="7"/>
  <c r="E51" i="7"/>
  <c r="L49" i="7"/>
  <c r="K49" i="7"/>
  <c r="J49" i="7"/>
  <c r="I49" i="7"/>
  <c r="H49" i="7"/>
  <c r="G49" i="7"/>
  <c r="F49" i="7"/>
  <c r="E49" i="7"/>
  <c r="O176" i="60" l="1"/>
  <c r="N177" i="60"/>
  <c r="J193" i="43"/>
  <c r="G63" i="8"/>
  <c r="N147" i="60"/>
  <c r="O146" i="60"/>
  <c r="G45" i="60"/>
  <c r="H44" i="60"/>
  <c r="H60" i="60"/>
  <c r="G61" i="60"/>
  <c r="Q91" i="60"/>
  <c r="P92" i="60"/>
  <c r="E167" i="32"/>
  <c r="K360" i="8" l="1"/>
  <c r="N178" i="60"/>
  <c r="O177" i="60"/>
  <c r="J194" i="43"/>
  <c r="G64" i="8"/>
  <c r="N148" i="60"/>
  <c r="O148" i="60" s="1"/>
  <c r="O147" i="60"/>
  <c r="H61" i="60"/>
  <c r="G62" i="60"/>
  <c r="G46" i="60"/>
  <c r="H46" i="60" s="1"/>
  <c r="H45" i="60"/>
  <c r="P93" i="60"/>
  <c r="Q92" i="60"/>
  <c r="E166" i="8"/>
  <c r="K361" i="8" l="1"/>
  <c r="O178" i="60"/>
  <c r="N179" i="60"/>
  <c r="J195" i="43"/>
  <c r="G65" i="8"/>
  <c r="G63" i="60"/>
  <c r="H62" i="60"/>
  <c r="Q93" i="60"/>
  <c r="P94" i="60"/>
  <c r="F221" i="44"/>
  <c r="E221" i="44"/>
  <c r="J220" i="44"/>
  <c r="I220" i="44"/>
  <c r="H220" i="44"/>
  <c r="F220" i="44"/>
  <c r="E220" i="44"/>
  <c r="F219" i="44"/>
  <c r="E219" i="44"/>
  <c r="J218" i="44"/>
  <c r="I218" i="44"/>
  <c r="H218" i="44"/>
  <c r="G218" i="44"/>
  <c r="F218" i="44"/>
  <c r="E218" i="44"/>
  <c r="E217" i="44"/>
  <c r="M268" i="44" l="1"/>
  <c r="K362" i="8"/>
  <c r="N180" i="60"/>
  <c r="O179" i="60"/>
  <c r="J196" i="43"/>
  <c r="G66" i="8"/>
  <c r="H63" i="60"/>
  <c r="P95" i="60"/>
  <c r="Q94" i="60"/>
  <c r="F93" i="5"/>
  <c r="E93" i="5"/>
  <c r="F92" i="5"/>
  <c r="E92" i="5"/>
  <c r="K110" i="37"/>
  <c r="J110" i="37"/>
  <c r="I110" i="37"/>
  <c r="H110" i="37"/>
  <c r="G110" i="37"/>
  <c r="F110" i="37"/>
  <c r="E110" i="37"/>
  <c r="K109" i="37"/>
  <c r="J109" i="37"/>
  <c r="I109" i="37"/>
  <c r="H109" i="37"/>
  <c r="G109" i="37"/>
  <c r="F109" i="37"/>
  <c r="E109" i="37"/>
  <c r="K108" i="37"/>
  <c r="J108" i="37"/>
  <c r="I108" i="37"/>
  <c r="H108" i="37"/>
  <c r="G108" i="37"/>
  <c r="F61" i="37"/>
  <c r="E61" i="37"/>
  <c r="I197" i="48"/>
  <c r="H197" i="48"/>
  <c r="G197" i="48"/>
  <c r="E197" i="48"/>
  <c r="I195" i="48"/>
  <c r="H195" i="48"/>
  <c r="G195" i="48"/>
  <c r="E195" i="48"/>
  <c r="I194" i="48"/>
  <c r="H194" i="48"/>
  <c r="G194" i="48"/>
  <c r="E194" i="48"/>
  <c r="F107" i="43"/>
  <c r="G107" i="43"/>
  <c r="H107" i="43"/>
  <c r="I107" i="43"/>
  <c r="H116" i="43"/>
  <c r="G116" i="43"/>
  <c r="I115" i="43"/>
  <c r="H115" i="43"/>
  <c r="G115" i="43"/>
  <c r="F115" i="43"/>
  <c r="E115" i="43"/>
  <c r="I114" i="43"/>
  <c r="H114" i="43"/>
  <c r="G114" i="43"/>
  <c r="F114" i="43"/>
  <c r="E114" i="43"/>
  <c r="I113" i="43"/>
  <c r="H113" i="43"/>
  <c r="G113" i="43"/>
  <c r="F113" i="43"/>
  <c r="K363" i="8" l="1"/>
  <c r="M269" i="44"/>
  <c r="N181" i="60"/>
  <c r="O180" i="60"/>
  <c r="J197" i="43"/>
  <c r="G67" i="8"/>
  <c r="Q95" i="60"/>
  <c r="P96" i="60"/>
  <c r="E53" i="20"/>
  <c r="F53" i="20"/>
  <c r="E54" i="20"/>
  <c r="E84" i="5"/>
  <c r="K364" i="8" l="1"/>
  <c r="M270" i="44"/>
  <c r="N182" i="60"/>
  <c r="O181" i="60"/>
  <c r="J198" i="43"/>
  <c r="G68" i="8"/>
  <c r="P97" i="60"/>
  <c r="Q96" i="60"/>
  <c r="E318" i="8"/>
  <c r="E319" i="8"/>
  <c r="E321" i="8"/>
  <c r="E322" i="8"/>
  <c r="E317" i="8"/>
  <c r="E164" i="8"/>
  <c r="E159" i="8"/>
  <c r="E165" i="8"/>
  <c r="E162" i="8"/>
  <c r="E163" i="8"/>
  <c r="E161" i="8"/>
  <c r="K365" i="8" l="1"/>
  <c r="M271" i="44"/>
  <c r="O182" i="60"/>
  <c r="N183" i="60"/>
  <c r="J199" i="43"/>
  <c r="G69" i="8"/>
  <c r="Q97" i="60"/>
  <c r="P98" i="60"/>
  <c r="F159" i="8"/>
  <c r="K366" i="8" l="1"/>
  <c r="M272" i="44"/>
  <c r="O183" i="60"/>
  <c r="N184" i="60"/>
  <c r="J200" i="43"/>
  <c r="G70" i="8"/>
  <c r="L63" i="7"/>
  <c r="Q98" i="60"/>
  <c r="P99" i="60"/>
  <c r="K367" i="8" l="1"/>
  <c r="M273" i="44"/>
  <c r="O184" i="60"/>
  <c r="N185" i="60"/>
  <c r="J201" i="43"/>
  <c r="G71" i="8"/>
  <c r="G72" i="8" s="1"/>
  <c r="L64" i="7"/>
  <c r="P100" i="60"/>
  <c r="Q99" i="60"/>
  <c r="E155" i="47"/>
  <c r="E154" i="47"/>
  <c r="E153" i="47"/>
  <c r="E152" i="47"/>
  <c r="E70" i="47"/>
  <c r="E69" i="47"/>
  <c r="H58" i="11"/>
  <c r="G58" i="11"/>
  <c r="F58" i="11"/>
  <c r="E58" i="11"/>
  <c r="H57" i="11"/>
  <c r="G57" i="11"/>
  <c r="F57" i="11"/>
  <c r="E57" i="11"/>
  <c r="F56" i="11"/>
  <c r="E56" i="11"/>
  <c r="E55" i="11"/>
  <c r="F67" i="10"/>
  <c r="E67" i="10"/>
  <c r="F66" i="10"/>
  <c r="E66" i="10"/>
  <c r="F65" i="10"/>
  <c r="E65" i="10"/>
  <c r="E45" i="7"/>
  <c r="F45" i="7"/>
  <c r="G45" i="7"/>
  <c r="H45" i="7"/>
  <c r="I45" i="7"/>
  <c r="J45" i="7"/>
  <c r="K45" i="7"/>
  <c r="L45" i="7"/>
  <c r="K368" i="8" l="1"/>
  <c r="M274" i="44"/>
  <c r="N186" i="60"/>
  <c r="O185" i="60"/>
  <c r="J202" i="43"/>
  <c r="G73" i="8"/>
  <c r="G74" i="8" s="1"/>
  <c r="G75" i="8" s="1"/>
  <c r="G76" i="8" s="1"/>
  <c r="L65" i="7"/>
  <c r="L66" i="7" s="1"/>
  <c r="L67" i="7" s="1"/>
  <c r="L68" i="7" s="1"/>
  <c r="L69" i="7" s="1"/>
  <c r="L70" i="7" s="1"/>
  <c r="Q100" i="60"/>
  <c r="P101" i="60"/>
  <c r="M275" i="44" l="1"/>
  <c r="K369" i="8"/>
  <c r="K370" i="8" s="1"/>
  <c r="K371" i="8" s="1"/>
  <c r="K373" i="8" s="1"/>
  <c r="K374" i="8" s="1"/>
  <c r="K375" i="8" s="1"/>
  <c r="K376" i="8" s="1"/>
  <c r="K377" i="8" s="1"/>
  <c r="K378" i="8" s="1"/>
  <c r="K379" i="8" s="1"/>
  <c r="K380" i="8" s="1"/>
  <c r="K381" i="8" s="1"/>
  <c r="K382" i="8" s="1"/>
  <c r="O186" i="60"/>
  <c r="N187" i="60"/>
  <c r="G77" i="8"/>
  <c r="J203" i="43"/>
  <c r="L71" i="7"/>
  <c r="Q101" i="60"/>
  <c r="P102" i="60"/>
  <c r="G166" i="32"/>
  <c r="F166" i="32"/>
  <c r="H166" i="32"/>
  <c r="I166" i="32"/>
  <c r="J166" i="32"/>
  <c r="N188" i="60" l="1"/>
  <c r="O187" i="60"/>
  <c r="G78" i="8"/>
  <c r="J204" i="43"/>
  <c r="L72" i="7"/>
  <c r="Q102" i="60"/>
  <c r="P103" i="60"/>
  <c r="I61" i="45"/>
  <c r="E61" i="45"/>
  <c r="I60" i="45"/>
  <c r="E60" i="45"/>
  <c r="I59" i="45"/>
  <c r="E59" i="45"/>
  <c r="I58" i="45"/>
  <c r="E58" i="45"/>
  <c r="O188" i="60" l="1"/>
  <c r="N189" i="60"/>
  <c r="J205" i="43"/>
  <c r="G79" i="8"/>
  <c r="L73" i="7"/>
  <c r="M104" i="60"/>
  <c r="Q103" i="60"/>
  <c r="N106" i="37"/>
  <c r="M106" i="37"/>
  <c r="K106" i="37"/>
  <c r="J106" i="37"/>
  <c r="I106" i="37"/>
  <c r="H106" i="37"/>
  <c r="G106" i="37"/>
  <c r="F106" i="37"/>
  <c r="E106" i="37"/>
  <c r="N105" i="37"/>
  <c r="M105" i="37"/>
  <c r="K105" i="37"/>
  <c r="J105" i="37"/>
  <c r="I105" i="37"/>
  <c r="H105" i="37"/>
  <c r="G105" i="37"/>
  <c r="F105" i="37"/>
  <c r="E105" i="37"/>
  <c r="N104" i="37"/>
  <c r="M104" i="37"/>
  <c r="K104" i="37"/>
  <c r="J104" i="37"/>
  <c r="I104" i="37"/>
  <c r="H104" i="37"/>
  <c r="G104" i="37"/>
  <c r="F60" i="37"/>
  <c r="E60" i="37"/>
  <c r="F58" i="37"/>
  <c r="E58" i="37"/>
  <c r="N190" i="60" l="1"/>
  <c r="O189" i="60"/>
  <c r="J206" i="43"/>
  <c r="G80" i="8"/>
  <c r="L74" i="7"/>
  <c r="M105" i="60"/>
  <c r="N104" i="60"/>
  <c r="F91" i="5"/>
  <c r="E91" i="5"/>
  <c r="F90" i="5"/>
  <c r="E90" i="5"/>
  <c r="E87" i="5"/>
  <c r="F322" i="8"/>
  <c r="F321" i="8"/>
  <c r="F319" i="8"/>
  <c r="F162" i="8"/>
  <c r="O190" i="60" l="1"/>
  <c r="N191" i="60"/>
  <c r="G81" i="8"/>
  <c r="J207" i="43"/>
  <c r="L75" i="7"/>
  <c r="N105" i="60"/>
  <c r="M106" i="60"/>
  <c r="J170" i="32"/>
  <c r="I170" i="32"/>
  <c r="E46" i="32"/>
  <c r="F46" i="32"/>
  <c r="O191" i="60" l="1"/>
  <c r="N192" i="60"/>
  <c r="G82" i="8"/>
  <c r="J208" i="43"/>
  <c r="L76" i="7"/>
  <c r="N106" i="60"/>
  <c r="M107" i="60"/>
  <c r="I193" i="48"/>
  <c r="H193" i="48"/>
  <c r="G193" i="48"/>
  <c r="E193" i="48"/>
  <c r="I192" i="48"/>
  <c r="H192" i="48"/>
  <c r="G192" i="48"/>
  <c r="E192" i="48"/>
  <c r="I191" i="48"/>
  <c r="H191" i="48"/>
  <c r="G191" i="48"/>
  <c r="E191" i="48"/>
  <c r="I190" i="48"/>
  <c r="H190" i="48"/>
  <c r="G190" i="48"/>
  <c r="E190" i="48"/>
  <c r="I112" i="43"/>
  <c r="H112" i="43"/>
  <c r="G112" i="43"/>
  <c r="F112" i="43"/>
  <c r="I108" i="43"/>
  <c r="H108" i="43"/>
  <c r="G108" i="43"/>
  <c r="F108" i="43"/>
  <c r="E108" i="43"/>
  <c r="O192" i="60" l="1"/>
  <c r="N193" i="60"/>
  <c r="J209" i="43"/>
  <c r="G83" i="8"/>
  <c r="L77" i="7"/>
  <c r="N107" i="60"/>
  <c r="F315" i="8"/>
  <c r="E315" i="8"/>
  <c r="F316" i="8"/>
  <c r="E316" i="8"/>
  <c r="F157" i="8"/>
  <c r="O193" i="60" l="1"/>
  <c r="N194" i="60"/>
  <c r="J210" i="43"/>
  <c r="G84" i="8"/>
  <c r="L78" i="7"/>
  <c r="N108" i="60"/>
  <c r="F158" i="8"/>
  <c r="O194" i="60" l="1"/>
  <c r="N195" i="60"/>
  <c r="N196" i="60" s="1"/>
  <c r="J211" i="43"/>
  <c r="G85" i="8"/>
  <c r="L79" i="7"/>
  <c r="N109" i="60"/>
  <c r="I53" i="45"/>
  <c r="J216" i="44"/>
  <c r="I216" i="44"/>
  <c r="H216" i="44"/>
  <c r="G216" i="44"/>
  <c r="F216" i="44"/>
  <c r="E216" i="44"/>
  <c r="J215" i="44"/>
  <c r="I215" i="44"/>
  <c r="H215" i="44"/>
  <c r="G215" i="44"/>
  <c r="F215" i="44"/>
  <c r="E215" i="44"/>
  <c r="J214" i="44"/>
  <c r="I214" i="44"/>
  <c r="H214" i="44"/>
  <c r="G214" i="44"/>
  <c r="F214" i="44"/>
  <c r="E214" i="44"/>
  <c r="J213" i="44"/>
  <c r="I213" i="44"/>
  <c r="H213" i="44"/>
  <c r="G213" i="44"/>
  <c r="F213" i="44"/>
  <c r="G75" i="44"/>
  <c r="G74" i="44"/>
  <c r="G73" i="44"/>
  <c r="F73" i="44"/>
  <c r="E73" i="44"/>
  <c r="G72" i="44"/>
  <c r="F72" i="44"/>
  <c r="G71" i="44"/>
  <c r="F71" i="44"/>
  <c r="E71" i="44"/>
  <c r="F82" i="5"/>
  <c r="E82" i="5"/>
  <c r="F60" i="20"/>
  <c r="E60" i="20"/>
  <c r="F59" i="20"/>
  <c r="F58" i="20"/>
  <c r="E58" i="20"/>
  <c r="I165" i="32"/>
  <c r="F156" i="8"/>
  <c r="F154" i="8"/>
  <c r="O197" i="60" l="1"/>
  <c r="N198" i="60"/>
  <c r="O195" i="60"/>
  <c r="O196" i="60"/>
  <c r="J212" i="43"/>
  <c r="G86" i="8"/>
  <c r="L80" i="7"/>
  <c r="N110" i="60"/>
  <c r="E51" i="58"/>
  <c r="E52" i="58"/>
  <c r="E53" i="58"/>
  <c r="E54" i="58"/>
  <c r="E55" i="58"/>
  <c r="E56" i="58"/>
  <c r="E50" i="58"/>
  <c r="E49" i="58"/>
  <c r="E48" i="58"/>
  <c r="D47" i="58"/>
  <c r="E46" i="58"/>
  <c r="E45" i="58"/>
  <c r="E44" i="58"/>
  <c r="E43" i="58"/>
  <c r="E42" i="58"/>
  <c r="E41" i="58"/>
  <c r="E40" i="58"/>
  <c r="E39" i="58"/>
  <c r="E38" i="58"/>
  <c r="E37" i="58"/>
  <c r="E36" i="58"/>
  <c r="E35" i="58"/>
  <c r="E34" i="58"/>
  <c r="E33" i="58"/>
  <c r="E32" i="58"/>
  <c r="E31" i="58"/>
  <c r="E30" i="58"/>
  <c r="E29" i="58"/>
  <c r="E28" i="58"/>
  <c r="E27" i="58"/>
  <c r="E26" i="58"/>
  <c r="E25" i="58"/>
  <c r="E24" i="58"/>
  <c r="E23" i="58"/>
  <c r="E22" i="58"/>
  <c r="E21" i="58"/>
  <c r="E20" i="58"/>
  <c r="E19" i="58"/>
  <c r="E18" i="58"/>
  <c r="E17" i="58"/>
  <c r="E16" i="58"/>
  <c r="E15" i="58"/>
  <c r="E14" i="58"/>
  <c r="E13" i="58"/>
  <c r="E12" i="58"/>
  <c r="E11" i="58"/>
  <c r="D10" i="58"/>
  <c r="E9" i="58"/>
  <c r="O198" i="60" l="1"/>
  <c r="N199" i="60"/>
  <c r="J213" i="43"/>
  <c r="G87" i="8"/>
  <c r="L81" i="7"/>
  <c r="N111" i="60"/>
  <c r="E10" i="58"/>
  <c r="E47" i="58"/>
  <c r="G38" i="7"/>
  <c r="F38" i="7"/>
  <c r="E38" i="7"/>
  <c r="J163" i="32"/>
  <c r="I163" i="32"/>
  <c r="H163" i="32"/>
  <c r="G163" i="32"/>
  <c r="F163" i="32"/>
  <c r="E163" i="32"/>
  <c r="F38" i="32"/>
  <c r="E38" i="32"/>
  <c r="E96" i="37"/>
  <c r="L96" i="37" s="1"/>
  <c r="F96" i="37"/>
  <c r="M96" i="37" s="1"/>
  <c r="G96" i="37"/>
  <c r="N96" i="37" s="1"/>
  <c r="H96" i="37"/>
  <c r="I96" i="37"/>
  <c r="J96" i="37"/>
  <c r="K96" i="37"/>
  <c r="I56" i="45"/>
  <c r="I52" i="45"/>
  <c r="I51" i="45"/>
  <c r="I50" i="45"/>
  <c r="F64" i="10"/>
  <c r="E64" i="10"/>
  <c r="F63" i="10"/>
  <c r="E63" i="10"/>
  <c r="F62" i="10"/>
  <c r="E62" i="10"/>
  <c r="F61" i="10"/>
  <c r="E61" i="10"/>
  <c r="E60" i="10"/>
  <c r="F57" i="20"/>
  <c r="E57" i="20"/>
  <c r="F55" i="20"/>
  <c r="E55" i="20"/>
  <c r="K43" i="7"/>
  <c r="J43" i="7"/>
  <c r="I43" i="7"/>
  <c r="E43" i="7"/>
  <c r="F56" i="37"/>
  <c r="E56" i="37"/>
  <c r="E68" i="47"/>
  <c r="E67" i="47"/>
  <c r="I54" i="45"/>
  <c r="I55" i="45"/>
  <c r="I57" i="45"/>
  <c r="I49" i="45"/>
  <c r="O199" i="60" l="1"/>
  <c r="N200" i="60"/>
  <c r="J214" i="43"/>
  <c r="G88" i="8"/>
  <c r="L82" i="7"/>
  <c r="N112" i="60"/>
  <c r="J169" i="32"/>
  <c r="I169" i="32"/>
  <c r="G168" i="32"/>
  <c r="F168" i="32"/>
  <c r="E168" i="32"/>
  <c r="F45" i="32"/>
  <c r="E45" i="32"/>
  <c r="F44" i="32"/>
  <c r="E44" i="32"/>
  <c r="F43" i="32"/>
  <c r="F42" i="32"/>
  <c r="E42" i="32"/>
  <c r="L93" i="37"/>
  <c r="L94" i="37"/>
  <c r="L95" i="37"/>
  <c r="O200" i="60" l="1"/>
  <c r="N201" i="60"/>
  <c r="G89" i="8"/>
  <c r="L83" i="7"/>
  <c r="O201" i="60" l="1"/>
  <c r="N202" i="60"/>
  <c r="J216" i="43"/>
  <c r="L84" i="7"/>
  <c r="E57" i="45"/>
  <c r="E56" i="45"/>
  <c r="E55" i="45"/>
  <c r="E54" i="45"/>
  <c r="E53" i="45"/>
  <c r="F161" i="32"/>
  <c r="G161" i="32"/>
  <c r="H161" i="32"/>
  <c r="I161" i="32"/>
  <c r="J161" i="32"/>
  <c r="F151" i="8"/>
  <c r="O202" i="60" l="1"/>
  <c r="N203" i="60"/>
  <c r="G91" i="8"/>
  <c r="J217" i="43"/>
  <c r="L85" i="7"/>
  <c r="H54" i="11"/>
  <c r="G54" i="11"/>
  <c r="F54" i="11"/>
  <c r="E54" i="11"/>
  <c r="F53" i="11"/>
  <c r="E53" i="11"/>
  <c r="H52" i="11"/>
  <c r="G52" i="11"/>
  <c r="F52" i="11"/>
  <c r="E52" i="11"/>
  <c r="H51" i="11"/>
  <c r="G51" i="11"/>
  <c r="F51" i="11"/>
  <c r="J212" i="44"/>
  <c r="I212" i="44"/>
  <c r="H212" i="44"/>
  <c r="G212" i="44"/>
  <c r="F212" i="44"/>
  <c r="E212" i="44"/>
  <c r="J211" i="44"/>
  <c r="I211" i="44"/>
  <c r="H211" i="44"/>
  <c r="G211" i="44"/>
  <c r="F211" i="44"/>
  <c r="E211" i="44"/>
  <c r="J210" i="44"/>
  <c r="I210" i="44"/>
  <c r="H210" i="44"/>
  <c r="G210" i="44"/>
  <c r="F210" i="44"/>
  <c r="E210" i="44"/>
  <c r="J209" i="44"/>
  <c r="I209" i="44"/>
  <c r="H209" i="44"/>
  <c r="G209" i="44"/>
  <c r="F209" i="44"/>
  <c r="E209" i="44"/>
  <c r="J208" i="44"/>
  <c r="I208" i="44"/>
  <c r="H208" i="44"/>
  <c r="G208" i="44"/>
  <c r="F208" i="44"/>
  <c r="E208" i="44"/>
  <c r="G70" i="44"/>
  <c r="F70" i="44"/>
  <c r="G69" i="44"/>
  <c r="F69" i="44"/>
  <c r="E69" i="44"/>
  <c r="G67" i="44"/>
  <c r="F67" i="44"/>
  <c r="E67" i="44"/>
  <c r="L41" i="7"/>
  <c r="K41" i="7"/>
  <c r="L40" i="7"/>
  <c r="K40" i="7"/>
  <c r="J40" i="7"/>
  <c r="I40" i="7"/>
  <c r="G40" i="7"/>
  <c r="F40" i="7"/>
  <c r="E40" i="7"/>
  <c r="F160" i="8"/>
  <c r="E160" i="8"/>
  <c r="E158" i="8"/>
  <c r="O203" i="60" l="1"/>
  <c r="N204" i="60"/>
  <c r="J218" i="43"/>
  <c r="G92" i="8"/>
  <c r="L86" i="7"/>
  <c r="E310" i="8"/>
  <c r="E311" i="8"/>
  <c r="E312" i="8"/>
  <c r="E314" i="8"/>
  <c r="E309" i="8"/>
  <c r="O204" i="60" l="1"/>
  <c r="N205" i="60"/>
  <c r="J219" i="43"/>
  <c r="G93" i="8"/>
  <c r="L87" i="7"/>
  <c r="F85" i="5"/>
  <c r="E85" i="5"/>
  <c r="F84" i="5"/>
  <c r="F83" i="5"/>
  <c r="E83" i="5"/>
  <c r="N103" i="37"/>
  <c r="M103" i="37"/>
  <c r="K103" i="37"/>
  <c r="J103" i="37"/>
  <c r="I103" i="37"/>
  <c r="H103" i="37"/>
  <c r="G103" i="37"/>
  <c r="F103" i="37"/>
  <c r="E103" i="37"/>
  <c r="N102" i="37"/>
  <c r="M102" i="37"/>
  <c r="K102" i="37"/>
  <c r="J102" i="37"/>
  <c r="I102" i="37"/>
  <c r="H102" i="37"/>
  <c r="G102" i="37"/>
  <c r="N101" i="37"/>
  <c r="M101" i="37"/>
  <c r="K101" i="37"/>
  <c r="J101" i="37"/>
  <c r="I101" i="37"/>
  <c r="H101" i="37"/>
  <c r="G101" i="37"/>
  <c r="F101" i="37"/>
  <c r="E101" i="37"/>
  <c r="N100" i="37"/>
  <c r="M100" i="37"/>
  <c r="K100" i="37"/>
  <c r="J100" i="37"/>
  <c r="I100" i="37"/>
  <c r="F54" i="37"/>
  <c r="E54" i="37"/>
  <c r="F53" i="37"/>
  <c r="E53" i="37"/>
  <c r="F52" i="37"/>
  <c r="E52" i="37"/>
  <c r="E189" i="48"/>
  <c r="I188" i="48"/>
  <c r="H188" i="48"/>
  <c r="G188" i="48"/>
  <c r="E188" i="48"/>
  <c r="I187" i="48"/>
  <c r="H187" i="48"/>
  <c r="G187" i="48"/>
  <c r="E187" i="48"/>
  <c r="I186" i="48"/>
  <c r="H186" i="48"/>
  <c r="G186" i="48"/>
  <c r="E186" i="48"/>
  <c r="I185" i="48"/>
  <c r="H185" i="48"/>
  <c r="G185" i="48"/>
  <c r="E185" i="48"/>
  <c r="J160" i="32"/>
  <c r="E151" i="47"/>
  <c r="E150" i="47"/>
  <c r="E149" i="47"/>
  <c r="E148" i="47"/>
  <c r="E66" i="47"/>
  <c r="E65" i="47"/>
  <c r="I106" i="43"/>
  <c r="H106" i="43"/>
  <c r="G106" i="43"/>
  <c r="F106" i="43"/>
  <c r="I105" i="43"/>
  <c r="H105" i="43"/>
  <c r="G105" i="43"/>
  <c r="F105" i="43"/>
  <c r="E105" i="43"/>
  <c r="I104" i="43"/>
  <c r="H104" i="43"/>
  <c r="G104" i="43"/>
  <c r="F104" i="43"/>
  <c r="E104" i="43"/>
  <c r="O205" i="60" l="1"/>
  <c r="N206" i="60"/>
  <c r="G94" i="8"/>
  <c r="J220" i="43"/>
  <c r="L88" i="7"/>
  <c r="O206" i="60" l="1"/>
  <c r="N207" i="60"/>
  <c r="G95" i="8"/>
  <c r="J221" i="43"/>
  <c r="L89" i="7"/>
  <c r="E307" i="8"/>
  <c r="F153" i="8"/>
  <c r="F155" i="8"/>
  <c r="F310" i="8"/>
  <c r="F308" i="8"/>
  <c r="E308" i="8"/>
  <c r="F311" i="8"/>
  <c r="F309" i="8"/>
  <c r="F307" i="8"/>
  <c r="F312" i="8"/>
  <c r="F314" i="8"/>
  <c r="F31" i="7"/>
  <c r="J165" i="32"/>
  <c r="H165" i="32"/>
  <c r="G165" i="32"/>
  <c r="F165" i="32"/>
  <c r="E165" i="32"/>
  <c r="E57" i="47"/>
  <c r="O207" i="60" l="1"/>
  <c r="N208" i="60"/>
  <c r="J222" i="43"/>
  <c r="G96" i="8"/>
  <c r="L90" i="7"/>
  <c r="E147" i="47"/>
  <c r="E64" i="47"/>
  <c r="F59" i="10"/>
  <c r="E59" i="10"/>
  <c r="F58" i="10"/>
  <c r="E58" i="10"/>
  <c r="F57" i="10"/>
  <c r="E57" i="10"/>
  <c r="F56" i="10"/>
  <c r="E56" i="10"/>
  <c r="F55" i="10"/>
  <c r="E55" i="10"/>
  <c r="I45" i="45"/>
  <c r="E52" i="45"/>
  <c r="E51" i="45"/>
  <c r="E50" i="45"/>
  <c r="E49" i="45"/>
  <c r="J164" i="32"/>
  <c r="I164" i="32"/>
  <c r="H164" i="32"/>
  <c r="G164" i="32"/>
  <c r="F164" i="32"/>
  <c r="E164" i="32"/>
  <c r="J162" i="32"/>
  <c r="I162" i="32"/>
  <c r="H162" i="32"/>
  <c r="G162" i="32"/>
  <c r="F162" i="32"/>
  <c r="E162" i="32"/>
  <c r="F40" i="32"/>
  <c r="E40" i="32"/>
  <c r="F39" i="32"/>
  <c r="E39" i="32"/>
  <c r="F37" i="32"/>
  <c r="E37" i="32"/>
  <c r="O208" i="60" l="1"/>
  <c r="N209" i="60"/>
  <c r="O209" i="60" s="1"/>
  <c r="J223" i="43"/>
  <c r="G97" i="8"/>
  <c r="L91" i="7"/>
  <c r="I48" i="45"/>
  <c r="I47" i="45"/>
  <c r="I46" i="45"/>
  <c r="G98" i="8" l="1"/>
  <c r="J224" i="43"/>
  <c r="I307" i="8"/>
  <c r="I308" i="8" s="1"/>
  <c r="I309" i="8" s="1"/>
  <c r="F306" i="8"/>
  <c r="F305" i="8"/>
  <c r="F294" i="8"/>
  <c r="F290" i="8"/>
  <c r="F289" i="8"/>
  <c r="F288" i="8"/>
  <c r="F287" i="8"/>
  <c r="F286" i="8"/>
  <c r="F284" i="8"/>
  <c r="F283" i="8"/>
  <c r="I282" i="8"/>
  <c r="I283" i="8" s="1"/>
  <c r="I284" i="8" s="1"/>
  <c r="I285" i="8" s="1"/>
  <c r="I286" i="8" s="1"/>
  <c r="I287" i="8" s="1"/>
  <c r="I288" i="8" s="1"/>
  <c r="I289" i="8" s="1"/>
  <c r="I290" i="8" s="1"/>
  <c r="I291" i="8" s="1"/>
  <c r="I292" i="8" s="1"/>
  <c r="I293" i="8" s="1"/>
  <c r="I294" i="8" s="1"/>
  <c r="I295" i="8" s="1"/>
  <c r="I296" i="8" s="1"/>
  <c r="I297" i="8" s="1"/>
  <c r="I298" i="8" s="1"/>
  <c r="I299" i="8" s="1"/>
  <c r="I300" i="8" s="1"/>
  <c r="I301" i="8" s="1"/>
  <c r="I302" i="8" s="1"/>
  <c r="I303" i="8" s="1"/>
  <c r="I304" i="8" s="1"/>
  <c r="I305" i="8" s="1"/>
  <c r="F282" i="8"/>
  <c r="F281" i="8"/>
  <c r="F280" i="8"/>
  <c r="F279" i="8"/>
  <c r="F278" i="8"/>
  <c r="F277" i="8"/>
  <c r="D275" i="8"/>
  <c r="D276" i="8" s="1"/>
  <c r="F276" i="8" s="1"/>
  <c r="F274" i="8"/>
  <c r="F273" i="8"/>
  <c r="F272" i="8"/>
  <c r="F271" i="8"/>
  <c r="F270" i="8"/>
  <c r="F269" i="8"/>
  <c r="D263" i="8"/>
  <c r="F263" i="8" s="1"/>
  <c r="F262" i="8"/>
  <c r="F261" i="8"/>
  <c r="D259" i="8"/>
  <c r="D260" i="8" s="1"/>
  <c r="F260" i="8" s="1"/>
  <c r="F258" i="8"/>
  <c r="D256" i="8"/>
  <c r="F255" i="8"/>
  <c r="F254" i="8"/>
  <c r="F253" i="8"/>
  <c r="F252" i="8"/>
  <c r="F251" i="8"/>
  <c r="F250" i="8"/>
  <c r="F249" i="8"/>
  <c r="F248" i="8"/>
  <c r="F247" i="8"/>
  <c r="F246" i="8"/>
  <c r="F245" i="8"/>
  <c r="D244" i="8"/>
  <c r="F244" i="8" s="1"/>
  <c r="F243" i="8"/>
  <c r="D239" i="8"/>
  <c r="D240" i="8" s="1"/>
  <c r="F238" i="8"/>
  <c r="F237" i="8"/>
  <c r="F236" i="8"/>
  <c r="F235" i="8"/>
  <c r="F234" i="8"/>
  <c r="E157" i="8"/>
  <c r="E156" i="8"/>
  <c r="E153" i="8"/>
  <c r="E35" i="7"/>
  <c r="F35" i="7"/>
  <c r="G35" i="7"/>
  <c r="H35" i="7"/>
  <c r="E36" i="7"/>
  <c r="F36" i="7"/>
  <c r="G36" i="7"/>
  <c r="H36" i="7"/>
  <c r="H37" i="7"/>
  <c r="L39" i="7"/>
  <c r="K39" i="7"/>
  <c r="J39" i="7"/>
  <c r="I39" i="7"/>
  <c r="G39" i="7"/>
  <c r="F39" i="7"/>
  <c r="E39" i="7"/>
  <c r="L38" i="7"/>
  <c r="K38" i="7"/>
  <c r="J38" i="7"/>
  <c r="I38" i="7"/>
  <c r="H38" i="7"/>
  <c r="L37" i="7"/>
  <c r="K37" i="7"/>
  <c r="J37" i="7"/>
  <c r="I37" i="7"/>
  <c r="L36" i="7"/>
  <c r="K36" i="7"/>
  <c r="J36" i="7"/>
  <c r="I36" i="7"/>
  <c r="L35" i="7"/>
  <c r="K35" i="7"/>
  <c r="J35" i="7"/>
  <c r="I35" i="7"/>
  <c r="N99" i="37"/>
  <c r="M99" i="37"/>
  <c r="K99" i="37"/>
  <c r="J99" i="37"/>
  <c r="I99" i="37"/>
  <c r="H99" i="37"/>
  <c r="G99" i="37"/>
  <c r="F99" i="37"/>
  <c r="E99" i="37"/>
  <c r="N98" i="37"/>
  <c r="M98" i="37"/>
  <c r="K98" i="37"/>
  <c r="J98" i="37"/>
  <c r="I98" i="37"/>
  <c r="H98" i="37"/>
  <c r="G98" i="37"/>
  <c r="F98" i="37"/>
  <c r="E98" i="37"/>
  <c r="N97" i="37"/>
  <c r="M97" i="37"/>
  <c r="K97" i="37"/>
  <c r="J97" i="37"/>
  <c r="I97" i="37"/>
  <c r="H97" i="37"/>
  <c r="G97" i="37"/>
  <c r="F97" i="37"/>
  <c r="E97" i="37"/>
  <c r="N95" i="37"/>
  <c r="M95" i="37"/>
  <c r="K95" i="37"/>
  <c r="J95" i="37"/>
  <c r="I95" i="37"/>
  <c r="H95" i="37"/>
  <c r="G95" i="37"/>
  <c r="F95" i="37"/>
  <c r="E95" i="37"/>
  <c r="F50" i="37"/>
  <c r="E50" i="37"/>
  <c r="F49" i="37"/>
  <c r="E49" i="37"/>
  <c r="F48" i="37"/>
  <c r="E48" i="37"/>
  <c r="G99" i="8" l="1"/>
  <c r="G100" i="8" s="1"/>
  <c r="G101" i="8" s="1"/>
  <c r="G103" i="8" s="1"/>
  <c r="G104" i="8" s="1"/>
  <c r="G105" i="8" s="1"/>
  <c r="G106" i="8" s="1"/>
  <c r="G107" i="8" s="1"/>
  <c r="G108" i="8" s="1"/>
  <c r="G109" i="8" s="1"/>
  <c r="G110" i="8" s="1"/>
  <c r="G111" i="8" s="1"/>
  <c r="G112" i="8" s="1"/>
  <c r="G113" i="8" s="1"/>
  <c r="G114" i="8" s="1"/>
  <c r="G115" i="8" s="1"/>
  <c r="G116" i="8" s="1"/>
  <c r="G117" i="8" s="1"/>
  <c r="J225" i="43"/>
  <c r="L93" i="7"/>
  <c r="I310" i="8"/>
  <c r="J309" i="8"/>
  <c r="D264" i="8"/>
  <c r="D265" i="8" s="1"/>
  <c r="D266" i="8" s="1"/>
  <c r="F259" i="8"/>
  <c r="F275" i="8"/>
  <c r="D241" i="8"/>
  <c r="F240" i="8"/>
  <c r="F256" i="8"/>
  <c r="F239" i="8"/>
  <c r="F50" i="20"/>
  <c r="E50" i="20"/>
  <c r="F49" i="20"/>
  <c r="I202" i="44"/>
  <c r="G202" i="44"/>
  <c r="E206" i="44"/>
  <c r="J205" i="44"/>
  <c r="I205" i="44"/>
  <c r="H205" i="44"/>
  <c r="G205" i="44"/>
  <c r="F205" i="44"/>
  <c r="E205" i="44"/>
  <c r="J204" i="44"/>
  <c r="I204" i="44"/>
  <c r="H204" i="44"/>
  <c r="G204" i="44"/>
  <c r="F204" i="44"/>
  <c r="E204" i="44"/>
  <c r="G66" i="44"/>
  <c r="F66" i="44"/>
  <c r="G65" i="44"/>
  <c r="F65" i="44"/>
  <c r="E65" i="44"/>
  <c r="G64" i="44"/>
  <c r="F64" i="44"/>
  <c r="E64" i="44"/>
  <c r="G63" i="44"/>
  <c r="F63" i="44"/>
  <c r="E63" i="44"/>
  <c r="G62" i="44"/>
  <c r="F62" i="44"/>
  <c r="E62" i="44"/>
  <c r="I184" i="48"/>
  <c r="H184" i="48"/>
  <c r="G184" i="48"/>
  <c r="E184" i="48"/>
  <c r="I182" i="48"/>
  <c r="H182" i="48"/>
  <c r="G182" i="48"/>
  <c r="E182" i="48"/>
  <c r="F81" i="5"/>
  <c r="E81" i="5"/>
  <c r="F80" i="5"/>
  <c r="E80" i="5"/>
  <c r="F79" i="5"/>
  <c r="E79" i="5"/>
  <c r="F78" i="5"/>
  <c r="E146" i="47"/>
  <c r="E144" i="47"/>
  <c r="E143" i="47"/>
  <c r="E63" i="47"/>
  <c r="E62" i="47"/>
  <c r="E61" i="47"/>
  <c r="E60" i="47"/>
  <c r="E59" i="47"/>
  <c r="I103" i="43"/>
  <c r="H103" i="43"/>
  <c r="G103" i="43"/>
  <c r="F103" i="43"/>
  <c r="I102" i="43"/>
  <c r="H102" i="43"/>
  <c r="G102" i="43"/>
  <c r="F102" i="43"/>
  <c r="E102" i="43"/>
  <c r="I101" i="43"/>
  <c r="H101" i="43"/>
  <c r="G101" i="43"/>
  <c r="F101" i="43"/>
  <c r="E101" i="43"/>
  <c r="I100" i="43"/>
  <c r="H100" i="43"/>
  <c r="G100" i="43"/>
  <c r="F100" i="43"/>
  <c r="I99" i="43"/>
  <c r="H99" i="43"/>
  <c r="G99" i="43"/>
  <c r="F99" i="43"/>
  <c r="E99" i="43"/>
  <c r="E50" i="11"/>
  <c r="H49" i="11"/>
  <c r="G49" i="11"/>
  <c r="F49" i="11"/>
  <c r="E49" i="11"/>
  <c r="H48" i="11"/>
  <c r="G48" i="11"/>
  <c r="F48" i="11"/>
  <c r="E48" i="11"/>
  <c r="D47" i="11"/>
  <c r="H46" i="11"/>
  <c r="G46" i="11"/>
  <c r="F46" i="11"/>
  <c r="E46" i="11"/>
  <c r="H45" i="11"/>
  <c r="G45" i="11"/>
  <c r="F45" i="11"/>
  <c r="E45" i="11"/>
  <c r="H44" i="11"/>
  <c r="G44" i="11"/>
  <c r="F44" i="11"/>
  <c r="E44" i="11"/>
  <c r="J41" i="11"/>
  <c r="J42" i="11" s="1"/>
  <c r="J43" i="11" s="1"/>
  <c r="J44" i="11" s="1"/>
  <c r="J45" i="11" s="1"/>
  <c r="J46" i="11" s="1"/>
  <c r="J47" i="11" s="1"/>
  <c r="J48" i="11" s="1"/>
  <c r="J49" i="11" s="1"/>
  <c r="J50" i="11" s="1"/>
  <c r="J51" i="11" s="1"/>
  <c r="J52" i="11" s="1"/>
  <c r="J53" i="11" s="1"/>
  <c r="J54" i="11" s="1"/>
  <c r="J55" i="11" s="1"/>
  <c r="J56" i="11" s="1"/>
  <c r="J57" i="11" s="1"/>
  <c r="J58" i="11" s="1"/>
  <c r="J59" i="11" s="1"/>
  <c r="J60" i="11" s="1"/>
  <c r="J61" i="11" s="1"/>
  <c r="J62" i="11" s="1"/>
  <c r="J63" i="11" s="1"/>
  <c r="J64" i="11" s="1"/>
  <c r="J65" i="11" s="1"/>
  <c r="J66" i="11" s="1"/>
  <c r="J67" i="11" s="1"/>
  <c r="J68" i="11" s="1"/>
  <c r="J69" i="11" s="1"/>
  <c r="J70" i="11" s="1"/>
  <c r="J71" i="11" s="1"/>
  <c r="J72" i="11" s="1"/>
  <c r="J73" i="11" s="1"/>
  <c r="J74" i="11" s="1"/>
  <c r="J75" i="11" s="1"/>
  <c r="J76" i="11" s="1"/>
  <c r="J77" i="11" s="1"/>
  <c r="J78" i="11" s="1"/>
  <c r="H43" i="11"/>
  <c r="G43" i="11"/>
  <c r="F43" i="11"/>
  <c r="E43" i="11"/>
  <c r="H42" i="11"/>
  <c r="G42" i="11"/>
  <c r="F42" i="11"/>
  <c r="E42" i="11"/>
  <c r="H41" i="11"/>
  <c r="G41" i="11"/>
  <c r="F41" i="11"/>
  <c r="E41" i="11"/>
  <c r="J226" i="43" l="1"/>
  <c r="J228" i="43" s="1"/>
  <c r="J229" i="43" s="1"/>
  <c r="J230" i="43" s="1"/>
  <c r="J231" i="43" s="1"/>
  <c r="J232" i="43" s="1"/>
  <c r="J233" i="43" s="1"/>
  <c r="J234" i="43" s="1"/>
  <c r="J235" i="43" s="1"/>
  <c r="J236" i="43" s="1"/>
  <c r="L94" i="7"/>
  <c r="I311" i="8"/>
  <c r="J310" i="8"/>
  <c r="F265" i="8"/>
  <c r="F264" i="8"/>
  <c r="E47" i="11"/>
  <c r="H47" i="11"/>
  <c r="D267" i="8"/>
  <c r="F266" i="8"/>
  <c r="F241" i="8"/>
  <c r="D242" i="8"/>
  <c r="F47" i="11"/>
  <c r="G47" i="11"/>
  <c r="L95" i="7" l="1"/>
  <c r="I312" i="8"/>
  <c r="J311" i="8"/>
  <c r="F242" i="8"/>
  <c r="F267" i="8"/>
  <c r="D268" i="8"/>
  <c r="F268" i="8" s="1"/>
  <c r="E150" i="8"/>
  <c r="E149" i="8"/>
  <c r="E148" i="8"/>
  <c r="L96" i="7" l="1"/>
  <c r="I313" i="8"/>
  <c r="J312" i="8"/>
  <c r="E135" i="47"/>
  <c r="L97" i="7" l="1"/>
  <c r="L98" i="7" s="1"/>
  <c r="I314" i="8"/>
  <c r="J313" i="8"/>
  <c r="I258" i="8"/>
  <c r="I259" i="8" s="1"/>
  <c r="I260" i="8" s="1"/>
  <c r="I261" i="8" s="1"/>
  <c r="I262" i="8" s="1"/>
  <c r="I263" i="8" s="1"/>
  <c r="I264" i="8" s="1"/>
  <c r="I265" i="8" s="1"/>
  <c r="I266" i="8" s="1"/>
  <c r="I267" i="8" s="1"/>
  <c r="I268" i="8" s="1"/>
  <c r="I269" i="8" s="1"/>
  <c r="I270" i="8" s="1"/>
  <c r="I271" i="8" s="1"/>
  <c r="I272" i="8" s="1"/>
  <c r="I273" i="8" s="1"/>
  <c r="I274" i="8" s="1"/>
  <c r="I275" i="8" s="1"/>
  <c r="I276" i="8" s="1"/>
  <c r="F197" i="44"/>
  <c r="F198" i="44"/>
  <c r="F199" i="44"/>
  <c r="F200" i="44"/>
  <c r="F201" i="44"/>
  <c r="F202" i="44"/>
  <c r="F203" i="44"/>
  <c r="F196" i="44"/>
  <c r="L103" i="7" l="1"/>
  <c r="L104" i="7" s="1"/>
  <c r="L105" i="7" s="1"/>
  <c r="L106" i="7" s="1"/>
  <c r="L107" i="7" s="1"/>
  <c r="L108" i="7" s="1"/>
  <c r="L109" i="7" s="1"/>
  <c r="L110" i="7" s="1"/>
  <c r="L111" i="7" s="1"/>
  <c r="L112" i="7" s="1"/>
  <c r="L113" i="7" s="1"/>
  <c r="L114" i="7" s="1"/>
  <c r="L115" i="7" s="1"/>
  <c r="L116" i="7" s="1"/>
  <c r="J314" i="8"/>
  <c r="I315" i="8"/>
  <c r="E58" i="56"/>
  <c r="F58" i="56" s="1"/>
  <c r="E56" i="56"/>
  <c r="F56" i="56" s="1"/>
  <c r="I42" i="45"/>
  <c r="I40" i="45"/>
  <c r="J315" i="8" l="1"/>
  <c r="I316" i="8"/>
  <c r="H7" i="57"/>
  <c r="E7" i="57"/>
  <c r="F54" i="10"/>
  <c r="E54" i="10"/>
  <c r="F53" i="10"/>
  <c r="E53" i="10"/>
  <c r="F52" i="10"/>
  <c r="E52" i="10"/>
  <c r="F51" i="10"/>
  <c r="E51" i="10"/>
  <c r="F50" i="10"/>
  <c r="E50" i="10"/>
  <c r="J316" i="8" l="1"/>
  <c r="I317" i="8"/>
  <c r="E47" i="37"/>
  <c r="N86" i="37"/>
  <c r="N87" i="37"/>
  <c r="N88" i="37"/>
  <c r="N89" i="37"/>
  <c r="N90" i="37"/>
  <c r="N91" i="37"/>
  <c r="N92" i="37"/>
  <c r="N93" i="37"/>
  <c r="N94" i="37"/>
  <c r="N74" i="37"/>
  <c r="N69" i="37"/>
  <c r="F48" i="20"/>
  <c r="F47" i="20"/>
  <c r="E47" i="20"/>
  <c r="F46" i="20"/>
  <c r="E46" i="20"/>
  <c r="F45" i="20"/>
  <c r="E45" i="20"/>
  <c r="F44" i="20"/>
  <c r="E44" i="20"/>
  <c r="F43" i="20"/>
  <c r="E43" i="20"/>
  <c r="I318" i="8" l="1"/>
  <c r="J317" i="8"/>
  <c r="I44" i="45"/>
  <c r="E48" i="45"/>
  <c r="E47" i="45"/>
  <c r="E46" i="45"/>
  <c r="E45" i="45"/>
  <c r="E44" i="45"/>
  <c r="I43" i="45"/>
  <c r="E43" i="45"/>
  <c r="E42" i="45"/>
  <c r="I180" i="48"/>
  <c r="H180" i="48"/>
  <c r="G180" i="48"/>
  <c r="E180" i="48"/>
  <c r="I179" i="48"/>
  <c r="G179" i="48"/>
  <c r="I178" i="48"/>
  <c r="H178" i="48"/>
  <c r="G178" i="48"/>
  <c r="E178" i="48"/>
  <c r="I177" i="48"/>
  <c r="H177" i="48"/>
  <c r="G177" i="48"/>
  <c r="E177" i="48"/>
  <c r="E142" i="47"/>
  <c r="E141" i="47"/>
  <c r="E140" i="47"/>
  <c r="E58" i="47"/>
  <c r="E56" i="47"/>
  <c r="E55" i="47"/>
  <c r="E54" i="47"/>
  <c r="J318" i="8" l="1"/>
  <c r="I319" i="8"/>
  <c r="F60" i="44"/>
  <c r="G60" i="44"/>
  <c r="F54" i="44"/>
  <c r="G54" i="44"/>
  <c r="H156" i="32"/>
  <c r="I156" i="32"/>
  <c r="J156" i="32"/>
  <c r="F160" i="32"/>
  <c r="E160" i="32"/>
  <c r="J159" i="32"/>
  <c r="I159" i="32"/>
  <c r="H159" i="32"/>
  <c r="G159" i="32"/>
  <c r="F159" i="32"/>
  <c r="E159" i="32"/>
  <c r="J158" i="32"/>
  <c r="I158" i="32"/>
  <c r="H158" i="32"/>
  <c r="G158" i="32"/>
  <c r="F158" i="32"/>
  <c r="E158" i="32"/>
  <c r="G156" i="32"/>
  <c r="F156" i="32"/>
  <c r="E156" i="32"/>
  <c r="J155" i="32"/>
  <c r="G155" i="32"/>
  <c r="F155" i="32"/>
  <c r="E155" i="32"/>
  <c r="F35" i="32"/>
  <c r="E35" i="32"/>
  <c r="F34" i="32"/>
  <c r="E34" i="32"/>
  <c r="F33" i="32"/>
  <c r="E33" i="32"/>
  <c r="F32" i="32"/>
  <c r="E32" i="32"/>
  <c r="J203" i="44"/>
  <c r="I203" i="44"/>
  <c r="H203" i="44"/>
  <c r="G203" i="44"/>
  <c r="J202" i="44"/>
  <c r="H202" i="44"/>
  <c r="E202" i="44"/>
  <c r="J201" i="44"/>
  <c r="I201" i="44"/>
  <c r="H201" i="44"/>
  <c r="G201" i="44"/>
  <c r="E201" i="44"/>
  <c r="E200" i="44"/>
  <c r="G61" i="44"/>
  <c r="F61" i="44"/>
  <c r="E61" i="44"/>
  <c r="E60" i="44"/>
  <c r="G59" i="44"/>
  <c r="F59" i="44"/>
  <c r="E59" i="44"/>
  <c r="G58" i="44"/>
  <c r="F58" i="44"/>
  <c r="E58" i="44"/>
  <c r="E73" i="5"/>
  <c r="F73" i="5"/>
  <c r="E77" i="5"/>
  <c r="F76" i="5"/>
  <c r="E75" i="5"/>
  <c r="F74" i="5"/>
  <c r="E74" i="5"/>
  <c r="E61" i="56"/>
  <c r="F61" i="56" s="1"/>
  <c r="E60" i="56"/>
  <c r="F60" i="56" s="1"/>
  <c r="E59" i="56"/>
  <c r="F59" i="56" s="1"/>
  <c r="E57" i="56"/>
  <c r="F57" i="56" s="1"/>
  <c r="E55" i="56"/>
  <c r="F55" i="56" s="1"/>
  <c r="E54" i="56"/>
  <c r="F54" i="56" s="1"/>
  <c r="I98" i="43"/>
  <c r="H98" i="43"/>
  <c r="G98" i="43"/>
  <c r="F98" i="43"/>
  <c r="E98" i="43"/>
  <c r="I97" i="43"/>
  <c r="H97" i="43"/>
  <c r="G97" i="43"/>
  <c r="F97" i="43"/>
  <c r="E97" i="43"/>
  <c r="I96" i="43"/>
  <c r="H96" i="43"/>
  <c r="G96" i="43"/>
  <c r="F96" i="43"/>
  <c r="E96" i="43"/>
  <c r="I95" i="43"/>
  <c r="H95" i="43"/>
  <c r="G95" i="43"/>
  <c r="F95" i="43"/>
  <c r="E95" i="43"/>
  <c r="L34" i="7"/>
  <c r="K34" i="7"/>
  <c r="J34" i="7"/>
  <c r="I34" i="7"/>
  <c r="G34" i="7"/>
  <c r="F34" i="7"/>
  <c r="E26" i="7"/>
  <c r="F26" i="7"/>
  <c r="G26" i="7"/>
  <c r="I26" i="7"/>
  <c r="J26" i="7"/>
  <c r="K26" i="7"/>
  <c r="L26" i="7"/>
  <c r="I320" i="8" l="1"/>
  <c r="J319" i="8"/>
  <c r="J320" i="8" l="1"/>
  <c r="I321" i="8"/>
  <c r="H87" i="37"/>
  <c r="H55" i="43"/>
  <c r="H54" i="43"/>
  <c r="E55" i="43"/>
  <c r="E54" i="43"/>
  <c r="L33" i="7"/>
  <c r="K33" i="7"/>
  <c r="J33" i="7"/>
  <c r="I33" i="7"/>
  <c r="G33" i="7"/>
  <c r="F33" i="7"/>
  <c r="E33" i="7"/>
  <c r="L31" i="7"/>
  <c r="K31" i="7"/>
  <c r="J31" i="7"/>
  <c r="I31" i="7"/>
  <c r="G31" i="7"/>
  <c r="E31" i="7"/>
  <c r="L30" i="7"/>
  <c r="K30" i="7"/>
  <c r="J30" i="7"/>
  <c r="I30" i="7"/>
  <c r="H30" i="7"/>
  <c r="F45" i="37"/>
  <c r="E45" i="37"/>
  <c r="F44" i="37"/>
  <c r="E44" i="37"/>
  <c r="F89" i="37"/>
  <c r="G89" i="37"/>
  <c r="H89" i="37"/>
  <c r="I89" i="37"/>
  <c r="J89" i="37"/>
  <c r="K89" i="37"/>
  <c r="L89" i="37"/>
  <c r="M89" i="37"/>
  <c r="F90" i="37"/>
  <c r="G90" i="37"/>
  <c r="H90" i="37"/>
  <c r="I90" i="37"/>
  <c r="J90" i="37"/>
  <c r="K90" i="37"/>
  <c r="L90" i="37"/>
  <c r="M90" i="37"/>
  <c r="F91" i="37"/>
  <c r="G91" i="37"/>
  <c r="H91" i="37"/>
  <c r="I91" i="37"/>
  <c r="J91" i="37"/>
  <c r="K91" i="37"/>
  <c r="L91" i="37"/>
  <c r="M91" i="37"/>
  <c r="M92" i="37"/>
  <c r="F93" i="37"/>
  <c r="G93" i="37"/>
  <c r="H93" i="37"/>
  <c r="I93" i="37"/>
  <c r="J93" i="37"/>
  <c r="K93" i="37"/>
  <c r="M93" i="37"/>
  <c r="M94" i="37"/>
  <c r="K94" i="37"/>
  <c r="J94" i="37"/>
  <c r="I94" i="37"/>
  <c r="H94" i="37"/>
  <c r="G94" i="37"/>
  <c r="F94" i="37"/>
  <c r="E94" i="37"/>
  <c r="E93" i="37"/>
  <c r="E91" i="37"/>
  <c r="E90" i="37"/>
  <c r="E89" i="37"/>
  <c r="J321" i="8" l="1"/>
  <c r="I322" i="8"/>
  <c r="I234" i="8"/>
  <c r="I235" i="8" s="1"/>
  <c r="I236" i="8" s="1"/>
  <c r="I237" i="8" s="1"/>
  <c r="I238" i="8" s="1"/>
  <c r="I239" i="8" s="1"/>
  <c r="I240" i="8" s="1"/>
  <c r="I241" i="8" s="1"/>
  <c r="I242" i="8" s="1"/>
  <c r="I243" i="8" s="1"/>
  <c r="I244" i="8" s="1"/>
  <c r="I245" i="8" s="1"/>
  <c r="I246" i="8" s="1"/>
  <c r="I247" i="8" s="1"/>
  <c r="I248" i="8" s="1"/>
  <c r="I249" i="8" s="1"/>
  <c r="I250" i="8" s="1"/>
  <c r="I251" i="8" s="1"/>
  <c r="I252" i="8" s="1"/>
  <c r="I253" i="8" s="1"/>
  <c r="I254" i="8" s="1"/>
  <c r="I255" i="8" s="1"/>
  <c r="I256" i="8" s="1"/>
  <c r="I257" i="8" s="1"/>
  <c r="J234" i="8"/>
  <c r="J235" i="8" s="1"/>
  <c r="J236" i="8" s="1"/>
  <c r="J237" i="8" s="1"/>
  <c r="J238" i="8" s="1"/>
  <c r="J239" i="8" s="1"/>
  <c r="J240" i="8" s="1"/>
  <c r="J241" i="8" s="1"/>
  <c r="J242" i="8" s="1"/>
  <c r="J243" i="8" s="1"/>
  <c r="J244" i="8" s="1"/>
  <c r="J245" i="8" s="1"/>
  <c r="J246" i="8" s="1"/>
  <c r="J247" i="8" s="1"/>
  <c r="J248" i="8" s="1"/>
  <c r="J249" i="8" s="1"/>
  <c r="J250" i="8" s="1"/>
  <c r="J251" i="8" s="1"/>
  <c r="J252" i="8" s="1"/>
  <c r="J253" i="8" s="1"/>
  <c r="J254" i="8" s="1"/>
  <c r="J255" i="8" s="1"/>
  <c r="J256" i="8" s="1"/>
  <c r="F43" i="37"/>
  <c r="E43" i="37"/>
  <c r="F42" i="37"/>
  <c r="E42" i="37"/>
  <c r="J199" i="44"/>
  <c r="I199" i="44"/>
  <c r="H199" i="44"/>
  <c r="G199" i="44"/>
  <c r="E199" i="44"/>
  <c r="J198" i="44"/>
  <c r="I198" i="44"/>
  <c r="H198" i="44"/>
  <c r="G198" i="44"/>
  <c r="E198" i="44"/>
  <c r="G57" i="44"/>
  <c r="F57" i="44"/>
  <c r="E57" i="44"/>
  <c r="I323" i="8" l="1"/>
  <c r="J322" i="8"/>
  <c r="I176" i="48"/>
  <c r="H176" i="48"/>
  <c r="G176" i="48"/>
  <c r="E176" i="48"/>
  <c r="I175" i="48"/>
  <c r="H175" i="48"/>
  <c r="G175" i="48"/>
  <c r="E175" i="48"/>
  <c r="E25" i="32"/>
  <c r="F25" i="32"/>
  <c r="J323" i="8" l="1"/>
  <c r="I324" i="8"/>
  <c r="M83" i="37"/>
  <c r="E83" i="37"/>
  <c r="N83" i="37" s="1"/>
  <c r="I94" i="43"/>
  <c r="H94" i="43"/>
  <c r="G94" i="43"/>
  <c r="F94" i="43"/>
  <c r="E94" i="43"/>
  <c r="E53" i="43"/>
  <c r="F35" i="37"/>
  <c r="J324" i="8" l="1"/>
  <c r="I325" i="8"/>
  <c r="N10" i="7"/>
  <c r="N11" i="7" s="1"/>
  <c r="N12" i="7" s="1"/>
  <c r="N13" i="7" s="1"/>
  <c r="N14" i="7" s="1"/>
  <c r="N15" i="7" s="1"/>
  <c r="N16" i="7" s="1"/>
  <c r="N17" i="7" s="1"/>
  <c r="N18" i="7" s="1"/>
  <c r="N19" i="7" s="1"/>
  <c r="N20" i="7" s="1"/>
  <c r="I38" i="45"/>
  <c r="I36" i="45"/>
  <c r="I37" i="45"/>
  <c r="I39" i="45"/>
  <c r="I41" i="45"/>
  <c r="K90" i="43"/>
  <c r="E91" i="43"/>
  <c r="F91" i="43"/>
  <c r="G91" i="43"/>
  <c r="H91" i="43"/>
  <c r="I91" i="43"/>
  <c r="E92" i="43"/>
  <c r="F92" i="43"/>
  <c r="G92" i="43"/>
  <c r="H92" i="43"/>
  <c r="I92" i="43"/>
  <c r="E93" i="43"/>
  <c r="F93" i="43"/>
  <c r="G93" i="43"/>
  <c r="H93" i="43"/>
  <c r="I93" i="43"/>
  <c r="I90" i="43"/>
  <c r="H90" i="43"/>
  <c r="G90" i="43"/>
  <c r="F90" i="43"/>
  <c r="E90" i="43"/>
  <c r="I89" i="43"/>
  <c r="H89" i="43"/>
  <c r="G89" i="43"/>
  <c r="F89" i="43"/>
  <c r="E89" i="43"/>
  <c r="I88" i="43"/>
  <c r="H88" i="43"/>
  <c r="G88" i="43"/>
  <c r="H87" i="43"/>
  <c r="G87" i="43"/>
  <c r="E87" i="43"/>
  <c r="I86" i="43"/>
  <c r="H86" i="43"/>
  <c r="G86" i="43"/>
  <c r="F86" i="43"/>
  <c r="E86" i="43"/>
  <c r="D85" i="43"/>
  <c r="I85" i="43" s="1"/>
  <c r="I84" i="43"/>
  <c r="H84" i="43"/>
  <c r="G84" i="43"/>
  <c r="F84" i="43"/>
  <c r="E84" i="43"/>
  <c r="I83" i="43"/>
  <c r="H83" i="43"/>
  <c r="G83" i="43"/>
  <c r="F83" i="43"/>
  <c r="I82" i="43"/>
  <c r="H82" i="43"/>
  <c r="G82" i="43"/>
  <c r="F82" i="43"/>
  <c r="E82" i="43"/>
  <c r="I81" i="43"/>
  <c r="H81" i="43"/>
  <c r="G81" i="43"/>
  <c r="F81" i="43"/>
  <c r="E81" i="43"/>
  <c r="I80" i="43"/>
  <c r="H80" i="43"/>
  <c r="G80" i="43"/>
  <c r="F80" i="43"/>
  <c r="E80" i="43"/>
  <c r="I79" i="43"/>
  <c r="H79" i="43"/>
  <c r="G79" i="43"/>
  <c r="F79" i="43"/>
  <c r="E79" i="43"/>
  <c r="I78" i="43"/>
  <c r="H78" i="43"/>
  <c r="G78" i="43"/>
  <c r="F78" i="43"/>
  <c r="E78" i="43"/>
  <c r="I77" i="43"/>
  <c r="H77" i="43"/>
  <c r="G77" i="43"/>
  <c r="F77" i="43"/>
  <c r="E77" i="43"/>
  <c r="I76" i="43"/>
  <c r="H76" i="43"/>
  <c r="G76" i="43"/>
  <c r="F76" i="43"/>
  <c r="E76" i="43"/>
  <c r="I75" i="43"/>
  <c r="H75" i="43"/>
  <c r="G75" i="43"/>
  <c r="F75" i="43"/>
  <c r="E75" i="43"/>
  <c r="I74" i="43"/>
  <c r="H74" i="43"/>
  <c r="G74" i="43"/>
  <c r="F74" i="43"/>
  <c r="E74" i="43"/>
  <c r="I73" i="43"/>
  <c r="H73" i="43"/>
  <c r="G73" i="43"/>
  <c r="F73" i="43"/>
  <c r="E73" i="43"/>
  <c r="I72" i="43"/>
  <c r="H72" i="43"/>
  <c r="G72" i="43"/>
  <c r="F72" i="43"/>
  <c r="E72" i="43"/>
  <c r="I71" i="43"/>
  <c r="H71" i="43"/>
  <c r="G71" i="43"/>
  <c r="F71" i="43"/>
  <c r="E71" i="43"/>
  <c r="I70" i="43"/>
  <c r="H70" i="43"/>
  <c r="G70" i="43"/>
  <c r="F70" i="43"/>
  <c r="E70" i="43"/>
  <c r="D67" i="43"/>
  <c r="H67" i="43" s="1"/>
  <c r="I66" i="43"/>
  <c r="H66" i="43"/>
  <c r="G66" i="43"/>
  <c r="F66" i="43"/>
  <c r="E66" i="43"/>
  <c r="I65" i="43"/>
  <c r="H65" i="43"/>
  <c r="G65" i="43"/>
  <c r="F65" i="43"/>
  <c r="E65" i="43"/>
  <c r="I64" i="43"/>
  <c r="H64" i="43"/>
  <c r="G64" i="43"/>
  <c r="F64" i="43"/>
  <c r="E64" i="43"/>
  <c r="I63" i="43"/>
  <c r="H63" i="43"/>
  <c r="G63" i="43"/>
  <c r="F63" i="43"/>
  <c r="E63" i="43"/>
  <c r="I62" i="43"/>
  <c r="H62" i="43"/>
  <c r="G62" i="43"/>
  <c r="F62" i="43"/>
  <c r="E62" i="43"/>
  <c r="I61" i="43"/>
  <c r="H61" i="43"/>
  <c r="G61" i="43"/>
  <c r="F61" i="43"/>
  <c r="E61" i="43"/>
  <c r="E49" i="43"/>
  <c r="H40" i="11"/>
  <c r="G40" i="11"/>
  <c r="F40" i="11"/>
  <c r="E40" i="11"/>
  <c r="H39" i="11"/>
  <c r="G39" i="11"/>
  <c r="F39" i="11"/>
  <c r="E39" i="11"/>
  <c r="H38" i="11"/>
  <c r="G38" i="11"/>
  <c r="F38" i="11"/>
  <c r="E38" i="11"/>
  <c r="F49" i="10"/>
  <c r="E49" i="10"/>
  <c r="F48" i="10"/>
  <c r="E48" i="10"/>
  <c r="E47" i="10"/>
  <c r="E53" i="56"/>
  <c r="F53" i="56" s="1"/>
  <c r="F42" i="20"/>
  <c r="E42" i="20"/>
  <c r="F41" i="20"/>
  <c r="E41" i="20"/>
  <c r="E41" i="45"/>
  <c r="E40" i="45"/>
  <c r="J154" i="32"/>
  <c r="G154" i="32"/>
  <c r="F154" i="32"/>
  <c r="E154" i="32"/>
  <c r="J153" i="32"/>
  <c r="G153" i="32"/>
  <c r="F153" i="32"/>
  <c r="E153" i="32"/>
  <c r="J152" i="32"/>
  <c r="G152" i="32"/>
  <c r="F152" i="32"/>
  <c r="E152" i="32"/>
  <c r="F31" i="32"/>
  <c r="E31" i="32"/>
  <c r="F30" i="32"/>
  <c r="E30" i="32"/>
  <c r="F29" i="32"/>
  <c r="E29" i="32"/>
  <c r="F28" i="32"/>
  <c r="E28" i="32"/>
  <c r="E146" i="8"/>
  <c r="J197" i="44"/>
  <c r="I197" i="44"/>
  <c r="H197" i="44"/>
  <c r="G197" i="44"/>
  <c r="E197" i="44"/>
  <c r="J196" i="44"/>
  <c r="I196" i="44"/>
  <c r="H196" i="44"/>
  <c r="G196" i="44"/>
  <c r="E196" i="44"/>
  <c r="G56" i="44"/>
  <c r="F56" i="44"/>
  <c r="E56" i="44"/>
  <c r="G55" i="44"/>
  <c r="F55" i="44"/>
  <c r="E55" i="44"/>
  <c r="E54" i="44"/>
  <c r="H28" i="7"/>
  <c r="L29" i="7"/>
  <c r="K29" i="7"/>
  <c r="J29" i="7"/>
  <c r="I29" i="7"/>
  <c r="G29" i="7"/>
  <c r="F29" i="7"/>
  <c r="E29" i="7"/>
  <c r="L28" i="7"/>
  <c r="K28" i="7"/>
  <c r="J28" i="7"/>
  <c r="I28" i="7"/>
  <c r="L27" i="7"/>
  <c r="K27" i="7"/>
  <c r="J27" i="7"/>
  <c r="I27" i="7"/>
  <c r="H27" i="7"/>
  <c r="G27" i="7"/>
  <c r="F27" i="7"/>
  <c r="E27" i="7"/>
  <c r="F71" i="5"/>
  <c r="E71" i="5"/>
  <c r="M88" i="37"/>
  <c r="L88" i="37"/>
  <c r="K88" i="37"/>
  <c r="J88" i="37"/>
  <c r="I88" i="37"/>
  <c r="H88" i="37"/>
  <c r="G88" i="37"/>
  <c r="F88" i="37"/>
  <c r="E88" i="37"/>
  <c r="M87" i="37"/>
  <c r="L87" i="37"/>
  <c r="K87" i="37"/>
  <c r="J87" i="37"/>
  <c r="I87" i="37"/>
  <c r="G87" i="37"/>
  <c r="F87" i="37"/>
  <c r="E87" i="37"/>
  <c r="M86" i="37"/>
  <c r="L86" i="37"/>
  <c r="K86" i="37"/>
  <c r="J86" i="37"/>
  <c r="I86" i="37"/>
  <c r="H86" i="37"/>
  <c r="G86" i="37"/>
  <c r="F86" i="37"/>
  <c r="E86" i="37"/>
  <c r="E84" i="37"/>
  <c r="N84" i="37" s="1"/>
  <c r="F84" i="37"/>
  <c r="G84" i="37"/>
  <c r="H84" i="37"/>
  <c r="I84" i="37"/>
  <c r="J84" i="37"/>
  <c r="K84" i="37"/>
  <c r="L84" i="37"/>
  <c r="M84" i="37"/>
  <c r="E41" i="37"/>
  <c r="F40" i="37"/>
  <c r="E40" i="37"/>
  <c r="F39" i="37"/>
  <c r="E39" i="37"/>
  <c r="F36" i="37"/>
  <c r="H174" i="48"/>
  <c r="G174" i="48"/>
  <c r="E174" i="48"/>
  <c r="I173" i="48"/>
  <c r="H173" i="48"/>
  <c r="G173" i="48"/>
  <c r="E173" i="48"/>
  <c r="I172" i="48"/>
  <c r="H172" i="48"/>
  <c r="G172" i="48"/>
  <c r="E172" i="48"/>
  <c r="E53" i="47"/>
  <c r="E52" i="47"/>
  <c r="E51" i="47"/>
  <c r="J325" i="8" l="1"/>
  <c r="K93" i="43"/>
  <c r="K92" i="43"/>
  <c r="K91" i="43"/>
  <c r="F67" i="43"/>
  <c r="G85" i="43"/>
  <c r="G67" i="43"/>
  <c r="I67" i="43"/>
  <c r="D68" i="43"/>
  <c r="G68" i="43" s="1"/>
  <c r="E67" i="43"/>
  <c r="H85" i="43"/>
  <c r="K94" i="43" l="1"/>
  <c r="K95" i="43"/>
  <c r="H68" i="43"/>
  <c r="I68" i="43"/>
  <c r="D69" i="43"/>
  <c r="G69" i="43" s="1"/>
  <c r="E68" i="43"/>
  <c r="F68" i="43"/>
  <c r="K96" i="43" l="1"/>
  <c r="H69" i="43"/>
  <c r="I69" i="43"/>
  <c r="F69" i="43"/>
  <c r="E69" i="43"/>
  <c r="E51" i="43"/>
  <c r="E52" i="43"/>
  <c r="E46" i="43"/>
  <c r="F40" i="20"/>
  <c r="E40" i="20"/>
  <c r="F39" i="20"/>
  <c r="F38" i="20"/>
  <c r="F37" i="20"/>
  <c r="E37" i="20"/>
  <c r="F36" i="20"/>
  <c r="E36" i="20"/>
  <c r="E39" i="45"/>
  <c r="E38" i="45"/>
  <c r="E37" i="45"/>
  <c r="E36" i="45"/>
  <c r="E52" i="56"/>
  <c r="F52" i="56" s="1"/>
  <c r="E51" i="56"/>
  <c r="F51" i="56" s="1"/>
  <c r="E49" i="56"/>
  <c r="F49" i="56" s="1"/>
  <c r="E50" i="56"/>
  <c r="F50" i="56" s="1"/>
  <c r="F46" i="10"/>
  <c r="E46" i="10"/>
  <c r="F45" i="10"/>
  <c r="E44" i="10"/>
  <c r="K97" i="43" l="1"/>
  <c r="E143" i="8"/>
  <c r="F142" i="8"/>
  <c r="E142" i="8"/>
  <c r="F141" i="8"/>
  <c r="E141" i="8"/>
  <c r="E50" i="43"/>
  <c r="H37" i="11"/>
  <c r="G37" i="11"/>
  <c r="F37" i="11"/>
  <c r="E37" i="11"/>
  <c r="H36" i="11"/>
  <c r="G36" i="11"/>
  <c r="F36" i="11"/>
  <c r="E36" i="11"/>
  <c r="H35" i="11"/>
  <c r="G35" i="11"/>
  <c r="F35" i="11"/>
  <c r="E35" i="11"/>
  <c r="H34" i="11"/>
  <c r="G34" i="11"/>
  <c r="F34" i="11"/>
  <c r="E34" i="11"/>
  <c r="H32" i="11"/>
  <c r="H33" i="11"/>
  <c r="G33" i="11"/>
  <c r="F33" i="11"/>
  <c r="E33" i="11"/>
  <c r="J151" i="32"/>
  <c r="G151" i="32"/>
  <c r="F151" i="32"/>
  <c r="E151" i="32"/>
  <c r="F27" i="32"/>
  <c r="E27" i="32"/>
  <c r="F26" i="32"/>
  <c r="E26" i="32"/>
  <c r="K98" i="43" l="1"/>
  <c r="K99" i="43" l="1"/>
  <c r="E50" i="47"/>
  <c r="E49" i="47"/>
  <c r="E48" i="47"/>
  <c r="E47" i="47"/>
  <c r="F24" i="32"/>
  <c r="E24" i="32"/>
  <c r="E150" i="32"/>
  <c r="J150" i="32"/>
  <c r="F150" i="32"/>
  <c r="J149" i="32"/>
  <c r="G149" i="32"/>
  <c r="F149" i="32"/>
  <c r="E149" i="32"/>
  <c r="J148" i="32"/>
  <c r="G148" i="32"/>
  <c r="F148" i="32"/>
  <c r="E148" i="32"/>
  <c r="J195" i="44"/>
  <c r="I195" i="44"/>
  <c r="H195" i="44"/>
  <c r="G195" i="44"/>
  <c r="F195" i="44"/>
  <c r="E195" i="44"/>
  <c r="J194" i="44"/>
  <c r="I194" i="44"/>
  <c r="H194" i="44"/>
  <c r="G194" i="44"/>
  <c r="F194" i="44"/>
  <c r="E194" i="44"/>
  <c r="J193" i="44"/>
  <c r="I193" i="44"/>
  <c r="H193" i="44"/>
  <c r="G193" i="44"/>
  <c r="F193" i="44"/>
  <c r="E193" i="44"/>
  <c r="J192" i="44"/>
  <c r="I192" i="44"/>
  <c r="H192" i="44"/>
  <c r="G192" i="44"/>
  <c r="F192" i="44"/>
  <c r="E192" i="44"/>
  <c r="G53" i="44"/>
  <c r="F53" i="44"/>
  <c r="E53" i="44"/>
  <c r="G52" i="44"/>
  <c r="F52" i="44"/>
  <c r="E52" i="44"/>
  <c r="G51" i="44"/>
  <c r="F51" i="44"/>
  <c r="E51" i="44"/>
  <c r="G50" i="44"/>
  <c r="F50" i="44"/>
  <c r="E24" i="7"/>
  <c r="F24" i="7"/>
  <c r="G24" i="7"/>
  <c r="L25" i="7"/>
  <c r="K25" i="7"/>
  <c r="J25" i="7"/>
  <c r="I25" i="7"/>
  <c r="H25" i="7"/>
  <c r="L24" i="7"/>
  <c r="K24" i="7"/>
  <c r="J24" i="7"/>
  <c r="I24" i="7"/>
  <c r="L23" i="7"/>
  <c r="K23" i="7"/>
  <c r="J23" i="7"/>
  <c r="I23" i="7"/>
  <c r="H23" i="7"/>
  <c r="G23" i="7"/>
  <c r="F23" i="7"/>
  <c r="E23" i="7"/>
  <c r="F67" i="5"/>
  <c r="E67" i="5"/>
  <c r="F65" i="5"/>
  <c r="E65" i="5"/>
  <c r="M82" i="37"/>
  <c r="L82" i="37"/>
  <c r="K82" i="37"/>
  <c r="J82" i="37"/>
  <c r="I82" i="37"/>
  <c r="H82" i="37"/>
  <c r="G82" i="37"/>
  <c r="F82" i="37"/>
  <c r="E82" i="37"/>
  <c r="N82" i="37" s="1"/>
  <c r="F34" i="37"/>
  <c r="F37" i="37"/>
  <c r="F38" i="37"/>
  <c r="E38" i="37"/>
  <c r="E37" i="37"/>
  <c r="E36" i="37"/>
  <c r="E35" i="37"/>
  <c r="I171" i="48"/>
  <c r="H171" i="48"/>
  <c r="G171" i="48"/>
  <c r="E171" i="48"/>
  <c r="I170" i="48"/>
  <c r="H170" i="48"/>
  <c r="G170" i="48"/>
  <c r="F170" i="48"/>
  <c r="E170" i="48"/>
  <c r="I169" i="48"/>
  <c r="H169" i="48"/>
  <c r="G169" i="48"/>
  <c r="I168" i="48"/>
  <c r="H168" i="48"/>
  <c r="G168" i="48"/>
  <c r="E47" i="43"/>
  <c r="K100" i="43" l="1"/>
  <c r="F19" i="32"/>
  <c r="E19" i="32"/>
  <c r="K101" i="43" l="1"/>
  <c r="E165" i="48"/>
  <c r="F165" i="48"/>
  <c r="G165" i="48"/>
  <c r="H165" i="48"/>
  <c r="I165" i="48"/>
  <c r="K102" i="43" l="1"/>
  <c r="K103" i="43" l="1"/>
  <c r="H27" i="11"/>
  <c r="G27" i="11"/>
  <c r="F27" i="11"/>
  <c r="E27" i="11"/>
  <c r="E17" i="32"/>
  <c r="F17" i="32"/>
  <c r="F43" i="10"/>
  <c r="E43" i="10"/>
  <c r="F42" i="10"/>
  <c r="E42" i="10"/>
  <c r="F41" i="10"/>
  <c r="E41" i="10"/>
  <c r="F40" i="10"/>
  <c r="E40" i="10"/>
  <c r="E48" i="56"/>
  <c r="F48" i="56" s="1"/>
  <c r="E47" i="56"/>
  <c r="F47" i="56" s="1"/>
  <c r="H46" i="56"/>
  <c r="H47" i="56" s="1"/>
  <c r="H48" i="56" s="1"/>
  <c r="H49" i="56" s="1"/>
  <c r="H50" i="56" s="1"/>
  <c r="H51" i="56" s="1"/>
  <c r="H52" i="56" s="1"/>
  <c r="H53" i="56" s="1"/>
  <c r="H54" i="56" s="1"/>
  <c r="H55" i="56" s="1"/>
  <c r="H56" i="56" s="1"/>
  <c r="H57" i="56" s="1"/>
  <c r="H58" i="56" s="1"/>
  <c r="H59" i="56" s="1"/>
  <c r="H60" i="56" s="1"/>
  <c r="H61" i="56" s="1"/>
  <c r="E46" i="56"/>
  <c r="F46" i="56" s="1"/>
  <c r="E45" i="56"/>
  <c r="F45" i="56" s="1"/>
  <c r="K104" i="43" l="1"/>
  <c r="I29" i="45"/>
  <c r="K105" i="43" l="1"/>
  <c r="E35" i="45"/>
  <c r="E34" i="45"/>
  <c r="E33" i="45"/>
  <c r="I32" i="45"/>
  <c r="E32" i="45"/>
  <c r="K107" i="43" l="1"/>
  <c r="K106" i="43"/>
  <c r="H73" i="37"/>
  <c r="E46" i="47"/>
  <c r="H33" i="10"/>
  <c r="H34" i="10" s="1"/>
  <c r="H35" i="10" s="1"/>
  <c r="H36" i="10" s="1"/>
  <c r="H37" i="10" s="1"/>
  <c r="H38" i="10" s="1"/>
  <c r="H39" i="10" s="1"/>
  <c r="H40" i="10" s="1"/>
  <c r="H41" i="10" s="1"/>
  <c r="H42" i="10" s="1"/>
  <c r="H43" i="10" s="1"/>
  <c r="H44" i="10" s="1"/>
  <c r="H45" i="10" s="1"/>
  <c r="H46" i="10" s="1"/>
  <c r="H47" i="10" s="1"/>
  <c r="H48" i="10" s="1"/>
  <c r="H49" i="10" s="1"/>
  <c r="H50" i="10" s="1"/>
  <c r="H51" i="10" s="1"/>
  <c r="H52" i="10" s="1"/>
  <c r="H53" i="10" s="1"/>
  <c r="H54" i="10" s="1"/>
  <c r="H55" i="10" s="1"/>
  <c r="H56" i="10" s="1"/>
  <c r="H57" i="10" s="1"/>
  <c r="H58" i="10" s="1"/>
  <c r="H59" i="10" s="1"/>
  <c r="H60" i="10" s="1"/>
  <c r="H61" i="10" s="1"/>
  <c r="H62" i="10" s="1"/>
  <c r="H63" i="10" s="1"/>
  <c r="H64" i="10" s="1"/>
  <c r="H65" i="10" s="1"/>
  <c r="H66" i="10" s="1"/>
  <c r="H67" i="10" s="1"/>
  <c r="H68" i="10" s="1"/>
  <c r="H69" i="10" s="1"/>
  <c r="H71" i="10" s="1"/>
  <c r="H72" i="10" s="1"/>
  <c r="H73" i="10" s="1"/>
  <c r="H74" i="10" s="1"/>
  <c r="H75" i="10" s="1"/>
  <c r="H76" i="10" s="1"/>
  <c r="H77" i="10" s="1"/>
  <c r="H78" i="10" s="1"/>
  <c r="H79" i="10" s="1"/>
  <c r="H80" i="10" s="1"/>
  <c r="H81" i="10" s="1"/>
  <c r="H82" i="10" s="1"/>
  <c r="H83" i="10" s="1"/>
  <c r="H84" i="10" s="1"/>
  <c r="H85" i="10" s="1"/>
  <c r="H86" i="10" s="1"/>
  <c r="H87" i="10" s="1"/>
  <c r="H42" i="56"/>
  <c r="H43" i="56" s="1"/>
  <c r="H44" i="56" s="1"/>
  <c r="H28" i="20"/>
  <c r="H29" i="20" s="1"/>
  <c r="H30" i="20" s="1"/>
  <c r="H31" i="20" s="1"/>
  <c r="H32" i="20" s="1"/>
  <c r="H33" i="20" s="1"/>
  <c r="H34" i="20" s="1"/>
  <c r="H35" i="20" s="1"/>
  <c r="H36" i="20" s="1"/>
  <c r="H37" i="20" s="1"/>
  <c r="H38" i="20" s="1"/>
  <c r="H39" i="20" s="1"/>
  <c r="H40" i="20" s="1"/>
  <c r="H41" i="20" s="1"/>
  <c r="H42" i="20" s="1"/>
  <c r="H43" i="20" s="1"/>
  <c r="H44" i="20" s="1"/>
  <c r="H45" i="20" s="1"/>
  <c r="H46" i="20" s="1"/>
  <c r="H47" i="20" s="1"/>
  <c r="H48" i="20" s="1"/>
  <c r="H49" i="20" s="1"/>
  <c r="H50" i="20" s="1"/>
  <c r="H51" i="20" s="1"/>
  <c r="H52" i="20" s="1"/>
  <c r="H53" i="20" s="1"/>
  <c r="H54" i="20" s="1"/>
  <c r="H55" i="20" s="1"/>
  <c r="H56" i="20" s="1"/>
  <c r="H57" i="20" s="1"/>
  <c r="H58" i="20" s="1"/>
  <c r="H59" i="20" s="1"/>
  <c r="H60" i="20" s="1"/>
  <c r="H61" i="20" s="1"/>
  <c r="H62" i="20" s="1"/>
  <c r="H63" i="20" s="1"/>
  <c r="H64" i="20" s="1"/>
  <c r="H65" i="20" s="1"/>
  <c r="H66" i="20" s="1"/>
  <c r="H67" i="20" s="1"/>
  <c r="H68" i="20" s="1"/>
  <c r="H69" i="20" s="1"/>
  <c r="H70" i="20" s="1"/>
  <c r="H71" i="20" s="1"/>
  <c r="H72" i="20" s="1"/>
  <c r="H73" i="20" s="1"/>
  <c r="H74" i="20" s="1"/>
  <c r="H75" i="20" s="1"/>
  <c r="H76" i="20" s="1"/>
  <c r="J39" i="14"/>
  <c r="J40" i="14" s="1"/>
  <c r="J41" i="14" s="1"/>
  <c r="J42" i="14" s="1"/>
  <c r="I42" i="44"/>
  <c r="I43" i="44" s="1"/>
  <c r="I44" i="44" s="1"/>
  <c r="I45" i="44" s="1"/>
  <c r="I46" i="44" s="1"/>
  <c r="I47" i="44" s="1"/>
  <c r="I48" i="44" s="1"/>
  <c r="I49" i="44" s="1"/>
  <c r="I50" i="44" s="1"/>
  <c r="I51" i="44" s="1"/>
  <c r="I52" i="44" s="1"/>
  <c r="I53" i="44" s="1"/>
  <c r="I54" i="44" s="1"/>
  <c r="I55" i="44" s="1"/>
  <c r="I56" i="44" s="1"/>
  <c r="I57" i="44" s="1"/>
  <c r="I58" i="44" s="1"/>
  <c r="I59" i="44" s="1"/>
  <c r="I60" i="44" s="1"/>
  <c r="I61" i="44" s="1"/>
  <c r="I62" i="44" s="1"/>
  <c r="I63" i="44" s="1"/>
  <c r="I64" i="44" s="1"/>
  <c r="I65" i="44" s="1"/>
  <c r="I66" i="44" s="1"/>
  <c r="I67" i="44" s="1"/>
  <c r="I68" i="44" s="1"/>
  <c r="I69" i="44" s="1"/>
  <c r="I70" i="44" s="1"/>
  <c r="I71" i="44" s="1"/>
  <c r="I72" i="44" s="1"/>
  <c r="I73" i="44" s="1"/>
  <c r="I74" i="44" s="1"/>
  <c r="I75" i="44" s="1"/>
  <c r="I76" i="44" s="1"/>
  <c r="I77" i="44" s="1"/>
  <c r="I78" i="44" s="1"/>
  <c r="I79" i="44" s="1"/>
  <c r="I80" i="44" s="1"/>
  <c r="I81" i="44" s="1"/>
  <c r="I82" i="44" s="1"/>
  <c r="I83" i="44" s="1"/>
  <c r="G32" i="11"/>
  <c r="F32" i="11"/>
  <c r="E32" i="11"/>
  <c r="H31" i="11"/>
  <c r="G31" i="11"/>
  <c r="F31" i="11"/>
  <c r="E31" i="11"/>
  <c r="H30" i="11"/>
  <c r="G30" i="11"/>
  <c r="F30" i="11"/>
  <c r="E30" i="11"/>
  <c r="H29" i="11"/>
  <c r="G29" i="11"/>
  <c r="F29" i="11"/>
  <c r="E29" i="11"/>
  <c r="F21" i="11"/>
  <c r="E45" i="43"/>
  <c r="E44" i="43"/>
  <c r="E43" i="43"/>
  <c r="I30" i="45"/>
  <c r="I26" i="45"/>
  <c r="I27" i="45"/>
  <c r="I28" i="45"/>
  <c r="I31" i="45"/>
  <c r="I25" i="45"/>
  <c r="F64" i="5"/>
  <c r="E64" i="5"/>
  <c r="F63" i="5"/>
  <c r="E63" i="5"/>
  <c r="F61" i="5"/>
  <c r="F60" i="5"/>
  <c r="E60" i="5"/>
  <c r="F59" i="5"/>
  <c r="E59" i="5"/>
  <c r="F58" i="5"/>
  <c r="E58" i="5"/>
  <c r="F57" i="5"/>
  <c r="E57" i="5"/>
  <c r="F56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F43" i="5"/>
  <c r="E43" i="5"/>
  <c r="D42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D34" i="5"/>
  <c r="E34" i="5" s="1"/>
  <c r="F33" i="5"/>
  <c r="E33" i="5"/>
  <c r="F32" i="5"/>
  <c r="E32" i="5"/>
  <c r="F31" i="5"/>
  <c r="E31" i="5"/>
  <c r="F30" i="5"/>
  <c r="E30" i="5"/>
  <c r="F29" i="5"/>
  <c r="E29" i="5"/>
  <c r="F28" i="5"/>
  <c r="E28" i="5"/>
  <c r="D25" i="5"/>
  <c r="F24" i="5"/>
  <c r="E24" i="5"/>
  <c r="F23" i="5"/>
  <c r="E23" i="5"/>
  <c r="D22" i="5"/>
  <c r="F22" i="5" s="1"/>
  <c r="F21" i="5"/>
  <c r="E21" i="5"/>
  <c r="F20" i="5"/>
  <c r="E20" i="5"/>
  <c r="D17" i="5"/>
  <c r="D18" i="5" s="1"/>
  <c r="F16" i="5"/>
  <c r="E16" i="5"/>
  <c r="F15" i="5"/>
  <c r="E15" i="5"/>
  <c r="F14" i="5"/>
  <c r="E14" i="5"/>
  <c r="D11" i="5"/>
  <c r="D12" i="5" s="1"/>
  <c r="F10" i="5"/>
  <c r="E10" i="5"/>
  <c r="K108" i="43" l="1"/>
  <c r="F42" i="5"/>
  <c r="F34" i="5"/>
  <c r="E11" i="5"/>
  <c r="F17" i="5"/>
  <c r="F25" i="5"/>
  <c r="E25" i="5"/>
  <c r="E42" i="5"/>
  <c r="D19" i="5"/>
  <c r="E18" i="5"/>
  <c r="F18" i="5"/>
  <c r="D13" i="5"/>
  <c r="E12" i="5"/>
  <c r="F12" i="5"/>
  <c r="E22" i="5"/>
  <c r="D26" i="5"/>
  <c r="E17" i="5"/>
  <c r="F11" i="5"/>
  <c r="F140" i="8"/>
  <c r="E140" i="8"/>
  <c r="E139" i="8"/>
  <c r="E138" i="8"/>
  <c r="E137" i="8"/>
  <c r="G138" i="38"/>
  <c r="F138" i="38"/>
  <c r="E138" i="38"/>
  <c r="G137" i="38"/>
  <c r="F137" i="38"/>
  <c r="E137" i="38"/>
  <c r="G136" i="38"/>
  <c r="F136" i="38"/>
  <c r="E136" i="38"/>
  <c r="F35" i="20"/>
  <c r="E35" i="20"/>
  <c r="F34" i="20"/>
  <c r="E34" i="20"/>
  <c r="E33" i="20"/>
  <c r="F32" i="20"/>
  <c r="E32" i="20"/>
  <c r="F23" i="32"/>
  <c r="E23" i="32"/>
  <c r="F22" i="32"/>
  <c r="E22" i="32"/>
  <c r="F21" i="32"/>
  <c r="E21" i="32"/>
  <c r="F16" i="32"/>
  <c r="F136" i="8"/>
  <c r="E136" i="8"/>
  <c r="E135" i="8"/>
  <c r="F191" i="44"/>
  <c r="E191" i="44"/>
  <c r="G49" i="44"/>
  <c r="F49" i="44"/>
  <c r="E49" i="44"/>
  <c r="E48" i="44"/>
  <c r="G47" i="44"/>
  <c r="F47" i="44"/>
  <c r="E47" i="44"/>
  <c r="L22" i="7"/>
  <c r="K22" i="7"/>
  <c r="J22" i="7"/>
  <c r="I22" i="7"/>
  <c r="L21" i="7"/>
  <c r="K21" i="7"/>
  <c r="J21" i="7"/>
  <c r="I21" i="7"/>
  <c r="L20" i="7"/>
  <c r="K20" i="7"/>
  <c r="J20" i="7"/>
  <c r="I20" i="7"/>
  <c r="H20" i="7"/>
  <c r="L19" i="7"/>
  <c r="K19" i="7"/>
  <c r="J19" i="7"/>
  <c r="I19" i="7"/>
  <c r="L18" i="7"/>
  <c r="K18" i="7"/>
  <c r="J18" i="7"/>
  <c r="I18" i="7"/>
  <c r="H18" i="7"/>
  <c r="K109" i="43" l="1"/>
  <c r="E26" i="5"/>
  <c r="F26" i="5"/>
  <c r="D27" i="5"/>
  <c r="E13" i="5"/>
  <c r="F13" i="5"/>
  <c r="F19" i="5"/>
  <c r="E19" i="5"/>
  <c r="M81" i="37"/>
  <c r="L81" i="37"/>
  <c r="K81" i="37"/>
  <c r="J81" i="37"/>
  <c r="I81" i="37"/>
  <c r="H81" i="37"/>
  <c r="G81" i="37"/>
  <c r="F81" i="37"/>
  <c r="E81" i="37"/>
  <c r="N81" i="37" s="1"/>
  <c r="E34" i="37"/>
  <c r="E33" i="37"/>
  <c r="E32" i="37"/>
  <c r="I167" i="48"/>
  <c r="H167" i="48"/>
  <c r="G167" i="48"/>
  <c r="E167" i="48"/>
  <c r="I166" i="48"/>
  <c r="H166" i="48"/>
  <c r="G166" i="48"/>
  <c r="F166" i="48"/>
  <c r="E166" i="48"/>
  <c r="K110" i="43" l="1"/>
  <c r="F27" i="5"/>
  <c r="E27" i="5"/>
  <c r="I9" i="7"/>
  <c r="J9" i="7"/>
  <c r="G37" i="44"/>
  <c r="F13" i="32"/>
  <c r="F128" i="38"/>
  <c r="G128" i="38"/>
  <c r="F39" i="10"/>
  <c r="E39" i="10"/>
  <c r="F38" i="10"/>
  <c r="E38" i="10"/>
  <c r="F37" i="10"/>
  <c r="E37" i="10"/>
  <c r="F36" i="10"/>
  <c r="E36" i="10"/>
  <c r="F35" i="10"/>
  <c r="E35" i="10"/>
  <c r="H28" i="11"/>
  <c r="G28" i="11"/>
  <c r="F28" i="11"/>
  <c r="E28" i="11"/>
  <c r="H26" i="11"/>
  <c r="G26" i="11"/>
  <c r="F26" i="11"/>
  <c r="E26" i="11"/>
  <c r="H25" i="11"/>
  <c r="G25" i="11"/>
  <c r="F25" i="11"/>
  <c r="E25" i="11"/>
  <c r="H24" i="11"/>
  <c r="G24" i="11"/>
  <c r="F24" i="11"/>
  <c r="E24" i="11"/>
  <c r="I16" i="7"/>
  <c r="J16" i="7"/>
  <c r="K16" i="7"/>
  <c r="L16" i="7"/>
  <c r="H17" i="7"/>
  <c r="I17" i="7"/>
  <c r="J17" i="7"/>
  <c r="K17" i="7"/>
  <c r="L17" i="7"/>
  <c r="E38" i="47"/>
  <c r="E37" i="47"/>
  <c r="E36" i="47"/>
  <c r="E37" i="56"/>
  <c r="F37" i="56" s="1"/>
  <c r="F31" i="20"/>
  <c r="E31" i="20"/>
  <c r="F30" i="20"/>
  <c r="E30" i="20"/>
  <c r="E29" i="20"/>
  <c r="F28" i="20"/>
  <c r="E27" i="20"/>
  <c r="E24" i="20"/>
  <c r="E25" i="20"/>
  <c r="F27" i="20"/>
  <c r="F26" i="20"/>
  <c r="G18" i="11"/>
  <c r="E31" i="45"/>
  <c r="E30" i="45"/>
  <c r="E29" i="45"/>
  <c r="E28" i="45"/>
  <c r="E27" i="45"/>
  <c r="M69" i="37"/>
  <c r="E42" i="43"/>
  <c r="F134" i="8"/>
  <c r="E134" i="8"/>
  <c r="F43" i="44"/>
  <c r="G43" i="44"/>
  <c r="F44" i="44"/>
  <c r="G44" i="44"/>
  <c r="F45" i="44"/>
  <c r="G45" i="44"/>
  <c r="E46" i="44"/>
  <c r="E45" i="44"/>
  <c r="E44" i="44"/>
  <c r="E43" i="44"/>
  <c r="G42" i="44"/>
  <c r="F42" i="44"/>
  <c r="E42" i="44"/>
  <c r="E20" i="32"/>
  <c r="F20" i="32"/>
  <c r="E15" i="32"/>
  <c r="F15" i="32"/>
  <c r="E14" i="32"/>
  <c r="F14" i="32"/>
  <c r="E16" i="32"/>
  <c r="F18" i="32"/>
  <c r="E18" i="32"/>
  <c r="E75" i="37"/>
  <c r="N75" i="37" s="1"/>
  <c r="M80" i="37"/>
  <c r="L80" i="37"/>
  <c r="K80" i="37"/>
  <c r="J80" i="37"/>
  <c r="I80" i="37"/>
  <c r="H80" i="37"/>
  <c r="G80" i="37"/>
  <c r="F80" i="37"/>
  <c r="E80" i="37"/>
  <c r="N80" i="37" s="1"/>
  <c r="M79" i="37"/>
  <c r="L79" i="37"/>
  <c r="K79" i="37"/>
  <c r="J79" i="37"/>
  <c r="I79" i="37"/>
  <c r="H79" i="37"/>
  <c r="G79" i="37"/>
  <c r="F79" i="37"/>
  <c r="E79" i="37"/>
  <c r="N79" i="37" s="1"/>
  <c r="M78" i="37"/>
  <c r="L78" i="37"/>
  <c r="K78" i="37"/>
  <c r="J78" i="37"/>
  <c r="I78" i="37"/>
  <c r="H78" i="37"/>
  <c r="E78" i="37"/>
  <c r="N78" i="37" s="1"/>
  <c r="M77" i="37"/>
  <c r="L77" i="37"/>
  <c r="K77" i="37"/>
  <c r="J77" i="37"/>
  <c r="I77" i="37"/>
  <c r="H77" i="37"/>
  <c r="G77" i="37"/>
  <c r="F77" i="37"/>
  <c r="E77" i="37"/>
  <c r="N77" i="37" s="1"/>
  <c r="M76" i="37"/>
  <c r="L76" i="37"/>
  <c r="K76" i="37"/>
  <c r="E76" i="37"/>
  <c r="N76" i="37" s="1"/>
  <c r="M75" i="37"/>
  <c r="L75" i="37"/>
  <c r="K75" i="37"/>
  <c r="J75" i="37"/>
  <c r="I75" i="37"/>
  <c r="H75" i="37"/>
  <c r="G75" i="37"/>
  <c r="F75" i="37"/>
  <c r="E31" i="37"/>
  <c r="F30" i="37"/>
  <c r="E30" i="37"/>
  <c r="E29" i="37"/>
  <c r="E28" i="37"/>
  <c r="F26" i="37"/>
  <c r="E26" i="37"/>
  <c r="E41" i="43"/>
  <c r="F25" i="20"/>
  <c r="K111" i="43" l="1"/>
  <c r="I53" i="51"/>
  <c r="J53" i="51" s="1"/>
  <c r="K53" i="51" s="1"/>
  <c r="I54" i="51"/>
  <c r="J54" i="51" s="1"/>
  <c r="K54" i="51" s="1"/>
  <c r="I55" i="51"/>
  <c r="J55" i="51" s="1"/>
  <c r="K55" i="51" s="1"/>
  <c r="I52" i="51"/>
  <c r="J52" i="51" s="1"/>
  <c r="K52" i="51" s="1"/>
  <c r="J43" i="51"/>
  <c r="E52" i="51"/>
  <c r="D53" i="51"/>
  <c r="D54" i="51" s="1"/>
  <c r="E54" i="51" s="1"/>
  <c r="E20" i="45"/>
  <c r="E21" i="45"/>
  <c r="E22" i="45"/>
  <c r="E23" i="45"/>
  <c r="E24" i="45"/>
  <c r="E25" i="45"/>
  <c r="E26" i="45"/>
  <c r="I35" i="51"/>
  <c r="I36" i="51" s="1"/>
  <c r="I37" i="51" s="1"/>
  <c r="H37" i="51"/>
  <c r="E36" i="51"/>
  <c r="E35" i="51"/>
  <c r="E33" i="51"/>
  <c r="E31" i="51"/>
  <c r="E26" i="51"/>
  <c r="E25" i="51"/>
  <c r="H56" i="51"/>
  <c r="I56" i="51" s="1"/>
  <c r="J56" i="51" s="1"/>
  <c r="K56" i="51" s="1"/>
  <c r="E51" i="51"/>
  <c r="D50" i="51"/>
  <c r="E50" i="51" s="1"/>
  <c r="E49" i="51"/>
  <c r="D45" i="51"/>
  <c r="D46" i="51" s="1"/>
  <c r="H44" i="51"/>
  <c r="K44" i="51" s="1"/>
  <c r="E44" i="51"/>
  <c r="K43" i="51"/>
  <c r="I43" i="51"/>
  <c r="E43" i="51"/>
  <c r="K112" i="43" l="1"/>
  <c r="J44" i="51"/>
  <c r="E53" i="51"/>
  <c r="D55" i="51"/>
  <c r="E55" i="51" s="1"/>
  <c r="H45" i="51"/>
  <c r="J45" i="51" s="1"/>
  <c r="D47" i="51"/>
  <c r="E46" i="51"/>
  <c r="E45" i="51"/>
  <c r="I44" i="51"/>
  <c r="I24" i="45"/>
  <c r="E40" i="43"/>
  <c r="D161" i="48"/>
  <c r="E33" i="44"/>
  <c r="E34" i="44"/>
  <c r="E35" i="44"/>
  <c r="E36" i="44"/>
  <c r="E37" i="44"/>
  <c r="E38" i="44"/>
  <c r="E39" i="44"/>
  <c r="E40" i="44"/>
  <c r="E32" i="44"/>
  <c r="D117" i="47"/>
  <c r="D118" i="47" s="1"/>
  <c r="E34" i="47"/>
  <c r="E38" i="43"/>
  <c r="E39" i="43"/>
  <c r="E31" i="47"/>
  <c r="E32" i="47"/>
  <c r="E33" i="47"/>
  <c r="E30" i="47"/>
  <c r="E35" i="43"/>
  <c r="E36" i="43"/>
  <c r="F15" i="20"/>
  <c r="F14" i="20"/>
  <c r="F13" i="20"/>
  <c r="F23" i="20"/>
  <c r="F22" i="20"/>
  <c r="F21" i="20"/>
  <c r="F20" i="20"/>
  <c r="F18" i="20"/>
  <c r="G135" i="38"/>
  <c r="F135" i="38"/>
  <c r="E135" i="38"/>
  <c r="E123" i="38"/>
  <c r="E124" i="38"/>
  <c r="F124" i="38"/>
  <c r="G124" i="38"/>
  <c r="E125" i="38"/>
  <c r="F125" i="38"/>
  <c r="G125" i="38"/>
  <c r="E127" i="38"/>
  <c r="F127" i="38"/>
  <c r="G127" i="38"/>
  <c r="E128" i="38"/>
  <c r="E129" i="38"/>
  <c r="F129" i="38"/>
  <c r="G129" i="38"/>
  <c r="E42" i="14"/>
  <c r="F42" i="14"/>
  <c r="G42" i="14"/>
  <c r="H42" i="14"/>
  <c r="E41" i="14"/>
  <c r="F41" i="14"/>
  <c r="G41" i="14"/>
  <c r="H41" i="14"/>
  <c r="J8" i="14"/>
  <c r="E29" i="10"/>
  <c r="F29" i="10"/>
  <c r="E30" i="10"/>
  <c r="F30" i="10"/>
  <c r="E31" i="10"/>
  <c r="F31" i="10"/>
  <c r="E32" i="10"/>
  <c r="F32" i="10"/>
  <c r="E33" i="10"/>
  <c r="F33" i="10"/>
  <c r="E34" i="10"/>
  <c r="F34" i="10"/>
  <c r="E23" i="11"/>
  <c r="F23" i="11"/>
  <c r="G23" i="11"/>
  <c r="H23" i="11"/>
  <c r="E18" i="11"/>
  <c r="H18" i="11"/>
  <c r="E19" i="11"/>
  <c r="F19" i="11"/>
  <c r="G19" i="11"/>
  <c r="H19" i="11"/>
  <c r="E20" i="11"/>
  <c r="E21" i="11"/>
  <c r="H21" i="11"/>
  <c r="E22" i="11"/>
  <c r="F22" i="11"/>
  <c r="G22" i="11"/>
  <c r="H22" i="11"/>
  <c r="E43" i="56"/>
  <c r="F43" i="56" s="1"/>
  <c r="E42" i="56"/>
  <c r="F42" i="56" s="1"/>
  <c r="E44" i="56"/>
  <c r="F44" i="56" s="1"/>
  <c r="K9" i="7"/>
  <c r="L9" i="7"/>
  <c r="H10" i="7"/>
  <c r="I10" i="7"/>
  <c r="J10" i="7"/>
  <c r="K10" i="7"/>
  <c r="L10" i="7"/>
  <c r="D38" i="51"/>
  <c r="E38" i="51" s="1"/>
  <c r="E37" i="51"/>
  <c r="H9" i="10"/>
  <c r="D32" i="51"/>
  <c r="E32" i="51" s="1"/>
  <c r="E20" i="51"/>
  <c r="D17" i="51"/>
  <c r="D18" i="51" s="1"/>
  <c r="D19" i="51" s="1"/>
  <c r="E16" i="51"/>
  <c r="I10" i="45"/>
  <c r="I9" i="45"/>
  <c r="E156" i="48"/>
  <c r="F156" i="48"/>
  <c r="G156" i="48"/>
  <c r="H156" i="48"/>
  <c r="I156" i="48"/>
  <c r="G129" i="8"/>
  <c r="G130" i="8" s="1"/>
  <c r="G131" i="8" s="1"/>
  <c r="G132" i="8" s="1"/>
  <c r="G133" i="8" s="1"/>
  <c r="G134" i="8" s="1"/>
  <c r="G135" i="8" s="1"/>
  <c r="G136" i="8" s="1"/>
  <c r="G137" i="8" s="1"/>
  <c r="G138" i="8" s="1"/>
  <c r="G139" i="8" s="1"/>
  <c r="G140" i="8" s="1"/>
  <c r="G141" i="8" s="1"/>
  <c r="G142" i="8" s="1"/>
  <c r="G143" i="8" s="1"/>
  <c r="G144" i="8" s="1"/>
  <c r="G145" i="8" s="1"/>
  <c r="G146" i="8" s="1"/>
  <c r="G147" i="8" s="1"/>
  <c r="I148" i="8" s="1"/>
  <c r="I149" i="8" s="1"/>
  <c r="I150" i="8" s="1"/>
  <c r="I151" i="8" s="1"/>
  <c r="I152" i="8" s="1"/>
  <c r="I153" i="8" s="1"/>
  <c r="I155" i="8" s="1"/>
  <c r="I156" i="8" s="1"/>
  <c r="I157" i="8" s="1"/>
  <c r="I158" i="8" s="1"/>
  <c r="I159" i="8" s="1"/>
  <c r="I160" i="8" s="1"/>
  <c r="I161" i="8" s="1"/>
  <c r="I162" i="8" s="1"/>
  <c r="I163" i="8" s="1"/>
  <c r="I164" i="8" s="1"/>
  <c r="I165" i="8" s="1"/>
  <c r="I166" i="8" s="1"/>
  <c r="F28" i="10"/>
  <c r="E28" i="10"/>
  <c r="F27" i="10"/>
  <c r="E27" i="10"/>
  <c r="E13" i="37"/>
  <c r="E14" i="37"/>
  <c r="E15" i="37"/>
  <c r="E12" i="37"/>
  <c r="E30" i="43"/>
  <c r="E29" i="43"/>
  <c r="E27" i="43"/>
  <c r="E25" i="43"/>
  <c r="E22" i="43"/>
  <c r="K113" i="43" l="1"/>
  <c r="L11" i="7"/>
  <c r="I45" i="51"/>
  <c r="D56" i="51"/>
  <c r="E56" i="51" s="1"/>
  <c r="K45" i="51"/>
  <c r="H46" i="51"/>
  <c r="J46" i="51" s="1"/>
  <c r="E47" i="51"/>
  <c r="D48" i="51"/>
  <c r="E48" i="51" s="1"/>
  <c r="G161" i="48"/>
  <c r="H161" i="48"/>
  <c r="I161" i="48"/>
  <c r="F162" i="48"/>
  <c r="F130" i="8"/>
  <c r="I11" i="7"/>
  <c r="J11" i="7"/>
  <c r="K11" i="7"/>
  <c r="E37" i="43"/>
  <c r="G40" i="44"/>
  <c r="G39" i="44"/>
  <c r="F40" i="44"/>
  <c r="E34" i="51"/>
  <c r="E17" i="51"/>
  <c r="F38" i="44"/>
  <c r="G38" i="44"/>
  <c r="F157" i="48"/>
  <c r="E157" i="48"/>
  <c r="G157" i="48"/>
  <c r="H157" i="48"/>
  <c r="I157" i="48"/>
  <c r="E32" i="43"/>
  <c r="E33" i="43"/>
  <c r="E34" i="43"/>
  <c r="K114" i="43" l="1"/>
  <c r="H12" i="7"/>
  <c r="I12" i="7"/>
  <c r="J12" i="7"/>
  <c r="K12" i="7"/>
  <c r="L12" i="7"/>
  <c r="K46" i="51"/>
  <c r="H47" i="51"/>
  <c r="J47" i="51" s="1"/>
  <c r="I46" i="51"/>
  <c r="G162" i="48"/>
  <c r="I162" i="48"/>
  <c r="E162" i="48"/>
  <c r="H162" i="48"/>
  <c r="E131" i="8"/>
  <c r="F131" i="8"/>
  <c r="F132" i="8"/>
  <c r="E19" i="51"/>
  <c r="E18" i="51"/>
  <c r="H158" i="48"/>
  <c r="F158" i="48"/>
  <c r="G158" i="48"/>
  <c r="I158" i="48"/>
  <c r="E158" i="48"/>
  <c r="K115" i="43" l="1"/>
  <c r="K13" i="7"/>
  <c r="H13" i="7"/>
  <c r="J13" i="7"/>
  <c r="I13" i="7"/>
  <c r="L13" i="7"/>
  <c r="H48" i="51"/>
  <c r="J48" i="51" s="1"/>
  <c r="I47" i="51"/>
  <c r="K47" i="51"/>
  <c r="E163" i="48"/>
  <c r="G163" i="48"/>
  <c r="H163" i="48"/>
  <c r="F133" i="8"/>
  <c r="E133" i="8"/>
  <c r="G164" i="48"/>
  <c r="H164" i="48"/>
  <c r="I164" i="48"/>
  <c r="E12" i="32"/>
  <c r="F159" i="48"/>
  <c r="I159" i="48"/>
  <c r="G159" i="48"/>
  <c r="H159" i="48"/>
  <c r="F11" i="32"/>
  <c r="E11" i="32"/>
  <c r="E10" i="32"/>
  <c r="K116" i="43" l="1"/>
  <c r="I14" i="7"/>
  <c r="H14" i="7"/>
  <c r="J14" i="7"/>
  <c r="L14" i="7"/>
  <c r="K14" i="7"/>
  <c r="H49" i="51"/>
  <c r="J49" i="51" s="1"/>
  <c r="K48" i="51"/>
  <c r="I48" i="51"/>
  <c r="E39" i="47"/>
  <c r="F160" i="48"/>
  <c r="I160" i="48"/>
  <c r="E160" i="48"/>
  <c r="G160" i="48"/>
  <c r="H160" i="48"/>
  <c r="D27" i="51"/>
  <c r="E10" i="51"/>
  <c r="E11" i="51"/>
  <c r="E9" i="51"/>
  <c r="D12" i="51"/>
  <c r="D13" i="51" s="1"/>
  <c r="D14" i="51" s="1"/>
  <c r="O9" i="51"/>
  <c r="N9" i="51"/>
  <c r="M9" i="51"/>
  <c r="L9" i="51"/>
  <c r="K9" i="51"/>
  <c r="J9" i="51"/>
  <c r="I9" i="51"/>
  <c r="I25" i="51"/>
  <c r="I26" i="51" s="1"/>
  <c r="I27" i="51" s="1"/>
  <c r="I28" i="51" s="1"/>
  <c r="I29" i="51" s="1"/>
  <c r="I30" i="51" s="1"/>
  <c r="I31" i="51" s="1"/>
  <c r="I38" i="51" s="1"/>
  <c r="K117" i="43" l="1"/>
  <c r="I15" i="7"/>
  <c r="K15" i="7"/>
  <c r="H15" i="7"/>
  <c r="J15" i="7"/>
  <c r="L15" i="7"/>
  <c r="D28" i="51"/>
  <c r="E28" i="51" s="1"/>
  <c r="E27" i="51"/>
  <c r="K49" i="51"/>
  <c r="I49" i="51"/>
  <c r="H50" i="51"/>
  <c r="J50" i="51" s="1"/>
  <c r="E14" i="51"/>
  <c r="D15" i="51"/>
  <c r="E15" i="51" s="1"/>
  <c r="E12" i="51"/>
  <c r="E13" i="51"/>
  <c r="I115" i="38"/>
  <c r="I116" i="38" s="1"/>
  <c r="I117" i="38" s="1"/>
  <c r="I118" i="38" s="1"/>
  <c r="I119" i="38" s="1"/>
  <c r="I120" i="38" s="1"/>
  <c r="I121" i="38" s="1"/>
  <c r="I122" i="38" s="1"/>
  <c r="I123" i="38" s="1"/>
  <c r="I124" i="38" s="1"/>
  <c r="I125" i="38" s="1"/>
  <c r="I126" i="38" s="1"/>
  <c r="I127" i="38" s="1"/>
  <c r="I128" i="38" s="1"/>
  <c r="I129" i="38" s="1"/>
  <c r="I130" i="38" s="1"/>
  <c r="I131" i="38" s="1"/>
  <c r="I132" i="38" s="1"/>
  <c r="I133" i="38" s="1"/>
  <c r="I134" i="38" s="1"/>
  <c r="I136" i="38" s="1"/>
  <c r="I137" i="38" s="1"/>
  <c r="I138" i="38" s="1"/>
  <c r="K118" i="43" l="1"/>
  <c r="D29" i="51"/>
  <c r="E29" i="51" s="1"/>
  <c r="K50" i="51"/>
  <c r="I50" i="51"/>
  <c r="H51" i="51"/>
  <c r="J51" i="51" s="1"/>
  <c r="E21" i="20"/>
  <c r="E20" i="20"/>
  <c r="E19" i="20"/>
  <c r="D30" i="51" l="1"/>
  <c r="E30" i="51" s="1"/>
  <c r="K119" i="43"/>
  <c r="E41" i="47"/>
  <c r="I51" i="51"/>
  <c r="K51" i="51"/>
  <c r="E31" i="43"/>
  <c r="I13" i="45"/>
  <c r="I12" i="45"/>
  <c r="I11" i="45"/>
  <c r="E13" i="45"/>
  <c r="E12" i="45"/>
  <c r="E11" i="45"/>
  <c r="H11" i="45" s="1"/>
  <c r="E10" i="45"/>
  <c r="H10" i="45" s="1"/>
  <c r="E9" i="45"/>
  <c r="K120" i="43" l="1"/>
  <c r="E42" i="47"/>
  <c r="E22" i="20"/>
  <c r="I14" i="45"/>
  <c r="E15" i="45"/>
  <c r="I15" i="45"/>
  <c r="E14" i="45"/>
  <c r="K121" i="43" l="1"/>
  <c r="E43" i="47"/>
  <c r="F24" i="20"/>
  <c r="E23" i="20"/>
  <c r="I16" i="45"/>
  <c r="E16" i="45"/>
  <c r="E44" i="47" l="1"/>
  <c r="E17" i="45"/>
  <c r="I17" i="45"/>
  <c r="E45" i="47" l="1"/>
  <c r="I18" i="45"/>
  <c r="E18" i="45"/>
  <c r="D120" i="38"/>
  <c r="G120" i="38" s="1"/>
  <c r="I19" i="45" l="1"/>
  <c r="E121" i="38"/>
  <c r="E120" i="38"/>
  <c r="F120" i="38"/>
  <c r="G122" i="38" l="1"/>
  <c r="F122" i="38"/>
  <c r="E122" i="38"/>
  <c r="H22" i="14" l="1"/>
  <c r="E21" i="43" l="1"/>
  <c r="E20" i="43"/>
  <c r="E19" i="43"/>
  <c r="E18" i="43"/>
  <c r="E23" i="43" l="1"/>
  <c r="E24" i="43" s="1"/>
  <c r="E26" i="43" s="1"/>
  <c r="E28" i="43" s="1"/>
  <c r="D23" i="43" l="1"/>
  <c r="D24" i="43" s="1"/>
  <c r="F10" i="20" l="1"/>
  <c r="H129" i="13"/>
  <c r="H128" i="13"/>
  <c r="J9" i="11"/>
  <c r="J10" i="11" s="1"/>
  <c r="J11" i="11" s="1"/>
  <c r="J12" i="11" s="1"/>
  <c r="J13" i="11" s="1"/>
  <c r="J14" i="11" s="1"/>
  <c r="J15" i="11" s="1"/>
  <c r="J16" i="11" s="1"/>
  <c r="J17" i="11" s="1"/>
  <c r="J18" i="11" s="1"/>
  <c r="J19" i="11" s="1"/>
  <c r="J20" i="11" s="1"/>
  <c r="J21" i="11" s="1"/>
  <c r="J22" i="11" s="1"/>
  <c r="J23" i="11" s="1"/>
  <c r="J24" i="11" s="1"/>
  <c r="J25" i="11" s="1"/>
  <c r="J26" i="11" s="1"/>
  <c r="J28" i="11" s="1"/>
  <c r="J29" i="11" s="1"/>
  <c r="J30" i="11" s="1"/>
  <c r="J31" i="11" s="1"/>
  <c r="J32" i="11" s="1"/>
  <c r="J33" i="11" s="1"/>
  <c r="J34" i="11" s="1"/>
  <c r="J35" i="11" s="1"/>
  <c r="J36" i="11" s="1"/>
  <c r="J37" i="11" s="1"/>
  <c r="J38" i="11" s="1"/>
  <c r="J39" i="11" s="1"/>
  <c r="P70" i="37"/>
  <c r="P71" i="37" s="1"/>
  <c r="P72" i="37" s="1"/>
  <c r="P73" i="37" s="1"/>
  <c r="P74" i="37" s="1"/>
  <c r="P75" i="37" s="1"/>
  <c r="P76" i="37" s="1"/>
  <c r="P77" i="37" s="1"/>
  <c r="P78" i="37" s="1"/>
  <c r="P79" i="37" s="1"/>
  <c r="Q79" i="37" s="1"/>
  <c r="P80" i="37" l="1"/>
  <c r="Q80" i="37" s="1"/>
  <c r="D10" i="11"/>
  <c r="E10" i="20"/>
  <c r="E11" i="20"/>
  <c r="E23" i="14"/>
  <c r="E22" i="14"/>
  <c r="F22" i="14"/>
  <c r="G22" i="14"/>
  <c r="H130" i="13"/>
  <c r="F129" i="13"/>
  <c r="E128" i="13"/>
  <c r="F128" i="13"/>
  <c r="E9" i="11"/>
  <c r="F9" i="11"/>
  <c r="G9" i="11"/>
  <c r="H9" i="11"/>
  <c r="P81" i="37" l="1"/>
  <c r="H10" i="11"/>
  <c r="G10" i="11"/>
  <c r="F10" i="11"/>
  <c r="E10" i="11"/>
  <c r="G23" i="14"/>
  <c r="F23" i="14"/>
  <c r="F130" i="13"/>
  <c r="H11" i="11"/>
  <c r="E11" i="11"/>
  <c r="G11" i="11"/>
  <c r="F11" i="11"/>
  <c r="F11" i="20"/>
  <c r="H23" i="14"/>
  <c r="D24" i="14"/>
  <c r="D132" i="13"/>
  <c r="D133" i="13" s="1"/>
  <c r="P82" i="37" l="1"/>
  <c r="Q81" i="37"/>
  <c r="H133" i="13"/>
  <c r="D134" i="13"/>
  <c r="F133" i="13"/>
  <c r="E133" i="13"/>
  <c r="H131" i="13"/>
  <c r="H12" i="11"/>
  <c r="E12" i="11"/>
  <c r="G12" i="11"/>
  <c r="F12" i="11"/>
  <c r="E12" i="20"/>
  <c r="F12" i="20"/>
  <c r="E24" i="14"/>
  <c r="G24" i="14"/>
  <c r="F24" i="14"/>
  <c r="H24" i="14"/>
  <c r="F131" i="13"/>
  <c r="E131" i="13"/>
  <c r="H132" i="13"/>
  <c r="E132" i="13"/>
  <c r="F132" i="13"/>
  <c r="P83" i="37" l="1"/>
  <c r="Q82" i="37"/>
  <c r="G27" i="14"/>
  <c r="E27" i="14"/>
  <c r="H27" i="14"/>
  <c r="F27" i="14"/>
  <c r="E15" i="11"/>
  <c r="F15" i="11"/>
  <c r="H15" i="11"/>
  <c r="G15" i="11"/>
  <c r="H26" i="14"/>
  <c r="F26" i="14"/>
  <c r="E26" i="14"/>
  <c r="G26" i="14"/>
  <c r="E15" i="20"/>
  <c r="D16" i="20"/>
  <c r="F16" i="20" s="1"/>
  <c r="E14" i="20"/>
  <c r="H134" i="13"/>
  <c r="D135" i="13"/>
  <c r="E134" i="13"/>
  <c r="F134" i="13"/>
  <c r="H14" i="11"/>
  <c r="F14" i="11"/>
  <c r="E14" i="11"/>
  <c r="G14" i="11"/>
  <c r="F13" i="11"/>
  <c r="E13" i="11"/>
  <c r="G13" i="11"/>
  <c r="H13" i="11"/>
  <c r="E13" i="20"/>
  <c r="H25" i="14"/>
  <c r="G25" i="14"/>
  <c r="E25" i="14"/>
  <c r="F25" i="14"/>
  <c r="P84" i="37" l="1"/>
  <c r="Q83" i="37"/>
  <c r="E28" i="14"/>
  <c r="G28" i="14"/>
  <c r="H28" i="14"/>
  <c r="F28" i="14"/>
  <c r="G16" i="11"/>
  <c r="E16" i="11"/>
  <c r="F16" i="11"/>
  <c r="H16" i="11"/>
  <c r="D17" i="20"/>
  <c r="E16" i="20"/>
  <c r="H135" i="13"/>
  <c r="D136" i="13"/>
  <c r="E135" i="13"/>
  <c r="F135" i="13"/>
  <c r="P85" i="37" l="1"/>
  <c r="Q84" i="37"/>
  <c r="F29" i="14"/>
  <c r="G29" i="14"/>
  <c r="H29" i="14"/>
  <c r="E29" i="14"/>
  <c r="H17" i="11"/>
  <c r="E17" i="11"/>
  <c r="F17" i="11"/>
  <c r="F17" i="20"/>
  <c r="E17" i="20"/>
  <c r="F136" i="13"/>
  <c r="H136" i="13"/>
  <c r="E136" i="13"/>
  <c r="Q85" i="37" l="1"/>
  <c r="P86" i="37"/>
  <c r="F30" i="14"/>
  <c r="H30" i="14"/>
  <c r="G30" i="14"/>
  <c r="E30" i="14"/>
  <c r="E18" i="20"/>
  <c r="G96" i="47"/>
  <c r="G97" i="47" s="1"/>
  <c r="G98" i="47" s="1"/>
  <c r="G99" i="47" s="1"/>
  <c r="G100" i="47" s="1"/>
  <c r="G101" i="47" s="1"/>
  <c r="G102" i="47" s="1"/>
  <c r="G103" i="47" s="1"/>
  <c r="G104" i="47" s="1"/>
  <c r="G105" i="47" s="1"/>
  <c r="G106" i="47" s="1"/>
  <c r="G107" i="47" s="1"/>
  <c r="G108" i="47" s="1"/>
  <c r="G109" i="47" s="1"/>
  <c r="G110" i="47" s="1"/>
  <c r="G111" i="47" s="1"/>
  <c r="G112" i="47" s="1"/>
  <c r="G114" i="47" s="1"/>
  <c r="G115" i="47" s="1"/>
  <c r="G116" i="47" s="1"/>
  <c r="G117" i="47" s="1"/>
  <c r="G118" i="47" s="1"/>
  <c r="G119" i="47" s="1"/>
  <c r="G120" i="47" s="1"/>
  <c r="G121" i="47" s="1"/>
  <c r="G122" i="47" s="1"/>
  <c r="G123" i="47" s="1"/>
  <c r="G124" i="47" s="1"/>
  <c r="G125" i="47" s="1"/>
  <c r="G126" i="47" s="1"/>
  <c r="G127" i="47" s="1"/>
  <c r="G128" i="47" s="1"/>
  <c r="G129" i="47" s="1"/>
  <c r="G130" i="47" s="1"/>
  <c r="G131" i="47" s="1"/>
  <c r="G132" i="47" s="1"/>
  <c r="G133" i="47" s="1"/>
  <c r="G134" i="47" s="1"/>
  <c r="G135" i="47" s="1"/>
  <c r="G136" i="47" s="1"/>
  <c r="G137" i="47" s="1"/>
  <c r="G138" i="47" s="1"/>
  <c r="G139" i="47" s="1"/>
  <c r="G140" i="47" s="1"/>
  <c r="G141" i="47" s="1"/>
  <c r="G142" i="47" s="1"/>
  <c r="G143" i="47" s="1"/>
  <c r="G144" i="47" s="1"/>
  <c r="G145" i="47" s="1"/>
  <c r="G146" i="47" s="1"/>
  <c r="G147" i="47" s="1"/>
  <c r="G148" i="47" s="1"/>
  <c r="G149" i="47" s="1"/>
  <c r="G150" i="47" s="1"/>
  <c r="G151" i="47" s="1"/>
  <c r="G152" i="47" s="1"/>
  <c r="G153" i="47" s="1"/>
  <c r="G154" i="47" s="1"/>
  <c r="G155" i="47" s="1"/>
  <c r="G156" i="47" s="1"/>
  <c r="G157" i="47" s="1"/>
  <c r="G158" i="47" s="1"/>
  <c r="G159" i="47" s="1"/>
  <c r="G160" i="47" s="1"/>
  <c r="G161" i="47" s="1"/>
  <c r="G162" i="47" s="1"/>
  <c r="G163" i="47" s="1"/>
  <c r="G165" i="47" s="1"/>
  <c r="G166" i="47" s="1"/>
  <c r="G167" i="47" s="1"/>
  <c r="G168" i="47" s="1"/>
  <c r="G169" i="47" s="1"/>
  <c r="G170" i="47" s="1"/>
  <c r="G171" i="47" s="1"/>
  <c r="G172" i="47" s="1"/>
  <c r="G173" i="47" s="1"/>
  <c r="D97" i="47"/>
  <c r="E96" i="47"/>
  <c r="E95" i="47"/>
  <c r="E94" i="47"/>
  <c r="E93" i="47"/>
  <c r="E92" i="47"/>
  <c r="G93" i="47"/>
  <c r="G94" i="47" s="1"/>
  <c r="G95" i="47" s="1"/>
  <c r="P87" i="37" l="1"/>
  <c r="Q86" i="37"/>
  <c r="G31" i="14"/>
  <c r="E31" i="14"/>
  <c r="F31" i="14"/>
  <c r="H31" i="14"/>
  <c r="E97" i="47"/>
  <c r="D98" i="47"/>
  <c r="Q87" i="37" l="1"/>
  <c r="P88" i="37"/>
  <c r="G32" i="14"/>
  <c r="F32" i="14"/>
  <c r="H32" i="14"/>
  <c r="E32" i="14"/>
  <c r="D99" i="47"/>
  <c r="E98" i="47"/>
  <c r="Q88" i="37" l="1"/>
  <c r="P89" i="37"/>
  <c r="E33" i="14"/>
  <c r="F33" i="14"/>
  <c r="G33" i="14"/>
  <c r="H33" i="14"/>
  <c r="E99" i="47"/>
  <c r="D100" i="47"/>
  <c r="G105" i="38"/>
  <c r="G106" i="38"/>
  <c r="G107" i="38"/>
  <c r="G108" i="38"/>
  <c r="G109" i="38"/>
  <c r="G104" i="38"/>
  <c r="F105" i="38"/>
  <c r="F106" i="38"/>
  <c r="F107" i="38"/>
  <c r="F108" i="38"/>
  <c r="F109" i="38"/>
  <c r="F104" i="38"/>
  <c r="D110" i="38"/>
  <c r="E110" i="38" s="1"/>
  <c r="P90" i="37" l="1"/>
  <c r="Q89" i="37"/>
  <c r="F34" i="14"/>
  <c r="H34" i="14"/>
  <c r="G34" i="14"/>
  <c r="E34" i="14"/>
  <c r="F110" i="38"/>
  <c r="G110" i="38"/>
  <c r="E100" i="47"/>
  <c r="D101" i="47"/>
  <c r="D111" i="38"/>
  <c r="P91" i="37" l="1"/>
  <c r="Q90" i="37"/>
  <c r="F35" i="14"/>
  <c r="E35" i="14"/>
  <c r="G35" i="14"/>
  <c r="H35" i="14"/>
  <c r="E111" i="38"/>
  <c r="F111" i="38"/>
  <c r="G111" i="38"/>
  <c r="D102" i="47"/>
  <c r="E101" i="47"/>
  <c r="Q91" i="37" l="1"/>
  <c r="P92" i="37"/>
  <c r="G36" i="14"/>
  <c r="E36" i="14"/>
  <c r="H36" i="14"/>
  <c r="F36" i="14"/>
  <c r="G112" i="38"/>
  <c r="F112" i="38"/>
  <c r="D103" i="47"/>
  <c r="E102" i="47"/>
  <c r="E112" i="38"/>
  <c r="D113" i="38"/>
  <c r="D115" i="38" s="1"/>
  <c r="D117" i="38" s="1"/>
  <c r="D114" i="21"/>
  <c r="H114" i="21" s="1"/>
  <c r="Q92" i="37" l="1"/>
  <c r="P93" i="37"/>
  <c r="F37" i="14"/>
  <c r="E37" i="14"/>
  <c r="G37" i="14"/>
  <c r="H37" i="14"/>
  <c r="G119" i="38"/>
  <c r="F119" i="38"/>
  <c r="E119" i="38"/>
  <c r="D115" i="21"/>
  <c r="E115" i="21" s="1"/>
  <c r="G118" i="38"/>
  <c r="E118" i="38"/>
  <c r="F118" i="38"/>
  <c r="G117" i="38"/>
  <c r="F117" i="38"/>
  <c r="E117" i="38"/>
  <c r="G116" i="38"/>
  <c r="E116" i="38"/>
  <c r="F116" i="38"/>
  <c r="G115" i="38"/>
  <c r="F115" i="38"/>
  <c r="E115" i="38"/>
  <c r="G114" i="38"/>
  <c r="E114" i="38"/>
  <c r="F114" i="38"/>
  <c r="F113" i="38"/>
  <c r="G113" i="38"/>
  <c r="D104" i="47"/>
  <c r="D105" i="47" s="1"/>
  <c r="E103" i="47"/>
  <c r="E113" i="38"/>
  <c r="E114" i="21"/>
  <c r="G114" i="21"/>
  <c r="F114" i="21"/>
  <c r="P94" i="37" l="1"/>
  <c r="Q93" i="37"/>
  <c r="F38" i="14"/>
  <c r="H38" i="14"/>
  <c r="E38" i="14"/>
  <c r="G38" i="14"/>
  <c r="E105" i="47"/>
  <c r="D106" i="47"/>
  <c r="F115" i="21"/>
  <c r="G115" i="21"/>
  <c r="D116" i="21"/>
  <c r="H115" i="21"/>
  <c r="E104" i="47"/>
  <c r="Q94" i="37" l="1"/>
  <c r="P95" i="37"/>
  <c r="E106" i="47"/>
  <c r="D107" i="47"/>
  <c r="D108" i="47" s="1"/>
  <c r="F116" i="21"/>
  <c r="D117" i="21"/>
  <c r="D118" i="21" s="1"/>
  <c r="G116" i="21"/>
  <c r="E116" i="21"/>
  <c r="H116" i="21"/>
  <c r="E101" i="38"/>
  <c r="E102" i="38"/>
  <c r="E104" i="38"/>
  <c r="E105" i="38"/>
  <c r="E106" i="38"/>
  <c r="E107" i="38"/>
  <c r="E108" i="38"/>
  <c r="E109" i="38"/>
  <c r="E100" i="38"/>
  <c r="Q95" i="37" l="1"/>
  <c r="P96" i="37"/>
  <c r="F40" i="14"/>
  <c r="E40" i="14"/>
  <c r="G40" i="14"/>
  <c r="H40" i="14"/>
  <c r="E108" i="47"/>
  <c r="D109" i="47"/>
  <c r="E107" i="47"/>
  <c r="G118" i="21"/>
  <c r="D119" i="21"/>
  <c r="E118" i="21"/>
  <c r="F118" i="21"/>
  <c r="H118" i="21"/>
  <c r="H117" i="21"/>
  <c r="E117" i="21"/>
  <c r="F117" i="21"/>
  <c r="G117" i="21"/>
  <c r="D19" i="56"/>
  <c r="H19" i="56" s="1"/>
  <c r="H18" i="56"/>
  <c r="E18" i="56"/>
  <c r="F18" i="56" s="1"/>
  <c r="P97" i="37" l="1"/>
  <c r="Q96" i="37"/>
  <c r="E70" i="37"/>
  <c r="N70" i="37" s="1"/>
  <c r="M70" i="37"/>
  <c r="L70" i="37"/>
  <c r="D110" i="47"/>
  <c r="D111" i="47" s="1"/>
  <c r="E109" i="47"/>
  <c r="H119" i="21"/>
  <c r="D120" i="21"/>
  <c r="G119" i="21"/>
  <c r="F119" i="21"/>
  <c r="E119" i="21"/>
  <c r="E19" i="56"/>
  <c r="F19" i="56" s="1"/>
  <c r="Q97" i="37" l="1"/>
  <c r="P98" i="37"/>
  <c r="F71" i="37"/>
  <c r="I71" i="37"/>
  <c r="H71" i="37"/>
  <c r="G71" i="37"/>
  <c r="J71" i="37"/>
  <c r="M71" i="37"/>
  <c r="L71" i="37"/>
  <c r="K71" i="37"/>
  <c r="E71" i="37"/>
  <c r="N71" i="37" s="1"/>
  <c r="E111" i="47"/>
  <c r="D112" i="47"/>
  <c r="E110" i="47"/>
  <c r="G120" i="21"/>
  <c r="D121" i="21"/>
  <c r="H120" i="21"/>
  <c r="E120" i="21"/>
  <c r="F120" i="21"/>
  <c r="H20" i="56"/>
  <c r="E20" i="56"/>
  <c r="F20" i="56" s="1"/>
  <c r="P99" i="37" l="1"/>
  <c r="Q98" i="37"/>
  <c r="F73" i="37"/>
  <c r="J73" i="37"/>
  <c r="M73" i="37"/>
  <c r="I73" i="37"/>
  <c r="G73" i="37"/>
  <c r="E73" i="37"/>
  <c r="N73" i="37" s="1"/>
  <c r="L73" i="37"/>
  <c r="K73" i="37"/>
  <c r="M72" i="37"/>
  <c r="G72" i="37"/>
  <c r="K72" i="37"/>
  <c r="F72" i="37"/>
  <c r="J72" i="37"/>
  <c r="I72" i="37"/>
  <c r="H72" i="37"/>
  <c r="E72" i="37"/>
  <c r="N72" i="37" s="1"/>
  <c r="L72" i="37"/>
  <c r="E112" i="47"/>
  <c r="H121" i="21"/>
  <c r="E121" i="21"/>
  <c r="D122" i="21"/>
  <c r="G121" i="21"/>
  <c r="F121" i="21"/>
  <c r="H21" i="56"/>
  <c r="E21" i="56"/>
  <c r="F21" i="56" s="1"/>
  <c r="G16" i="47"/>
  <c r="G17" i="47" s="1"/>
  <c r="G18" i="47" s="1"/>
  <c r="G19" i="47" s="1"/>
  <c r="G20" i="47" s="1"/>
  <c r="G21" i="47" s="1"/>
  <c r="G22" i="47" s="1"/>
  <c r="G23" i="47" s="1"/>
  <c r="G24" i="47" s="1"/>
  <c r="G25" i="47" s="1"/>
  <c r="G26" i="47" s="1"/>
  <c r="G27" i="47" s="1"/>
  <c r="G28" i="47" s="1"/>
  <c r="G29" i="47" s="1"/>
  <c r="G31" i="47" s="1"/>
  <c r="G32" i="47" s="1"/>
  <c r="G33" i="47" s="1"/>
  <c r="G35" i="47" s="1"/>
  <c r="G36" i="47" s="1"/>
  <c r="G37" i="47" s="1"/>
  <c r="G38" i="47" s="1"/>
  <c r="G39" i="47" s="1"/>
  <c r="G40" i="47" s="1"/>
  <c r="G41" i="47" s="1"/>
  <c r="G42" i="47" s="1"/>
  <c r="G43" i="47" s="1"/>
  <c r="G44" i="47" s="1"/>
  <c r="G45" i="47" s="1"/>
  <c r="G46" i="47" s="1"/>
  <c r="G47" i="47" s="1"/>
  <c r="G48" i="47" s="1"/>
  <c r="G49" i="47" s="1"/>
  <c r="G50" i="47" s="1"/>
  <c r="G51" i="47" s="1"/>
  <c r="G52" i="47" s="1"/>
  <c r="G53" i="47" s="1"/>
  <c r="G54" i="47" s="1"/>
  <c r="G55" i="47" s="1"/>
  <c r="G56" i="47" s="1"/>
  <c r="G57" i="47" s="1"/>
  <c r="G58" i="47" s="1"/>
  <c r="G59" i="47" s="1"/>
  <c r="G60" i="47" s="1"/>
  <c r="G61" i="47" s="1"/>
  <c r="G62" i="47" s="1"/>
  <c r="G63" i="47" s="1"/>
  <c r="G64" i="47" s="1"/>
  <c r="G65" i="47" s="1"/>
  <c r="G66" i="47" s="1"/>
  <c r="G67" i="47" s="1"/>
  <c r="G68" i="47" s="1"/>
  <c r="G69" i="47" s="1"/>
  <c r="G70" i="47" s="1"/>
  <c r="G71" i="47" s="1"/>
  <c r="G72" i="47" s="1"/>
  <c r="G73" i="47" s="1"/>
  <c r="G74" i="47" s="1"/>
  <c r="G75" i="47" s="1"/>
  <c r="G76" i="47" s="1"/>
  <c r="G77" i="47" s="1"/>
  <c r="G78" i="47" s="1"/>
  <c r="G79" i="47" s="1"/>
  <c r="G80" i="47" s="1"/>
  <c r="G81" i="47" s="1"/>
  <c r="G82" i="47" s="1"/>
  <c r="G83" i="47" s="1"/>
  <c r="G84" i="47" s="1"/>
  <c r="G85" i="47" s="1"/>
  <c r="D16" i="47"/>
  <c r="D108" i="39"/>
  <c r="F108" i="39" s="1"/>
  <c r="G108" i="39"/>
  <c r="G109" i="39" s="1"/>
  <c r="G110" i="39" s="1"/>
  <c r="G111" i="39" s="1"/>
  <c r="G112" i="39" s="1"/>
  <c r="G113" i="39" s="1"/>
  <c r="G114" i="39" s="1"/>
  <c r="G115" i="39" s="1"/>
  <c r="G116" i="39" s="1"/>
  <c r="G117" i="39" s="1"/>
  <c r="G118" i="39" s="1"/>
  <c r="G119" i="39" s="1"/>
  <c r="G120" i="39" s="1"/>
  <c r="F107" i="39"/>
  <c r="E107" i="39"/>
  <c r="Q99" i="37" l="1"/>
  <c r="P100" i="37"/>
  <c r="L191" i="44"/>
  <c r="L192" i="44" s="1"/>
  <c r="L193" i="44" s="1"/>
  <c r="L194" i="44" s="1"/>
  <c r="K74" i="37"/>
  <c r="L74" i="37"/>
  <c r="M74" i="37"/>
  <c r="E114" i="47"/>
  <c r="E113" i="47"/>
  <c r="H23" i="56"/>
  <c r="D24" i="56"/>
  <c r="E23" i="56"/>
  <c r="F23" i="56" s="1"/>
  <c r="G122" i="21"/>
  <c r="D123" i="21"/>
  <c r="F122" i="21"/>
  <c r="E122" i="21"/>
  <c r="H122" i="21"/>
  <c r="H22" i="56"/>
  <c r="E22" i="56"/>
  <c r="F22" i="56" s="1"/>
  <c r="D17" i="47"/>
  <c r="E16" i="47"/>
  <c r="D109" i="39"/>
  <c r="E109" i="39" s="1"/>
  <c r="E108" i="39"/>
  <c r="P101" i="37" l="1"/>
  <c r="Q100" i="37"/>
  <c r="L195" i="44"/>
  <c r="L196" i="44" s="1"/>
  <c r="L197" i="44" s="1"/>
  <c r="L198" i="44" s="1"/>
  <c r="E115" i="47"/>
  <c r="H24" i="56"/>
  <c r="E24" i="56"/>
  <c r="F24" i="56" s="1"/>
  <c r="D25" i="56"/>
  <c r="F123" i="21"/>
  <c r="D124" i="21"/>
  <c r="D125" i="21" s="1"/>
  <c r="D126" i="21" s="1"/>
  <c r="E123" i="21"/>
  <c r="G123" i="21"/>
  <c r="H123" i="21"/>
  <c r="E17" i="47"/>
  <c r="D18" i="47"/>
  <c r="F109" i="39"/>
  <c r="D110" i="39"/>
  <c r="Q101" i="37" l="1"/>
  <c r="P102" i="37"/>
  <c r="L199" i="44"/>
  <c r="L200" i="44" s="1"/>
  <c r="L201" i="44" s="1"/>
  <c r="L202" i="44" s="1"/>
  <c r="L203" i="44" s="1"/>
  <c r="L204" i="44" s="1"/>
  <c r="L205" i="44" s="1"/>
  <c r="L206" i="44" s="1"/>
  <c r="L207" i="44" s="1"/>
  <c r="L208" i="44" s="1"/>
  <c r="L209" i="44" s="1"/>
  <c r="L210" i="44" s="1"/>
  <c r="L211" i="44" s="1"/>
  <c r="L212" i="44" s="1"/>
  <c r="L213" i="44" s="1"/>
  <c r="L214" i="44" s="1"/>
  <c r="L215" i="44" s="1"/>
  <c r="L216" i="44" s="1"/>
  <c r="L219" i="44" s="1"/>
  <c r="L220" i="44" s="1"/>
  <c r="L221" i="44" s="1"/>
  <c r="L222" i="44" s="1"/>
  <c r="L224" i="44" s="1"/>
  <c r="L225" i="44" s="1"/>
  <c r="L226" i="44" s="1"/>
  <c r="L227" i="44" s="1"/>
  <c r="E116" i="47"/>
  <c r="H129" i="21"/>
  <c r="E129" i="21"/>
  <c r="F129" i="21"/>
  <c r="G129" i="21"/>
  <c r="H25" i="56"/>
  <c r="D26" i="56"/>
  <c r="E25" i="56"/>
  <c r="F25" i="56" s="1"/>
  <c r="H128" i="21"/>
  <c r="E128" i="21"/>
  <c r="F128" i="21"/>
  <c r="G128" i="21"/>
  <c r="H127" i="21"/>
  <c r="F127" i="21"/>
  <c r="E127" i="21"/>
  <c r="G127" i="21"/>
  <c r="F126" i="21"/>
  <c r="H126" i="21"/>
  <c r="G126" i="21"/>
  <c r="E126" i="21"/>
  <c r="G125" i="21"/>
  <c r="H125" i="21"/>
  <c r="F125" i="21"/>
  <c r="E125" i="21"/>
  <c r="H124" i="21"/>
  <c r="G124" i="21"/>
  <c r="E124" i="21"/>
  <c r="F124" i="21"/>
  <c r="E18" i="47"/>
  <c r="D19" i="47"/>
  <c r="F110" i="39"/>
  <c r="D111" i="39"/>
  <c r="E110" i="39"/>
  <c r="P103" i="37" l="1"/>
  <c r="Q102" i="37"/>
  <c r="E117" i="47"/>
  <c r="H130" i="21"/>
  <c r="F130" i="21"/>
  <c r="E130" i="21"/>
  <c r="G130" i="21"/>
  <c r="E28" i="56"/>
  <c r="F28" i="56" s="1"/>
  <c r="H28" i="56"/>
  <c r="E27" i="56"/>
  <c r="F27" i="56" s="1"/>
  <c r="H26" i="56"/>
  <c r="E26" i="56"/>
  <c r="F26" i="56" s="1"/>
  <c r="E19" i="47"/>
  <c r="D20" i="47"/>
  <c r="D21" i="47" s="1"/>
  <c r="D22" i="47" s="1"/>
  <c r="F111" i="39"/>
  <c r="D112" i="39"/>
  <c r="E111" i="39"/>
  <c r="Q103" i="37" l="1"/>
  <c r="P104" i="37"/>
  <c r="E119" i="47"/>
  <c r="E22" i="47"/>
  <c r="D23" i="47"/>
  <c r="E21" i="47"/>
  <c r="H33" i="56"/>
  <c r="H32" i="56"/>
  <c r="E31" i="56"/>
  <c r="F31" i="56" s="1"/>
  <c r="H30" i="56"/>
  <c r="E29" i="56"/>
  <c r="F29" i="56" s="1"/>
  <c r="H29" i="56"/>
  <c r="E20" i="47"/>
  <c r="F112" i="39"/>
  <c r="D113" i="39"/>
  <c r="E112" i="39"/>
  <c r="Q104" i="37" l="1"/>
  <c r="P105" i="37"/>
  <c r="E120" i="47"/>
  <c r="E23" i="47"/>
  <c r="D24" i="47"/>
  <c r="H34" i="56"/>
  <c r="F113" i="39"/>
  <c r="D114" i="39"/>
  <c r="E113" i="39"/>
  <c r="D105" i="21"/>
  <c r="D106" i="21" s="1"/>
  <c r="E13" i="47"/>
  <c r="E14" i="47"/>
  <c r="E15" i="47"/>
  <c r="Q105" i="37" l="1"/>
  <c r="P106" i="37"/>
  <c r="E24" i="47"/>
  <c r="D25" i="47"/>
  <c r="D26" i="47" s="1"/>
  <c r="H35" i="56"/>
  <c r="E105" i="21"/>
  <c r="H105" i="21"/>
  <c r="F105" i="21"/>
  <c r="G105" i="21"/>
  <c r="G106" i="21"/>
  <c r="H106" i="21"/>
  <c r="D107" i="21"/>
  <c r="H107" i="21" s="1"/>
  <c r="E106" i="21"/>
  <c r="F106" i="21"/>
  <c r="E114" i="39"/>
  <c r="F114" i="39"/>
  <c r="D115" i="39"/>
  <c r="P107" i="37" l="1"/>
  <c r="Q106" i="37"/>
  <c r="E122" i="47"/>
  <c r="H37" i="56"/>
  <c r="D27" i="47"/>
  <c r="D28" i="47" s="1"/>
  <c r="E26" i="47"/>
  <c r="E25" i="47"/>
  <c r="E36" i="56"/>
  <c r="F36" i="56" s="1"/>
  <c r="G107" i="21"/>
  <c r="E107" i="21"/>
  <c r="F107" i="21"/>
  <c r="D108" i="21"/>
  <c r="F115" i="39"/>
  <c r="D116" i="39"/>
  <c r="E115" i="39"/>
  <c r="F110" i="21"/>
  <c r="G110" i="21"/>
  <c r="E110" i="21"/>
  <c r="H110" i="21"/>
  <c r="Q107" i="37" l="1"/>
  <c r="P108" i="37"/>
  <c r="E123" i="47"/>
  <c r="H38" i="56"/>
  <c r="E38" i="56"/>
  <c r="F38" i="56" s="1"/>
  <c r="E28" i="47"/>
  <c r="D29" i="47"/>
  <c r="E27" i="47"/>
  <c r="D109" i="21"/>
  <c r="F108" i="21"/>
  <c r="G108" i="21"/>
  <c r="H108" i="21"/>
  <c r="E108" i="21"/>
  <c r="F116" i="39"/>
  <c r="D117" i="39"/>
  <c r="E116" i="39"/>
  <c r="E111" i="21"/>
  <c r="F111" i="21"/>
  <c r="G111" i="21"/>
  <c r="H111" i="21"/>
  <c r="P109" i="37" l="1"/>
  <c r="Q108" i="37"/>
  <c r="E40" i="56"/>
  <c r="F40" i="56" s="1"/>
  <c r="H39" i="56"/>
  <c r="E39" i="56"/>
  <c r="F39" i="56" s="1"/>
  <c r="E29" i="47"/>
  <c r="E109" i="21"/>
  <c r="F109" i="21"/>
  <c r="H109" i="21"/>
  <c r="G109" i="21"/>
  <c r="F117" i="39"/>
  <c r="D118" i="39"/>
  <c r="D119" i="39" s="1"/>
  <c r="D120" i="39" s="1"/>
  <c r="E117" i="39"/>
  <c r="G112" i="21"/>
  <c r="E112" i="21"/>
  <c r="F112" i="21"/>
  <c r="H112" i="21"/>
  <c r="Q109" i="37" l="1"/>
  <c r="P110" i="37"/>
  <c r="E41" i="56"/>
  <c r="F41" i="56" s="1"/>
  <c r="F120" i="39"/>
  <c r="E120" i="39"/>
  <c r="E119" i="39"/>
  <c r="F119" i="39"/>
  <c r="F118" i="39"/>
  <c r="E118" i="39"/>
  <c r="E113" i="21"/>
  <c r="F113" i="21"/>
  <c r="G113" i="21"/>
  <c r="H113" i="21"/>
  <c r="Q110" i="37" l="1"/>
  <c r="E10" i="47"/>
  <c r="E11" i="47" l="1"/>
  <c r="E9" i="20"/>
  <c r="F9" i="20"/>
  <c r="G9" i="47"/>
  <c r="G10" i="47" s="1"/>
  <c r="G11" i="47" s="1"/>
  <c r="G12" i="47" s="1"/>
  <c r="E8" i="47"/>
  <c r="E9" i="47"/>
  <c r="E12" i="47" l="1"/>
  <c r="F93" i="38"/>
  <c r="G93" i="38" s="1"/>
  <c r="F94" i="38"/>
  <c r="G94" i="38" s="1"/>
  <c r="F95" i="38"/>
  <c r="G95" i="38" s="1"/>
  <c r="F96" i="38"/>
  <c r="G96" i="38" s="1"/>
  <c r="F97" i="38"/>
  <c r="G97" i="38" s="1"/>
  <c r="F98" i="38"/>
  <c r="G98" i="38" s="1"/>
  <c r="F100" i="38"/>
  <c r="G100" i="38" s="1"/>
  <c r="F101" i="38"/>
  <c r="G101" i="38" s="1"/>
  <c r="F103" i="38"/>
  <c r="G103" i="38" s="1"/>
  <c r="E93" i="38"/>
  <c r="E94" i="38"/>
  <c r="E95" i="38"/>
  <c r="E96" i="38"/>
  <c r="E97" i="38"/>
  <c r="E98" i="38"/>
  <c r="E9" i="56"/>
  <c r="F9" i="56" s="1"/>
  <c r="E10" i="56"/>
  <c r="F10" i="56" s="1"/>
  <c r="E11" i="56"/>
  <c r="F11" i="56" s="1"/>
  <c r="E12" i="56"/>
  <c r="F12" i="56" s="1"/>
  <c r="E13" i="56"/>
  <c r="F13" i="56" s="1"/>
  <c r="E14" i="56"/>
  <c r="F14" i="56" s="1"/>
  <c r="E15" i="56"/>
  <c r="F15" i="56" s="1"/>
  <c r="E17" i="56"/>
  <c r="F17" i="56" s="1"/>
  <c r="E21" i="14"/>
  <c r="F21" i="14"/>
  <c r="G21" i="14"/>
  <c r="H21" i="14"/>
  <c r="E20" i="14"/>
  <c r="F20" i="14"/>
  <c r="G20" i="14"/>
  <c r="H20" i="14"/>
  <c r="E19" i="14"/>
  <c r="F19" i="14"/>
  <c r="G19" i="14"/>
  <c r="H19" i="14"/>
  <c r="E18" i="14"/>
  <c r="F18" i="14"/>
  <c r="G18" i="14"/>
  <c r="H18" i="14"/>
  <c r="E17" i="14"/>
  <c r="F17" i="14"/>
  <c r="G17" i="14"/>
  <c r="H17" i="14"/>
  <c r="E16" i="14"/>
  <c r="F16" i="14"/>
  <c r="G16" i="14"/>
  <c r="H16" i="14"/>
  <c r="E15" i="14"/>
  <c r="F15" i="14"/>
  <c r="G15" i="14"/>
  <c r="H15" i="14"/>
  <c r="E14" i="14"/>
  <c r="F14" i="14"/>
  <c r="G14" i="14"/>
  <c r="H14" i="14"/>
  <c r="E13" i="14"/>
  <c r="F13" i="14"/>
  <c r="G13" i="14"/>
  <c r="H13" i="14"/>
  <c r="H8" i="14"/>
  <c r="H9" i="14"/>
  <c r="H10" i="14"/>
  <c r="H11" i="14"/>
  <c r="H12" i="14"/>
  <c r="G8" i="14"/>
  <c r="G9" i="14"/>
  <c r="G10" i="14"/>
  <c r="G11" i="14"/>
  <c r="G12" i="14"/>
  <c r="F8" i="14"/>
  <c r="F9" i="14"/>
  <c r="F10" i="14"/>
  <c r="F11" i="14"/>
  <c r="F12" i="14"/>
  <c r="E8" i="14"/>
  <c r="E9" i="14"/>
  <c r="E10" i="14"/>
  <c r="E11" i="14"/>
  <c r="E12" i="14"/>
  <c r="D101" i="55" l="1"/>
  <c r="H101" i="55" s="1"/>
  <c r="J9" i="14"/>
  <c r="J10" i="14" s="1"/>
  <c r="J11" i="14" s="1"/>
  <c r="J12" i="14" s="1"/>
  <c r="J13" i="14" s="1"/>
  <c r="J14" i="14" s="1"/>
  <c r="J15" i="14" s="1"/>
  <c r="J16" i="14" s="1"/>
  <c r="J17" i="14" s="1"/>
  <c r="J18" i="14" s="1"/>
  <c r="J19" i="14" s="1"/>
  <c r="J20" i="14" s="1"/>
  <c r="J21" i="14" s="1"/>
  <c r="J22" i="14" s="1"/>
  <c r="J23" i="14" s="1"/>
  <c r="J24" i="14" s="1"/>
  <c r="J25" i="14" s="1"/>
  <c r="J26" i="14" s="1"/>
  <c r="J27" i="14" s="1"/>
  <c r="J28" i="14" s="1"/>
  <c r="J29" i="14" s="1"/>
  <c r="J30" i="14" s="1"/>
  <c r="J31" i="14" s="1"/>
  <c r="J32" i="14" s="1"/>
  <c r="J33" i="14" s="1"/>
  <c r="J34" i="14" s="1"/>
  <c r="J35" i="14" s="1"/>
  <c r="J36" i="14" s="1"/>
  <c r="J37" i="14" s="1"/>
  <c r="D102" i="55" l="1"/>
  <c r="G102" i="55" s="1"/>
  <c r="G103" i="55"/>
  <c r="F103" i="55"/>
  <c r="H103" i="55"/>
  <c r="G101" i="55"/>
  <c r="F101" i="55"/>
  <c r="E101" i="55"/>
  <c r="F102" i="55" l="1"/>
  <c r="H102" i="55"/>
  <c r="E102" i="55"/>
  <c r="E103" i="55"/>
  <c r="D104" i="55"/>
  <c r="H104" i="55" l="1"/>
  <c r="G104" i="55"/>
  <c r="E104" i="55"/>
  <c r="F104" i="55"/>
  <c r="H104" i="21" l="1"/>
  <c r="G104" i="21"/>
  <c r="F104" i="21"/>
  <c r="E104" i="21"/>
  <c r="H103" i="21"/>
  <c r="G103" i="21"/>
  <c r="F103" i="21"/>
  <c r="E103" i="21"/>
  <c r="H102" i="21"/>
  <c r="G102" i="21"/>
  <c r="F102" i="21"/>
  <c r="E102" i="21"/>
  <c r="H101" i="21"/>
  <c r="G101" i="21"/>
  <c r="F101" i="21"/>
  <c r="E101" i="21"/>
  <c r="H9" i="20"/>
  <c r="H10" i="20" s="1"/>
  <c r="H11" i="20" s="1"/>
  <c r="H12" i="20" s="1"/>
  <c r="H13" i="20" s="1"/>
  <c r="H14" i="20" s="1"/>
  <c r="H15" i="20" s="1"/>
  <c r="H16" i="20" s="1"/>
  <c r="H17" i="20" s="1"/>
  <c r="H18" i="20" s="1"/>
  <c r="H19" i="20" s="1"/>
  <c r="H20" i="20" s="1"/>
  <c r="H21" i="20" s="1"/>
  <c r="H22" i="20" s="1"/>
  <c r="H23" i="20" s="1"/>
  <c r="H24" i="20" s="1"/>
  <c r="H25" i="20" s="1"/>
  <c r="H26" i="20" s="1"/>
  <c r="H26" i="51" l="1"/>
  <c r="O10" i="51"/>
  <c r="O11" i="51" s="1"/>
  <c r="O12" i="51" s="1"/>
  <c r="O13" i="51" s="1"/>
  <c r="O14" i="51" s="1"/>
  <c r="O15" i="51" s="1"/>
  <c r="O16" i="51" s="1"/>
  <c r="O17" i="51" s="1"/>
  <c r="O18" i="51" s="1"/>
  <c r="O19" i="51" s="1"/>
  <c r="O20" i="51" s="1"/>
  <c r="N10" i="51"/>
  <c r="N11" i="51" s="1"/>
  <c r="N12" i="51" s="1"/>
  <c r="N13" i="51" s="1"/>
  <c r="N14" i="51" s="1"/>
  <c r="N15" i="51" s="1"/>
  <c r="N16" i="51" s="1"/>
  <c r="N17" i="51" s="1"/>
  <c r="N18" i="51" s="1"/>
  <c r="N19" i="51" s="1"/>
  <c r="N20" i="51" s="1"/>
  <c r="M10" i="51"/>
  <c r="M11" i="51" s="1"/>
  <c r="M12" i="51" s="1"/>
  <c r="M13" i="51" s="1"/>
  <c r="M14" i="51" s="1"/>
  <c r="M15" i="51" s="1"/>
  <c r="M16" i="51" s="1"/>
  <c r="M17" i="51" s="1"/>
  <c r="M18" i="51" s="1"/>
  <c r="M19" i="51" s="1"/>
  <c r="M20" i="51" s="1"/>
  <c r="L10" i="51"/>
  <c r="L11" i="51" s="1"/>
  <c r="L12" i="51" s="1"/>
  <c r="L13" i="51" s="1"/>
  <c r="L14" i="51" s="1"/>
  <c r="L15" i="51" s="1"/>
  <c r="L16" i="51" s="1"/>
  <c r="L17" i="51" s="1"/>
  <c r="L18" i="51" s="1"/>
  <c r="L19" i="51" s="1"/>
  <c r="L20" i="51" s="1"/>
  <c r="K10" i="51"/>
  <c r="K11" i="51" s="1"/>
  <c r="K12" i="51" s="1"/>
  <c r="K13" i="51" s="1"/>
  <c r="K14" i="51" s="1"/>
  <c r="K15" i="51" s="1"/>
  <c r="K16" i="51" s="1"/>
  <c r="K17" i="51" s="1"/>
  <c r="K18" i="51" s="1"/>
  <c r="K19" i="51" s="1"/>
  <c r="K20" i="51" s="1"/>
  <c r="J10" i="51"/>
  <c r="J11" i="51" s="1"/>
  <c r="J12" i="51" s="1"/>
  <c r="J13" i="51" s="1"/>
  <c r="J14" i="51" s="1"/>
  <c r="J15" i="51" s="1"/>
  <c r="J16" i="51" s="1"/>
  <c r="J17" i="51" s="1"/>
  <c r="J18" i="51" s="1"/>
  <c r="J19" i="51" s="1"/>
  <c r="J20" i="51" s="1"/>
  <c r="I10" i="51"/>
  <c r="I11" i="51" s="1"/>
  <c r="I12" i="51" s="1"/>
  <c r="I13" i="51" s="1"/>
  <c r="I14" i="51" s="1"/>
  <c r="I15" i="51" s="1"/>
  <c r="I16" i="51" s="1"/>
  <c r="I17" i="51" s="1"/>
  <c r="I18" i="51" s="1"/>
  <c r="I19" i="51" s="1"/>
  <c r="I20" i="51" s="1"/>
  <c r="H20" i="51"/>
  <c r="H27" i="51" l="1"/>
  <c r="E103" i="13"/>
  <c r="H28" i="51" l="1"/>
  <c r="K108" i="13"/>
  <c r="K109" i="13" s="1"/>
  <c r="K110" i="13" s="1"/>
  <c r="K111" i="13" s="1"/>
  <c r="K112" i="13" s="1"/>
  <c r="K113" i="13" s="1"/>
  <c r="K114" i="13" s="1"/>
  <c r="K115" i="13" s="1"/>
  <c r="K116" i="13" s="1"/>
  <c r="K117" i="13" s="1"/>
  <c r="K118" i="13" s="1"/>
  <c r="K119" i="13" s="1"/>
  <c r="K120" i="13" s="1"/>
  <c r="K121" i="13" s="1"/>
  <c r="K122" i="13" s="1"/>
  <c r="K123" i="13" s="1"/>
  <c r="K124" i="13" s="1"/>
  <c r="K125" i="13" s="1"/>
  <c r="K126" i="13" s="1"/>
  <c r="K127" i="13" s="1"/>
  <c r="K128" i="13" s="1"/>
  <c r="K129" i="13" s="1"/>
  <c r="K130" i="13" s="1"/>
  <c r="K131" i="13" s="1"/>
  <c r="K132" i="13" s="1"/>
  <c r="K133" i="13" s="1"/>
  <c r="K134" i="13" s="1"/>
  <c r="K135" i="13" s="1"/>
  <c r="K136" i="13" s="1"/>
  <c r="J109" i="13"/>
  <c r="J110" i="13" s="1"/>
  <c r="J111" i="13" s="1"/>
  <c r="J112" i="13" s="1"/>
  <c r="J113" i="13" s="1"/>
  <c r="J114" i="13" s="1"/>
  <c r="J115" i="13" s="1"/>
  <c r="J116" i="13" s="1"/>
  <c r="J117" i="13" s="1"/>
  <c r="J118" i="13" s="1"/>
  <c r="J119" i="13" s="1"/>
  <c r="J120" i="13" s="1"/>
  <c r="J121" i="13" s="1"/>
  <c r="J122" i="13" s="1"/>
  <c r="J123" i="13" s="1"/>
  <c r="J124" i="13" s="1"/>
  <c r="J125" i="13" s="1"/>
  <c r="J126" i="13" s="1"/>
  <c r="J127" i="13" s="1"/>
  <c r="J128" i="13" s="1"/>
  <c r="J129" i="13" s="1"/>
  <c r="J130" i="13" s="1"/>
  <c r="J131" i="13" s="1"/>
  <c r="J132" i="13" s="1"/>
  <c r="J133" i="13" s="1"/>
  <c r="J134" i="13" s="1"/>
  <c r="J135" i="13" s="1"/>
  <c r="J136" i="13" s="1"/>
  <c r="H109" i="13"/>
  <c r="F109" i="13"/>
  <c r="H108" i="13"/>
  <c r="F108" i="13"/>
  <c r="H107" i="13"/>
  <c r="F107" i="13"/>
  <c r="E107" i="13"/>
  <c r="H29" i="51" l="1"/>
  <c r="H30" i="51" s="1"/>
  <c r="E109" i="13"/>
  <c r="H31" i="51" l="1"/>
  <c r="F110" i="13"/>
  <c r="E110" i="13"/>
  <c r="H110" i="13"/>
  <c r="H112" i="13" l="1"/>
  <c r="D113" i="13"/>
  <c r="E112" i="13"/>
  <c r="F112" i="13"/>
  <c r="H111" i="13"/>
  <c r="E111" i="13"/>
  <c r="F111" i="13"/>
  <c r="H113" i="13" l="1"/>
  <c r="E113" i="13"/>
  <c r="F113" i="13"/>
  <c r="H115" i="13" l="1"/>
  <c r="E115" i="13"/>
  <c r="F115" i="13"/>
  <c r="F114" i="13"/>
  <c r="E114" i="13"/>
  <c r="H114" i="13"/>
  <c r="H116" i="13" l="1"/>
  <c r="F116" i="13"/>
  <c r="E116" i="13"/>
  <c r="H10" i="10" l="1"/>
  <c r="E7" i="43"/>
  <c r="H117" i="13"/>
  <c r="E117" i="13"/>
  <c r="F117" i="13"/>
  <c r="H38" i="51" l="1"/>
  <c r="H11" i="10"/>
  <c r="H119" i="13"/>
  <c r="D120" i="13"/>
  <c r="F119" i="13"/>
  <c r="E119" i="13"/>
  <c r="E8" i="43"/>
  <c r="H118" i="13"/>
  <c r="E118" i="13"/>
  <c r="F118" i="13"/>
  <c r="G260" i="4"/>
  <c r="F260" i="4"/>
  <c r="E260" i="4"/>
  <c r="H12" i="10" l="1"/>
  <c r="F120" i="13"/>
  <c r="D121" i="13"/>
  <c r="E120" i="13"/>
  <c r="H120" i="13"/>
  <c r="E9" i="43"/>
  <c r="H13" i="10" l="1"/>
  <c r="E121" i="13"/>
  <c r="H121" i="13"/>
  <c r="D122" i="13"/>
  <c r="F121" i="13"/>
  <c r="E10" i="43"/>
  <c r="H14" i="10" l="1"/>
  <c r="F122" i="13"/>
  <c r="H122" i="13"/>
  <c r="D123" i="13"/>
  <c r="D124" i="13" s="1"/>
  <c r="E122" i="13"/>
  <c r="E11" i="43"/>
  <c r="H15" i="10" l="1"/>
  <c r="H124" i="13"/>
  <c r="D125" i="13"/>
  <c r="E124" i="13"/>
  <c r="F124" i="13"/>
  <c r="H123" i="13"/>
  <c r="F123" i="13"/>
  <c r="E123" i="13"/>
  <c r="E12" i="43"/>
  <c r="D13" i="43"/>
  <c r="H16" i="10" l="1"/>
  <c r="H125" i="13"/>
  <c r="E125" i="13"/>
  <c r="F125" i="13"/>
  <c r="E13" i="43"/>
  <c r="D14" i="43"/>
  <c r="H17" i="10" l="1"/>
  <c r="E14" i="43"/>
  <c r="D15" i="43"/>
  <c r="H126" i="13"/>
  <c r="E126" i="13"/>
  <c r="F126" i="13"/>
  <c r="D10" i="10"/>
  <c r="F9" i="10"/>
  <c r="E9" i="10"/>
  <c r="G8" i="43"/>
  <c r="G9" i="43" s="1"/>
  <c r="G10" i="43" s="1"/>
  <c r="G11" i="43" s="1"/>
  <c r="G12" i="43" s="1"/>
  <c r="G13" i="43" s="1"/>
  <c r="G14" i="43" s="1"/>
  <c r="G15" i="43" s="1"/>
  <c r="G16" i="43" s="1"/>
  <c r="G18" i="43" s="1"/>
  <c r="G19" i="43" s="1"/>
  <c r="G20" i="43" s="1"/>
  <c r="G21" i="43" s="1"/>
  <c r="G22" i="43" s="1"/>
  <c r="G23" i="43" s="1"/>
  <c r="G24" i="43" s="1"/>
  <c r="G25" i="43" s="1"/>
  <c r="G26" i="43" s="1"/>
  <c r="G27" i="43" s="1"/>
  <c r="G28" i="43" s="1"/>
  <c r="G29" i="43" s="1"/>
  <c r="G30" i="43" s="1"/>
  <c r="G31" i="43" s="1"/>
  <c r="G32" i="43" s="1"/>
  <c r="G33" i="43" s="1"/>
  <c r="G34" i="43" s="1"/>
  <c r="G35" i="43" s="1"/>
  <c r="G36" i="43" s="1"/>
  <c r="G37" i="43" s="1"/>
  <c r="G38" i="43" s="1"/>
  <c r="G39" i="43" s="1"/>
  <c r="G40" i="43" s="1"/>
  <c r="G41" i="43" s="1"/>
  <c r="G42" i="43" s="1"/>
  <c r="H10" i="32"/>
  <c r="H11" i="32" s="1"/>
  <c r="H12" i="32" s="1"/>
  <c r="H13" i="32" s="1"/>
  <c r="H14" i="32" s="1"/>
  <c r="H15" i="32" s="1"/>
  <c r="H16" i="32" s="1"/>
  <c r="H17" i="32" s="1"/>
  <c r="H18" i="32" s="1"/>
  <c r="H19" i="32" s="1"/>
  <c r="H20" i="32" s="1"/>
  <c r="H21" i="32" s="1"/>
  <c r="H22" i="32" s="1"/>
  <c r="H23" i="32" s="1"/>
  <c r="H24" i="32" s="1"/>
  <c r="H25" i="32" s="1"/>
  <c r="H26" i="32" s="1"/>
  <c r="H27" i="32" s="1"/>
  <c r="H28" i="32" s="1"/>
  <c r="H29" i="32" s="1"/>
  <c r="H30" i="32" s="1"/>
  <c r="H31" i="32" s="1"/>
  <c r="H32" i="32" s="1"/>
  <c r="H33" i="32" s="1"/>
  <c r="H34" i="32" s="1"/>
  <c r="H35" i="32" s="1"/>
  <c r="H36" i="32" s="1"/>
  <c r="H37" i="32" s="1"/>
  <c r="H38" i="32" s="1"/>
  <c r="H39" i="32" s="1"/>
  <c r="H40" i="32" s="1"/>
  <c r="H41" i="32" s="1"/>
  <c r="H42" i="32" s="1"/>
  <c r="H43" i="32" s="1"/>
  <c r="H44" i="32" s="1"/>
  <c r="H45" i="32" s="1"/>
  <c r="H46" i="32" s="1"/>
  <c r="H47" i="32" s="1"/>
  <c r="H48" i="32" s="1"/>
  <c r="H49" i="32" s="1"/>
  <c r="H50" i="32" s="1"/>
  <c r="H51" i="32" s="1"/>
  <c r="H52" i="32" s="1"/>
  <c r="H53" i="32" s="1"/>
  <c r="H54" i="32" s="1"/>
  <c r="H55" i="32" s="1"/>
  <c r="H56" i="32" s="1"/>
  <c r="H57" i="32" s="1"/>
  <c r="H58" i="32" s="1"/>
  <c r="G43" i="43" l="1"/>
  <c r="H18" i="10"/>
  <c r="E15" i="43"/>
  <c r="D16" i="43"/>
  <c r="E127" i="13"/>
  <c r="H127" i="13"/>
  <c r="F127" i="13"/>
  <c r="E10" i="10"/>
  <c r="F10" i="10"/>
  <c r="D11" i="10"/>
  <c r="H11" i="37"/>
  <c r="H12" i="37" s="1"/>
  <c r="H14" i="37" s="1"/>
  <c r="H15" i="37" s="1"/>
  <c r="H16" i="37" s="1"/>
  <c r="H17" i="37" s="1"/>
  <c r="H18" i="37" s="1"/>
  <c r="H19" i="37" s="1"/>
  <c r="H20" i="37" s="1"/>
  <c r="H21" i="37" s="1"/>
  <c r="H22" i="37" s="1"/>
  <c r="H23" i="37" s="1"/>
  <c r="H24" i="37" s="1"/>
  <c r="H25" i="37" s="1"/>
  <c r="H26" i="37" s="1"/>
  <c r="H27" i="37" s="1"/>
  <c r="H28" i="37" s="1"/>
  <c r="H29" i="37" s="1"/>
  <c r="H30" i="37" s="1"/>
  <c r="H31" i="37" s="1"/>
  <c r="G44" i="43" l="1"/>
  <c r="H43" i="43"/>
  <c r="H32" i="37"/>
  <c r="H33" i="37" s="1"/>
  <c r="H19" i="10"/>
  <c r="E16" i="43"/>
  <c r="D12" i="10"/>
  <c r="F11" i="10"/>
  <c r="E11" i="10"/>
  <c r="H34" i="37" l="1"/>
  <c r="I33" i="37"/>
  <c r="G45" i="43"/>
  <c r="H44" i="43"/>
  <c r="H20" i="10"/>
  <c r="E17" i="43"/>
  <c r="E12" i="10"/>
  <c r="F12" i="10"/>
  <c r="D13" i="10"/>
  <c r="D14" i="10" s="1"/>
  <c r="H35" i="37" l="1"/>
  <c r="I34" i="37"/>
  <c r="G46" i="43"/>
  <c r="H45" i="43"/>
  <c r="H21" i="10"/>
  <c r="F14" i="10"/>
  <c r="D15" i="10"/>
  <c r="E14" i="10"/>
  <c r="E13" i="10"/>
  <c r="F13" i="10"/>
  <c r="H36" i="37" l="1"/>
  <c r="I35" i="37"/>
  <c r="G47" i="43"/>
  <c r="H46" i="43"/>
  <c r="H22" i="10"/>
  <c r="D16" i="10"/>
  <c r="F15" i="10"/>
  <c r="E15" i="10"/>
  <c r="H37" i="37" l="1"/>
  <c r="I36" i="37"/>
  <c r="G48" i="43"/>
  <c r="H47" i="43"/>
  <c r="H23" i="10"/>
  <c r="F16" i="10"/>
  <c r="D17" i="10"/>
  <c r="E16" i="10"/>
  <c r="H38" i="37" l="1"/>
  <c r="I37" i="37"/>
  <c r="G49" i="43"/>
  <c r="H48" i="43"/>
  <c r="H24" i="10"/>
  <c r="F17" i="10"/>
  <c r="E17" i="10"/>
  <c r="H39" i="37" l="1"/>
  <c r="I38" i="37"/>
  <c r="G50" i="43"/>
  <c r="G51" i="43"/>
  <c r="H51" i="43" s="1"/>
  <c r="H49" i="43"/>
  <c r="H25" i="10"/>
  <c r="F19" i="10"/>
  <c r="E19" i="10"/>
  <c r="E18" i="10"/>
  <c r="F18" i="10"/>
  <c r="H40" i="37" l="1"/>
  <c r="I39" i="37"/>
  <c r="G52" i="43"/>
  <c r="H50" i="43"/>
  <c r="H26" i="10"/>
  <c r="F20" i="10"/>
  <c r="E20" i="10"/>
  <c r="F249" i="4"/>
  <c r="F250" i="4"/>
  <c r="F252" i="4"/>
  <c r="H52" i="43" l="1"/>
  <c r="G53" i="43"/>
  <c r="H53" i="43" s="1"/>
  <c r="H41" i="37"/>
  <c r="I40" i="37"/>
  <c r="H27" i="10"/>
  <c r="F21" i="10"/>
  <c r="E21" i="10"/>
  <c r="F91" i="38"/>
  <c r="G91" i="38" s="1"/>
  <c r="I41" i="37" l="1"/>
  <c r="H42" i="37"/>
  <c r="H28" i="10"/>
  <c r="E23" i="10"/>
  <c r="F23" i="10"/>
  <c r="F22" i="10"/>
  <c r="E22" i="10"/>
  <c r="E91" i="38"/>
  <c r="D92" i="38"/>
  <c r="H43" i="37" l="1"/>
  <c r="I42" i="37"/>
  <c r="H29" i="10"/>
  <c r="E24" i="10"/>
  <c r="F24" i="10"/>
  <c r="F92" i="38"/>
  <c r="G92" i="38" s="1"/>
  <c r="E92" i="38"/>
  <c r="I43" i="37" l="1"/>
  <c r="H44" i="37"/>
  <c r="H30" i="10"/>
  <c r="F26" i="10"/>
  <c r="E26" i="10"/>
  <c r="F25" i="10"/>
  <c r="E25" i="10"/>
  <c r="I44" i="37" l="1"/>
  <c r="H45" i="37"/>
  <c r="H31" i="10"/>
  <c r="H46" i="37" l="1"/>
  <c r="I45" i="37"/>
  <c r="H85" i="55"/>
  <c r="G85" i="55"/>
  <c r="K87" i="55"/>
  <c r="K88" i="55" s="1"/>
  <c r="K89" i="55" s="1"/>
  <c r="K90" i="55" s="1"/>
  <c r="K91" i="55" s="1"/>
  <c r="K92" i="55" s="1"/>
  <c r="K93" i="55" s="1"/>
  <c r="K94" i="55" s="1"/>
  <c r="K95" i="55" s="1"/>
  <c r="K96" i="55" s="1"/>
  <c r="K97" i="55" s="1"/>
  <c r="K98" i="55" s="1"/>
  <c r="K99" i="55" s="1"/>
  <c r="K100" i="55" s="1"/>
  <c r="K101" i="55" s="1"/>
  <c r="K102" i="55" s="1"/>
  <c r="K103" i="55" s="1"/>
  <c r="K104" i="55" s="1"/>
  <c r="J87" i="55"/>
  <c r="J88" i="55" s="1"/>
  <c r="J89" i="55" s="1"/>
  <c r="J90" i="55" s="1"/>
  <c r="J91" i="55" s="1"/>
  <c r="J92" i="55" s="1"/>
  <c r="J93" i="55" s="1"/>
  <c r="J94" i="55" s="1"/>
  <c r="J95" i="55" s="1"/>
  <c r="J96" i="55" s="1"/>
  <c r="J97" i="55" s="1"/>
  <c r="J98" i="55" s="1"/>
  <c r="J99" i="55" s="1"/>
  <c r="J100" i="55" s="1"/>
  <c r="J101" i="55" s="1"/>
  <c r="J102" i="55" s="1"/>
  <c r="J103" i="55" s="1"/>
  <c r="J104" i="55" s="1"/>
  <c r="D86" i="55"/>
  <c r="F86" i="55" s="1"/>
  <c r="F85" i="55"/>
  <c r="E85" i="55"/>
  <c r="I46" i="37" l="1"/>
  <c r="G86" i="55"/>
  <c r="H86" i="55"/>
  <c r="D87" i="55"/>
  <c r="E86" i="55"/>
  <c r="D82" i="55"/>
  <c r="F82" i="55" s="1"/>
  <c r="J81" i="55"/>
  <c r="H81" i="55"/>
  <c r="F81" i="55"/>
  <c r="E81" i="55"/>
  <c r="H80" i="55"/>
  <c r="F80" i="55"/>
  <c r="E80" i="55"/>
  <c r="H79" i="55"/>
  <c r="F79" i="55"/>
  <c r="E79" i="55"/>
  <c r="H78" i="55"/>
  <c r="F78" i="55"/>
  <c r="E78" i="55"/>
  <c r="H77" i="55"/>
  <c r="F77" i="55"/>
  <c r="E77" i="55"/>
  <c r="H76" i="55"/>
  <c r="F76" i="55"/>
  <c r="E76" i="55"/>
  <c r="H75" i="55"/>
  <c r="F75" i="55"/>
  <c r="E75" i="55"/>
  <c r="D74" i="55"/>
  <c r="H73" i="55"/>
  <c r="F73" i="55"/>
  <c r="E73" i="55"/>
  <c r="H72" i="55"/>
  <c r="F72" i="55"/>
  <c r="E72" i="55"/>
  <c r="H71" i="55"/>
  <c r="F71" i="55"/>
  <c r="E71" i="55"/>
  <c r="D70" i="55"/>
  <c r="H69" i="55"/>
  <c r="F69" i="55"/>
  <c r="E69" i="55"/>
  <c r="D68" i="55"/>
  <c r="H67" i="55"/>
  <c r="F67" i="55"/>
  <c r="E67" i="55"/>
  <c r="H66" i="55"/>
  <c r="F66" i="55"/>
  <c r="E66" i="55"/>
  <c r="H65" i="55"/>
  <c r="F65" i="55"/>
  <c r="E65" i="55"/>
  <c r="H64" i="55"/>
  <c r="F64" i="55"/>
  <c r="E64" i="55"/>
  <c r="H63" i="55"/>
  <c r="F63" i="55"/>
  <c r="E63" i="55"/>
  <c r="H62" i="55"/>
  <c r="F62" i="55"/>
  <c r="E62" i="55"/>
  <c r="H61" i="55"/>
  <c r="F61" i="55"/>
  <c r="E61" i="55"/>
  <c r="H60" i="55"/>
  <c r="F60" i="55"/>
  <c r="E60" i="55"/>
  <c r="H59" i="55"/>
  <c r="F59" i="55"/>
  <c r="E59" i="55"/>
  <c r="H58" i="55"/>
  <c r="F58" i="55"/>
  <c r="E58" i="55"/>
  <c r="H57" i="55"/>
  <c r="F57" i="55"/>
  <c r="E57" i="55"/>
  <c r="H56" i="55"/>
  <c r="F56" i="55"/>
  <c r="E56" i="55"/>
  <c r="H55" i="55"/>
  <c r="F55" i="55"/>
  <c r="E55" i="55"/>
  <c r="H54" i="55"/>
  <c r="F54" i="55"/>
  <c r="E54" i="55"/>
  <c r="H53" i="55"/>
  <c r="F53" i="55"/>
  <c r="E53" i="55"/>
  <c r="H52" i="55"/>
  <c r="F52" i="55"/>
  <c r="E52" i="55"/>
  <c r="H51" i="55"/>
  <c r="F51" i="55"/>
  <c r="E51" i="55"/>
  <c r="H50" i="55"/>
  <c r="F50" i="55"/>
  <c r="E50" i="55"/>
  <c r="H49" i="55"/>
  <c r="F49" i="55"/>
  <c r="E49" i="55"/>
  <c r="H48" i="55"/>
  <c r="F48" i="55"/>
  <c r="E48" i="55"/>
  <c r="H47" i="55"/>
  <c r="F47" i="55"/>
  <c r="E47" i="55"/>
  <c r="H46" i="55"/>
  <c r="F46" i="55"/>
  <c r="E46" i="55"/>
  <c r="H45" i="55"/>
  <c r="F45" i="55"/>
  <c r="E45" i="55"/>
  <c r="H44" i="55"/>
  <c r="F44" i="55"/>
  <c r="E44" i="55"/>
  <c r="H43" i="55"/>
  <c r="F43" i="55"/>
  <c r="E43" i="55"/>
  <c r="H42" i="55"/>
  <c r="F42" i="55"/>
  <c r="E42" i="55"/>
  <c r="K41" i="55"/>
  <c r="K42" i="55" s="1"/>
  <c r="K43" i="55" s="1"/>
  <c r="K44" i="55" s="1"/>
  <c r="K45" i="55" s="1"/>
  <c r="K46" i="55" s="1"/>
  <c r="K47" i="55" s="1"/>
  <c r="K48" i="55" s="1"/>
  <c r="K49" i="55" s="1"/>
  <c r="K50" i="55" s="1"/>
  <c r="K51" i="55" s="1"/>
  <c r="K52" i="55" s="1"/>
  <c r="K53" i="55" s="1"/>
  <c r="K54" i="55" s="1"/>
  <c r="K55" i="55" s="1"/>
  <c r="K56" i="55" s="1"/>
  <c r="K57" i="55" s="1"/>
  <c r="K58" i="55" s="1"/>
  <c r="K59" i="55" s="1"/>
  <c r="K60" i="55" s="1"/>
  <c r="K61" i="55" s="1"/>
  <c r="K62" i="55" s="1"/>
  <c r="K63" i="55" s="1"/>
  <c r="K64" i="55" s="1"/>
  <c r="K65" i="55" s="1"/>
  <c r="K66" i="55" s="1"/>
  <c r="K67" i="55" s="1"/>
  <c r="K68" i="55" s="1"/>
  <c r="K69" i="55" s="1"/>
  <c r="K70" i="55" s="1"/>
  <c r="K71" i="55" s="1"/>
  <c r="K72" i="55" s="1"/>
  <c r="K73" i="55" s="1"/>
  <c r="K74" i="55" s="1"/>
  <c r="K75" i="55" s="1"/>
  <c r="K76" i="55" s="1"/>
  <c r="K77" i="55" s="1"/>
  <c r="K78" i="55" s="1"/>
  <c r="K79" i="55" s="1"/>
  <c r="K80" i="55" s="1"/>
  <c r="K81" i="55" s="1"/>
  <c r="J41" i="55"/>
  <c r="J42" i="55" s="1"/>
  <c r="J43" i="55" s="1"/>
  <c r="J44" i="55" s="1"/>
  <c r="J45" i="55" s="1"/>
  <c r="J46" i="55" s="1"/>
  <c r="J47" i="55" s="1"/>
  <c r="J48" i="55" s="1"/>
  <c r="J49" i="55" s="1"/>
  <c r="J50" i="55" s="1"/>
  <c r="J51" i="55" s="1"/>
  <c r="J52" i="55" s="1"/>
  <c r="J53" i="55" s="1"/>
  <c r="J54" i="55" s="1"/>
  <c r="J55" i="55" s="1"/>
  <c r="J56" i="55" s="1"/>
  <c r="J57" i="55" s="1"/>
  <c r="J58" i="55" s="1"/>
  <c r="J59" i="55" s="1"/>
  <c r="J60" i="55" s="1"/>
  <c r="J61" i="55" s="1"/>
  <c r="J62" i="55" s="1"/>
  <c r="J63" i="55" s="1"/>
  <c r="J64" i="55" s="1"/>
  <c r="J65" i="55" s="1"/>
  <c r="J66" i="55" s="1"/>
  <c r="J67" i="55" s="1"/>
  <c r="J68" i="55" s="1"/>
  <c r="J69" i="55" s="1"/>
  <c r="J70" i="55" s="1"/>
  <c r="J71" i="55" s="1"/>
  <c r="J72" i="55" s="1"/>
  <c r="J73" i="55" s="1"/>
  <c r="J74" i="55" s="1"/>
  <c r="J75" i="55" s="1"/>
  <c r="J76" i="55" s="1"/>
  <c r="J77" i="55" s="1"/>
  <c r="J78" i="55" s="1"/>
  <c r="J79" i="55" s="1"/>
  <c r="H41" i="55"/>
  <c r="F41" i="55"/>
  <c r="E41" i="55"/>
  <c r="H40" i="55"/>
  <c r="F40" i="55"/>
  <c r="E40" i="55"/>
  <c r="H39" i="55"/>
  <c r="F39" i="55"/>
  <c r="E39" i="55"/>
  <c r="H38" i="55"/>
  <c r="F38" i="55"/>
  <c r="E38" i="55"/>
  <c r="H37" i="55"/>
  <c r="F37" i="55"/>
  <c r="E37" i="55"/>
  <c r="H36" i="55"/>
  <c r="F36" i="55"/>
  <c r="E36" i="55"/>
  <c r="H35" i="55"/>
  <c r="F35" i="55"/>
  <c r="E35" i="55"/>
  <c r="H34" i="55"/>
  <c r="F34" i="55"/>
  <c r="E34" i="55"/>
  <c r="H33" i="55"/>
  <c r="F33" i="55"/>
  <c r="E33" i="55"/>
  <c r="H32" i="55"/>
  <c r="F32" i="55"/>
  <c r="E32" i="55"/>
  <c r="H31" i="55"/>
  <c r="F31" i="55"/>
  <c r="E31" i="55"/>
  <c r="H29" i="55"/>
  <c r="G29" i="55"/>
  <c r="F29" i="55"/>
  <c r="E29" i="55"/>
  <c r="H28" i="55"/>
  <c r="G28" i="55"/>
  <c r="F28" i="55"/>
  <c r="E28" i="55"/>
  <c r="H27" i="55"/>
  <c r="G27" i="55"/>
  <c r="F27" i="55"/>
  <c r="E27" i="55"/>
  <c r="H26" i="55"/>
  <c r="G26" i="55"/>
  <c r="F26" i="55"/>
  <c r="E26" i="55"/>
  <c r="H25" i="55"/>
  <c r="G25" i="55"/>
  <c r="F25" i="55"/>
  <c r="E25" i="55"/>
  <c r="H24" i="55"/>
  <c r="G24" i="55"/>
  <c r="F24" i="55"/>
  <c r="E24" i="55"/>
  <c r="H23" i="55"/>
  <c r="G23" i="55"/>
  <c r="F23" i="55"/>
  <c r="E23" i="55"/>
  <c r="H22" i="55"/>
  <c r="G22" i="55"/>
  <c r="F22" i="55"/>
  <c r="E22" i="55"/>
  <c r="H21" i="55"/>
  <c r="G21" i="55"/>
  <c r="F21" i="55"/>
  <c r="E21" i="55"/>
  <c r="H20" i="55"/>
  <c r="G20" i="55"/>
  <c r="F20" i="55"/>
  <c r="E20" i="55"/>
  <c r="H19" i="55"/>
  <c r="G19" i="55"/>
  <c r="F19" i="55"/>
  <c r="E19" i="55"/>
  <c r="H18" i="55"/>
  <c r="G18" i="55"/>
  <c r="F18" i="55"/>
  <c r="E18" i="55"/>
  <c r="H17" i="55"/>
  <c r="G17" i="55"/>
  <c r="F17" i="55"/>
  <c r="E17" i="55"/>
  <c r="H16" i="55"/>
  <c r="G16" i="55"/>
  <c r="F16" i="55"/>
  <c r="E16" i="55"/>
  <c r="H15" i="55"/>
  <c r="G15" i="55"/>
  <c r="F15" i="55"/>
  <c r="E15" i="55"/>
  <c r="K14" i="55"/>
  <c r="K15" i="55" s="1"/>
  <c r="K16" i="55" s="1"/>
  <c r="K17" i="55" s="1"/>
  <c r="K18" i="55" s="1"/>
  <c r="K19" i="55" s="1"/>
  <c r="K20" i="55" s="1"/>
  <c r="K21" i="55" s="1"/>
  <c r="K22" i="55" s="1"/>
  <c r="K23" i="55" s="1"/>
  <c r="K24" i="55" s="1"/>
  <c r="K25" i="55" s="1"/>
  <c r="K26" i="55" s="1"/>
  <c r="K27" i="55" s="1"/>
  <c r="K28" i="55" s="1"/>
  <c r="K29" i="55" s="1"/>
  <c r="K30" i="55" s="1"/>
  <c r="K31" i="55" s="1"/>
  <c r="K32" i="55" s="1"/>
  <c r="K33" i="55" s="1"/>
  <c r="K34" i="55" s="1"/>
  <c r="K35" i="55" s="1"/>
  <c r="K36" i="55" s="1"/>
  <c r="K37" i="55" s="1"/>
  <c r="J14" i="55"/>
  <c r="J15" i="55" s="1"/>
  <c r="J16" i="55" s="1"/>
  <c r="J17" i="55" s="1"/>
  <c r="J18" i="55" s="1"/>
  <c r="J19" i="55" s="1"/>
  <c r="J20" i="55" s="1"/>
  <c r="J21" i="55" s="1"/>
  <c r="J22" i="55" s="1"/>
  <c r="J23" i="55" s="1"/>
  <c r="J24" i="55" s="1"/>
  <c r="J25" i="55" s="1"/>
  <c r="J26" i="55" s="1"/>
  <c r="J27" i="55" s="1"/>
  <c r="J28" i="55" s="1"/>
  <c r="J29" i="55" s="1"/>
  <c r="J30" i="55" s="1"/>
  <c r="J31" i="55" s="1"/>
  <c r="J32" i="55" s="1"/>
  <c r="J33" i="55" s="1"/>
  <c r="J34" i="55" s="1"/>
  <c r="J35" i="55" s="1"/>
  <c r="J36" i="55" s="1"/>
  <c r="J37" i="55" s="1"/>
  <c r="H14" i="55"/>
  <c r="G14" i="55"/>
  <c r="F14" i="55"/>
  <c r="E14" i="55"/>
  <c r="H13" i="55"/>
  <c r="G13" i="55"/>
  <c r="F13" i="55"/>
  <c r="E13" i="55"/>
  <c r="H12" i="55"/>
  <c r="G12" i="55"/>
  <c r="F12" i="55"/>
  <c r="E12" i="55"/>
  <c r="H11" i="55"/>
  <c r="G11" i="55"/>
  <c r="F11" i="55"/>
  <c r="E11" i="55"/>
  <c r="H10" i="55"/>
  <c r="G10" i="55"/>
  <c r="F10" i="55"/>
  <c r="E10" i="55"/>
  <c r="D9" i="55"/>
  <c r="E9" i="55" s="1"/>
  <c r="H8" i="55"/>
  <c r="G8" i="55"/>
  <c r="F8" i="55"/>
  <c r="E8" i="55"/>
  <c r="I47" i="37" l="1"/>
  <c r="H48" i="37"/>
  <c r="E82" i="55"/>
  <c r="H82" i="55"/>
  <c r="H87" i="55"/>
  <c r="G87" i="55"/>
  <c r="D88" i="55"/>
  <c r="F87" i="55"/>
  <c r="E87" i="55"/>
  <c r="G9" i="55"/>
  <c r="F9" i="55"/>
  <c r="H9" i="55"/>
  <c r="H49" i="37" l="1"/>
  <c r="I48" i="37"/>
  <c r="G88" i="55"/>
  <c r="H88" i="55"/>
  <c r="D89" i="55"/>
  <c r="E88" i="55"/>
  <c r="F88" i="55"/>
  <c r="H50" i="37" l="1"/>
  <c r="I49" i="37"/>
  <c r="H89" i="55"/>
  <c r="G89" i="55"/>
  <c r="D90" i="55"/>
  <c r="F89" i="55"/>
  <c r="E89" i="55"/>
  <c r="H51" i="37" l="1"/>
  <c r="I50" i="37"/>
  <c r="G90" i="55"/>
  <c r="H90" i="55"/>
  <c r="H10" i="56"/>
  <c r="H11" i="56" s="1"/>
  <c r="H12" i="56" s="1"/>
  <c r="H13" i="56" s="1"/>
  <c r="H14" i="56" s="1"/>
  <c r="H15" i="56" s="1"/>
  <c r="H16" i="56" s="1"/>
  <c r="H17" i="56" s="1"/>
  <c r="D91" i="55"/>
  <c r="E90" i="55"/>
  <c r="F90" i="55"/>
  <c r="I51" i="37" l="1"/>
  <c r="H52" i="37"/>
  <c r="G91" i="55"/>
  <c r="H91" i="55"/>
  <c r="D92" i="55"/>
  <c r="E91" i="55"/>
  <c r="F91" i="55"/>
  <c r="H53" i="37" l="1"/>
  <c r="I52" i="37"/>
  <c r="F124" i="8"/>
  <c r="H92" i="55"/>
  <c r="G92" i="55"/>
  <c r="D93" i="55"/>
  <c r="F92" i="55"/>
  <c r="E92" i="55"/>
  <c r="I53" i="37" l="1"/>
  <c r="H54" i="37"/>
  <c r="E126" i="8"/>
  <c r="F126" i="8"/>
  <c r="F125" i="8"/>
  <c r="E125" i="8"/>
  <c r="F10" i="37"/>
  <c r="H93" i="55"/>
  <c r="G93" i="55"/>
  <c r="D94" i="55"/>
  <c r="D95" i="55" s="1"/>
  <c r="E93" i="55"/>
  <c r="F93" i="55"/>
  <c r="H55" i="37" l="1"/>
  <c r="I54" i="37"/>
  <c r="F127" i="8"/>
  <c r="E127" i="8"/>
  <c r="F11" i="37"/>
  <c r="F95" i="55"/>
  <c r="D96" i="55"/>
  <c r="G95" i="55"/>
  <c r="E95" i="55"/>
  <c r="H95" i="55"/>
  <c r="H94" i="55"/>
  <c r="G94" i="55"/>
  <c r="F94" i="55"/>
  <c r="E94" i="55"/>
  <c r="I55" i="37" l="1"/>
  <c r="H56" i="37"/>
  <c r="E128" i="8"/>
  <c r="F128" i="8"/>
  <c r="F12" i="37"/>
  <c r="G96" i="55"/>
  <c r="D97" i="55"/>
  <c r="F96" i="55"/>
  <c r="H96" i="55"/>
  <c r="E96" i="55"/>
  <c r="I56" i="37" l="1"/>
  <c r="H57" i="37"/>
  <c r="F13" i="37"/>
  <c r="H97" i="55"/>
  <c r="D98" i="55"/>
  <c r="G97" i="55"/>
  <c r="E97" i="55"/>
  <c r="F97" i="55"/>
  <c r="I57" i="37" l="1"/>
  <c r="H58" i="37"/>
  <c r="F14" i="37"/>
  <c r="H98" i="55"/>
  <c r="D99" i="55"/>
  <c r="E98" i="55"/>
  <c r="F98" i="55"/>
  <c r="G98" i="55"/>
  <c r="I58" i="37" l="1"/>
  <c r="H59" i="37"/>
  <c r="F15" i="37"/>
  <c r="E16" i="37"/>
  <c r="H100" i="55"/>
  <c r="E100" i="55"/>
  <c r="G100" i="55"/>
  <c r="F100" i="55"/>
  <c r="H99" i="55"/>
  <c r="E99" i="55"/>
  <c r="F99" i="55"/>
  <c r="G99" i="55"/>
  <c r="E90" i="13"/>
  <c r="E91" i="13"/>
  <c r="H60" i="37" l="1"/>
  <c r="I59" i="37"/>
  <c r="F16" i="37"/>
  <c r="E17" i="37"/>
  <c r="I60" i="37" l="1"/>
  <c r="H61" i="37"/>
  <c r="F17" i="37"/>
  <c r="E18" i="37"/>
  <c r="H62" i="37" l="1"/>
  <c r="I61" i="37"/>
  <c r="F18" i="37"/>
  <c r="E19" i="37"/>
  <c r="I62" i="37" l="1"/>
  <c r="E20" i="37"/>
  <c r="F19" i="37"/>
  <c r="F20" i="37" l="1"/>
  <c r="E21" i="37"/>
  <c r="F21" i="37" l="1"/>
  <c r="E22" i="37"/>
  <c r="F22" i="37" l="1"/>
  <c r="F23" i="37" l="1"/>
  <c r="E23" i="37"/>
  <c r="F24" i="37" l="1"/>
  <c r="E24" i="37"/>
  <c r="D75" i="38"/>
  <c r="G75" i="38" s="1"/>
  <c r="F27" i="37" l="1"/>
  <c r="E27" i="37"/>
  <c r="F25" i="37"/>
  <c r="E25" i="37"/>
  <c r="E75" i="38"/>
  <c r="F75" i="38"/>
  <c r="D76" i="38"/>
  <c r="D77" i="38" l="1"/>
  <c r="D78" i="38" s="1"/>
  <c r="G76" i="38"/>
  <c r="F76" i="38"/>
  <c r="E76" i="38"/>
  <c r="F78" i="38" l="1"/>
  <c r="D79" i="38"/>
  <c r="E78" i="38"/>
  <c r="E77" i="38"/>
  <c r="G77" i="38"/>
  <c r="F77" i="38"/>
  <c r="F79" i="38" l="1"/>
  <c r="D80" i="38"/>
  <c r="D81" i="38" s="1"/>
  <c r="E79" i="38"/>
  <c r="I85" i="21"/>
  <c r="I86" i="21" s="1"/>
  <c r="I87" i="21" s="1"/>
  <c r="I88" i="21" s="1"/>
  <c r="I89" i="21" s="1"/>
  <c r="I90" i="21" s="1"/>
  <c r="I91" i="21" s="1"/>
  <c r="I92" i="21" s="1"/>
  <c r="I93" i="21" s="1"/>
  <c r="I94" i="21" s="1"/>
  <c r="I95" i="21" s="1"/>
  <c r="I96" i="21" s="1"/>
  <c r="I97" i="21" s="1"/>
  <c r="I98" i="21" s="1"/>
  <c r="I99" i="21" s="1"/>
  <c r="I100" i="21" s="1"/>
  <c r="I101" i="21" s="1"/>
  <c r="I102" i="21" s="1"/>
  <c r="I103" i="21" s="1"/>
  <c r="I104" i="21" s="1"/>
  <c r="I105" i="21" s="1"/>
  <c r="I106" i="21" s="1"/>
  <c r="I107" i="21" s="1"/>
  <c r="I108" i="21" s="1"/>
  <c r="I109" i="21" s="1"/>
  <c r="I110" i="21" s="1"/>
  <c r="I111" i="21" s="1"/>
  <c r="I112" i="21" s="1"/>
  <c r="I113" i="21" s="1"/>
  <c r="I114" i="21" s="1"/>
  <c r="I115" i="21" s="1"/>
  <c r="I116" i="21" s="1"/>
  <c r="I117" i="21" s="1"/>
  <c r="I118" i="21" s="1"/>
  <c r="I119" i="21" s="1"/>
  <c r="I120" i="21" s="1"/>
  <c r="I121" i="21" s="1"/>
  <c r="I122" i="21" s="1"/>
  <c r="I123" i="21" s="1"/>
  <c r="I124" i="21" s="1"/>
  <c r="I125" i="21" s="1"/>
  <c r="I126" i="21" s="1"/>
  <c r="I127" i="21" s="1"/>
  <c r="I128" i="21" s="1"/>
  <c r="I129" i="21" s="1"/>
  <c r="I130" i="21" s="1"/>
  <c r="D85" i="21"/>
  <c r="H85" i="21" s="1"/>
  <c r="E84" i="21"/>
  <c r="H84" i="21"/>
  <c r="G84" i="21"/>
  <c r="F84" i="21"/>
  <c r="H83" i="21"/>
  <c r="G83" i="21"/>
  <c r="F83" i="21"/>
  <c r="E83" i="21"/>
  <c r="D86" i="21" l="1"/>
  <c r="H86" i="21" s="1"/>
  <c r="E81" i="38"/>
  <c r="D82" i="38"/>
  <c r="F81" i="38"/>
  <c r="G81" i="38" s="1"/>
  <c r="F80" i="38"/>
  <c r="G80" i="38" s="1"/>
  <c r="E80" i="38"/>
  <c r="G85" i="21"/>
  <c r="E85" i="21"/>
  <c r="F85" i="21"/>
  <c r="E86" i="21" l="1"/>
  <c r="D87" i="21"/>
  <c r="E87" i="21" s="1"/>
  <c r="G86" i="21"/>
  <c r="F86" i="21"/>
  <c r="F82" i="38"/>
  <c r="G82" i="38" s="1"/>
  <c r="D83" i="38"/>
  <c r="D84" i="38" s="1"/>
  <c r="E82" i="38"/>
  <c r="F87" i="21" l="1"/>
  <c r="D88" i="21"/>
  <c r="D89" i="21" s="1"/>
  <c r="H87" i="21"/>
  <c r="G87" i="21"/>
  <c r="E84" i="38"/>
  <c r="D85" i="38"/>
  <c r="F84" i="38"/>
  <c r="G84" i="38" s="1"/>
  <c r="F83" i="38"/>
  <c r="G83" i="38" s="1"/>
  <c r="E83" i="38"/>
  <c r="F88" i="21" l="1"/>
  <c r="H88" i="21"/>
  <c r="G88" i="21"/>
  <c r="E88" i="21"/>
  <c r="F89" i="21"/>
  <c r="D90" i="21"/>
  <c r="E89" i="21"/>
  <c r="H89" i="21"/>
  <c r="G89" i="21"/>
  <c r="F85" i="38"/>
  <c r="G85" i="38" s="1"/>
  <c r="D86" i="38"/>
  <c r="D87" i="38" s="1"/>
  <c r="E85" i="38"/>
  <c r="F87" i="38" l="1"/>
  <c r="G87" i="38" s="1"/>
  <c r="D88" i="38"/>
  <c r="D89" i="38" s="1"/>
  <c r="E87" i="38"/>
  <c r="H90" i="21"/>
  <c r="G90" i="21"/>
  <c r="F90" i="21"/>
  <c r="E90" i="21"/>
  <c r="D91" i="21"/>
  <c r="F86" i="38"/>
  <c r="G86" i="38" s="1"/>
  <c r="E86" i="38"/>
  <c r="F89" i="38" l="1"/>
  <c r="G89" i="38" s="1"/>
  <c r="E89" i="38"/>
  <c r="F88" i="38"/>
  <c r="G88" i="38" s="1"/>
  <c r="E88" i="38"/>
  <c r="D92" i="21"/>
  <c r="G91" i="21"/>
  <c r="H91" i="21"/>
  <c r="F91" i="21"/>
  <c r="E91" i="21"/>
  <c r="F90" i="38" l="1"/>
  <c r="G90" i="38" s="1"/>
  <c r="E90" i="38"/>
  <c r="E92" i="21"/>
  <c r="F92" i="21"/>
  <c r="G92" i="21"/>
  <c r="H92" i="21"/>
  <c r="F85" i="13"/>
  <c r="J81" i="13"/>
  <c r="J82" i="13" s="1"/>
  <c r="J83" i="13" s="1"/>
  <c r="J84" i="13" s="1"/>
  <c r="J85" i="13" s="1"/>
  <c r="J86" i="13" s="1"/>
  <c r="J87" i="13" s="1"/>
  <c r="J88" i="13" s="1"/>
  <c r="J89" i="13" s="1"/>
  <c r="J90" i="13" s="1"/>
  <c r="J91" i="13" s="1"/>
  <c r="J92" i="13" s="1"/>
  <c r="J93" i="13" s="1"/>
  <c r="J94" i="13" s="1"/>
  <c r="J95" i="13" s="1"/>
  <c r="J96" i="13" s="1"/>
  <c r="J97" i="13" s="1"/>
  <c r="J98" i="13" s="1"/>
  <c r="J99" i="13" s="1"/>
  <c r="J100" i="13" s="1"/>
  <c r="J101" i="13" s="1"/>
  <c r="J102" i="13" s="1"/>
  <c r="J103" i="13" s="1"/>
  <c r="J104" i="13" s="1"/>
  <c r="J105" i="13" s="1"/>
  <c r="J106" i="13" s="1"/>
  <c r="J107" i="13" s="1"/>
  <c r="K41" i="13"/>
  <c r="K42" i="13" s="1"/>
  <c r="K43" i="13" s="1"/>
  <c r="K44" i="13" s="1"/>
  <c r="K45" i="13" s="1"/>
  <c r="K46" i="13" s="1"/>
  <c r="K47" i="13" s="1"/>
  <c r="K48" i="13" s="1"/>
  <c r="K49" i="13" s="1"/>
  <c r="K50" i="13" s="1"/>
  <c r="K51" i="13" s="1"/>
  <c r="K52" i="13" s="1"/>
  <c r="K53" i="13" s="1"/>
  <c r="K54" i="13" s="1"/>
  <c r="K55" i="13" s="1"/>
  <c r="K56" i="13" s="1"/>
  <c r="K57" i="13" s="1"/>
  <c r="K58" i="13" s="1"/>
  <c r="K59" i="13" s="1"/>
  <c r="K60" i="13" s="1"/>
  <c r="K61" i="13" s="1"/>
  <c r="K62" i="13" s="1"/>
  <c r="K63" i="13" s="1"/>
  <c r="K64" i="13" s="1"/>
  <c r="K65" i="13" s="1"/>
  <c r="K66" i="13" s="1"/>
  <c r="K67" i="13" s="1"/>
  <c r="K68" i="13" s="1"/>
  <c r="K69" i="13" s="1"/>
  <c r="K70" i="13" s="1"/>
  <c r="K71" i="13" s="1"/>
  <c r="K72" i="13" s="1"/>
  <c r="K73" i="13" s="1"/>
  <c r="K74" i="13" s="1"/>
  <c r="K75" i="13" s="1"/>
  <c r="K76" i="13" s="1"/>
  <c r="K77" i="13" s="1"/>
  <c r="K78" i="13" s="1"/>
  <c r="K79" i="13" s="1"/>
  <c r="K80" i="13" s="1"/>
  <c r="K81" i="13" s="1"/>
  <c r="K82" i="13" s="1"/>
  <c r="K83" i="13" s="1"/>
  <c r="K84" i="13" s="1"/>
  <c r="K85" i="13" s="1"/>
  <c r="K86" i="13" s="1"/>
  <c r="K87" i="13" s="1"/>
  <c r="K88" i="13" s="1"/>
  <c r="K89" i="13" s="1"/>
  <c r="K90" i="13" s="1"/>
  <c r="K91" i="13" s="1"/>
  <c r="K92" i="13" s="1"/>
  <c r="K93" i="13" s="1"/>
  <c r="K94" i="13" s="1"/>
  <c r="K95" i="13" s="1"/>
  <c r="K96" i="13" s="1"/>
  <c r="K97" i="13" s="1"/>
  <c r="K98" i="13" s="1"/>
  <c r="K99" i="13" s="1"/>
  <c r="K100" i="13" s="1"/>
  <c r="K101" i="13" s="1"/>
  <c r="K102" i="13" s="1"/>
  <c r="K103" i="13" s="1"/>
  <c r="K104" i="13" s="1"/>
  <c r="K105" i="13" s="1"/>
  <c r="K106" i="13" s="1"/>
  <c r="K107" i="13" s="1"/>
  <c r="K14" i="13"/>
  <c r="K15" i="13" s="1"/>
  <c r="K16" i="13" s="1"/>
  <c r="K17" i="13" s="1"/>
  <c r="K18" i="13" s="1"/>
  <c r="K19" i="13" s="1"/>
  <c r="K20" i="13" s="1"/>
  <c r="K21" i="13" s="1"/>
  <c r="K22" i="13" s="1"/>
  <c r="K23" i="13" s="1"/>
  <c r="K24" i="13" s="1"/>
  <c r="K25" i="13" s="1"/>
  <c r="K26" i="13" s="1"/>
  <c r="K27" i="13" s="1"/>
  <c r="K28" i="13" s="1"/>
  <c r="K29" i="13" s="1"/>
  <c r="K30" i="13" s="1"/>
  <c r="K31" i="13" s="1"/>
  <c r="K32" i="13" s="1"/>
  <c r="K33" i="13" s="1"/>
  <c r="K34" i="13" s="1"/>
  <c r="K35" i="13" s="1"/>
  <c r="K36" i="13" s="1"/>
  <c r="K37" i="13" s="1"/>
  <c r="H90" i="13"/>
  <c r="H89" i="13"/>
  <c r="F93" i="21" l="1"/>
  <c r="E93" i="21"/>
  <c r="G93" i="21"/>
  <c r="H93" i="21"/>
  <c r="D95" i="21"/>
  <c r="D96" i="21" s="1"/>
  <c r="F91" i="13"/>
  <c r="F90" i="13"/>
  <c r="F89" i="13"/>
  <c r="E89" i="13"/>
  <c r="F96" i="21" l="1"/>
  <c r="H96" i="21"/>
  <c r="G96" i="21"/>
  <c r="E96" i="21"/>
  <c r="E95" i="21"/>
  <c r="H95" i="21"/>
  <c r="G95" i="21"/>
  <c r="F95" i="21"/>
  <c r="H94" i="21"/>
  <c r="E94" i="21"/>
  <c r="F94" i="21"/>
  <c r="G94" i="21"/>
  <c r="H91" i="13"/>
  <c r="H97" i="21" l="1"/>
  <c r="E97" i="21"/>
  <c r="G97" i="21"/>
  <c r="F97" i="21"/>
  <c r="H92" i="13"/>
  <c r="E92" i="13"/>
  <c r="F92" i="13"/>
  <c r="H98" i="21" l="1"/>
  <c r="G98" i="21"/>
  <c r="E98" i="21"/>
  <c r="F98" i="21"/>
  <c r="H94" i="13"/>
  <c r="F94" i="13"/>
  <c r="E94" i="13"/>
  <c r="H93" i="13"/>
  <c r="E93" i="13"/>
  <c r="F93" i="13"/>
  <c r="H99" i="21" l="1"/>
  <c r="E99" i="21"/>
  <c r="F99" i="21"/>
  <c r="G99" i="21"/>
  <c r="F95" i="13"/>
  <c r="H95" i="13"/>
  <c r="E95" i="13"/>
  <c r="H100" i="21" l="1"/>
  <c r="F100" i="21"/>
  <c r="G100" i="21"/>
  <c r="E100" i="21"/>
  <c r="H96" i="13"/>
  <c r="E96" i="13"/>
  <c r="F96" i="13"/>
  <c r="H98" i="13" l="1"/>
  <c r="E98" i="13"/>
  <c r="F98" i="13"/>
  <c r="F97" i="13"/>
  <c r="H97" i="13"/>
  <c r="E97" i="13"/>
  <c r="H99" i="13" l="1"/>
  <c r="E99" i="13"/>
  <c r="F99" i="13"/>
  <c r="H100" i="13" l="1"/>
  <c r="E100" i="13"/>
  <c r="F100" i="13"/>
  <c r="F101" i="13" l="1"/>
  <c r="H101" i="13"/>
  <c r="E101" i="13"/>
  <c r="H103" i="13" l="1"/>
  <c r="F103" i="13"/>
  <c r="H102" i="13"/>
  <c r="E102" i="13"/>
  <c r="F102" i="13"/>
  <c r="H104" i="13" l="1"/>
  <c r="E104" i="13"/>
  <c r="F104" i="13"/>
  <c r="H82" i="21"/>
  <c r="I79" i="21"/>
  <c r="I80" i="21" s="1"/>
  <c r="I81" i="21" s="1"/>
  <c r="I82" i="21" s="1"/>
  <c r="I83" i="21" s="1"/>
  <c r="E106" i="13" l="1"/>
  <c r="H106" i="13"/>
  <c r="E105" i="13"/>
  <c r="H105" i="13"/>
  <c r="F105" i="13"/>
  <c r="E82" i="21"/>
  <c r="F82" i="21"/>
  <c r="G82" i="21"/>
  <c r="G74" i="38" l="1"/>
  <c r="F74" i="38"/>
  <c r="E74" i="38"/>
  <c r="G73" i="38"/>
  <c r="F73" i="38"/>
  <c r="E73" i="38"/>
  <c r="N79" i="21"/>
  <c r="F79" i="21" l="1"/>
  <c r="M79" i="21" s="1"/>
  <c r="G79" i="21"/>
  <c r="K79" i="21"/>
  <c r="H79" i="21"/>
  <c r="E79" i="21"/>
  <c r="L79" i="21" l="1"/>
  <c r="N80" i="21"/>
  <c r="E80" i="21"/>
  <c r="K80" i="21"/>
  <c r="H80" i="21"/>
  <c r="F80" i="21"/>
  <c r="G80" i="21"/>
  <c r="M80" i="21" l="1"/>
  <c r="L80" i="21"/>
  <c r="N81" i="21"/>
  <c r="F81" i="21"/>
  <c r="G81" i="21"/>
  <c r="H81" i="21"/>
  <c r="K81" i="21"/>
  <c r="E81" i="21"/>
  <c r="M81" i="21" l="1"/>
  <c r="L81" i="21"/>
  <c r="G72" i="38" l="1"/>
  <c r="F72" i="38"/>
  <c r="E72" i="38"/>
  <c r="G71" i="38"/>
  <c r="F71" i="38"/>
  <c r="E71" i="38"/>
  <c r="G70" i="38"/>
  <c r="F70" i="38"/>
  <c r="E70" i="38"/>
  <c r="G69" i="38"/>
  <c r="F69" i="38"/>
  <c r="E69" i="38"/>
  <c r="G68" i="38"/>
  <c r="F68" i="38"/>
  <c r="E68" i="38"/>
  <c r="G67" i="38"/>
  <c r="F67" i="38"/>
  <c r="E67" i="38"/>
  <c r="D71" i="21" l="1"/>
  <c r="N71" i="21" s="1"/>
  <c r="D72" i="21" l="1"/>
  <c r="E72" i="21" s="1"/>
  <c r="G71" i="21"/>
  <c r="K71" i="21"/>
  <c r="F71" i="21"/>
  <c r="H71" i="21"/>
  <c r="E71" i="21"/>
  <c r="N72" i="21" l="1"/>
  <c r="H72" i="21"/>
  <c r="F72" i="21"/>
  <c r="G72" i="21"/>
  <c r="D73" i="21"/>
  <c r="K72" i="21"/>
  <c r="M71" i="21"/>
  <c r="L71" i="21"/>
  <c r="N73" i="21" l="1"/>
  <c r="F73" i="21"/>
  <c r="G73" i="21"/>
  <c r="E73" i="21"/>
  <c r="H73" i="21"/>
  <c r="K73" i="21"/>
  <c r="M72" i="21"/>
  <c r="L72" i="21"/>
  <c r="N74" i="21" l="1"/>
  <c r="E74" i="21"/>
  <c r="F74" i="21"/>
  <c r="G74" i="21"/>
  <c r="H74" i="21"/>
  <c r="K74" i="21"/>
  <c r="L73" i="21"/>
  <c r="M73" i="21"/>
  <c r="N76" i="21" l="1"/>
  <c r="F76" i="21"/>
  <c r="H76" i="21"/>
  <c r="G76" i="21"/>
  <c r="K76" i="21"/>
  <c r="E76" i="21"/>
  <c r="K75" i="21"/>
  <c r="F75" i="21"/>
  <c r="E75" i="21"/>
  <c r="N75" i="21"/>
  <c r="H75" i="21"/>
  <c r="G75" i="21"/>
  <c r="M74" i="21"/>
  <c r="L74" i="21"/>
  <c r="M76" i="21" l="1"/>
  <c r="L76" i="21"/>
  <c r="N77" i="21"/>
  <c r="G77" i="21"/>
  <c r="H77" i="21"/>
  <c r="F77" i="21"/>
  <c r="K77" i="21"/>
  <c r="E77" i="21"/>
  <c r="M75" i="21"/>
  <c r="L75" i="21"/>
  <c r="M77" i="21" l="1"/>
  <c r="L77" i="21"/>
  <c r="N78" i="21"/>
  <c r="F78" i="21"/>
  <c r="E78" i="21"/>
  <c r="G78" i="21"/>
  <c r="H78" i="21"/>
  <c r="K78" i="21"/>
  <c r="H81" i="13"/>
  <c r="L78" i="21" l="1"/>
  <c r="M78" i="21"/>
  <c r="D82" i="13"/>
  <c r="E82" i="13" s="1"/>
  <c r="F81" i="13"/>
  <c r="E81" i="13"/>
  <c r="F82" i="13" l="1"/>
  <c r="H82" i="13"/>
  <c r="H85" i="13" l="1"/>
  <c r="E85" i="13"/>
  <c r="E84" i="13"/>
  <c r="F84" i="13"/>
  <c r="H84" i="13"/>
  <c r="H83" i="13"/>
  <c r="E83" i="13"/>
  <c r="F83" i="13"/>
  <c r="F86" i="13" l="1"/>
  <c r="H86" i="13"/>
  <c r="E86" i="13"/>
  <c r="F87" i="13" l="1"/>
  <c r="D88" i="13"/>
  <c r="E87" i="13"/>
  <c r="H87" i="13"/>
  <c r="H88" i="13" l="1"/>
  <c r="F88" i="13"/>
  <c r="E88" i="13"/>
  <c r="K69" i="21" l="1"/>
  <c r="N69" i="21"/>
  <c r="E69" i="21"/>
  <c r="F69" i="21"/>
  <c r="L69" i="21" s="1"/>
  <c r="G69" i="21"/>
  <c r="H69" i="21"/>
  <c r="K68" i="21"/>
  <c r="N68" i="21"/>
  <c r="E68" i="21"/>
  <c r="F68" i="21"/>
  <c r="M68" i="21" s="1"/>
  <c r="G68" i="21"/>
  <c r="H68" i="21"/>
  <c r="D65" i="21"/>
  <c r="N65" i="21" s="1"/>
  <c r="I65" i="21"/>
  <c r="I66" i="21" s="1"/>
  <c r="I67" i="21" s="1"/>
  <c r="I68" i="21" s="1"/>
  <c r="I69" i="21" s="1"/>
  <c r="I70" i="21" s="1"/>
  <c r="I71" i="21" s="1"/>
  <c r="I72" i="21" s="1"/>
  <c r="I73" i="21" s="1"/>
  <c r="I74" i="21" s="1"/>
  <c r="I75" i="21" s="1"/>
  <c r="I76" i="21" s="1"/>
  <c r="K64" i="21"/>
  <c r="N64" i="21"/>
  <c r="E64" i="21"/>
  <c r="F64" i="21"/>
  <c r="M64" i="21" s="1"/>
  <c r="G64" i="21"/>
  <c r="H64" i="21"/>
  <c r="L64" i="21" l="1"/>
  <c r="M69" i="21"/>
  <c r="L68" i="21"/>
  <c r="E70" i="21"/>
  <c r="G70" i="21"/>
  <c r="H70" i="21"/>
  <c r="F70" i="21"/>
  <c r="K70" i="21"/>
  <c r="N70" i="21"/>
  <c r="E65" i="21"/>
  <c r="G65" i="21"/>
  <c r="H65" i="21"/>
  <c r="F65" i="21"/>
  <c r="K65" i="21"/>
  <c r="D66" i="21"/>
  <c r="L65" i="21" l="1"/>
  <c r="M65" i="21"/>
  <c r="G66" i="21"/>
  <c r="D67" i="21"/>
  <c r="K66" i="21"/>
  <c r="H66" i="21"/>
  <c r="N66" i="21"/>
  <c r="E66" i="21"/>
  <c r="F66" i="21"/>
  <c r="L70" i="21"/>
  <c r="M70" i="21"/>
  <c r="N67" i="21" l="1"/>
  <c r="E67" i="21"/>
  <c r="F67" i="21"/>
  <c r="H67" i="21"/>
  <c r="K67" i="21"/>
  <c r="G67" i="21"/>
  <c r="L66" i="21"/>
  <c r="M66" i="21"/>
  <c r="L67" i="21" l="1"/>
  <c r="M67" i="21"/>
  <c r="H80" i="13" l="1"/>
  <c r="F80" i="13"/>
  <c r="E80" i="13"/>
  <c r="H79" i="13"/>
  <c r="F79" i="13"/>
  <c r="E79" i="13"/>
  <c r="H78" i="13"/>
  <c r="F78" i="13"/>
  <c r="E78" i="13"/>
  <c r="H77" i="13"/>
  <c r="F77" i="13" l="1"/>
  <c r="E77" i="13"/>
  <c r="M10" i="7" l="1"/>
  <c r="M11" i="7" s="1"/>
  <c r="M12" i="7" s="1"/>
  <c r="M13" i="7" s="1"/>
  <c r="M14" i="7" s="1"/>
  <c r="M15" i="7" s="1"/>
  <c r="M16" i="7" s="1"/>
  <c r="M17" i="7" s="1"/>
  <c r="M18" i="7" s="1"/>
  <c r="M19" i="7" s="1"/>
  <c r="M20" i="7" s="1"/>
  <c r="M21" i="7" s="1"/>
  <c r="M22" i="7" l="1"/>
  <c r="N22" i="7" s="1"/>
  <c r="N21" i="7"/>
  <c r="E67" i="13"/>
  <c r="M23" i="7" l="1"/>
  <c r="M24" i="7" s="1"/>
  <c r="E174" i="4"/>
  <c r="N23" i="7" l="1"/>
  <c r="M25" i="7"/>
  <c r="N24" i="7"/>
  <c r="D62" i="39"/>
  <c r="F62" i="39" s="1"/>
  <c r="M26" i="7" l="1"/>
  <c r="N25" i="7"/>
  <c r="D63" i="39"/>
  <c r="E62" i="39"/>
  <c r="E61" i="39"/>
  <c r="F61" i="39"/>
  <c r="E60" i="39"/>
  <c r="F60" i="39"/>
  <c r="M27" i="7" l="1"/>
  <c r="N26" i="7"/>
  <c r="E63" i="39"/>
  <c r="F63" i="39"/>
  <c r="D64" i="39"/>
  <c r="M28" i="7" l="1"/>
  <c r="N27" i="7"/>
  <c r="E64" i="39"/>
  <c r="D65" i="39"/>
  <c r="F64" i="39"/>
  <c r="N28" i="7" l="1"/>
  <c r="M29" i="7"/>
  <c r="E65" i="39"/>
  <c r="D66" i="39"/>
  <c r="F65" i="39"/>
  <c r="N29" i="7" l="1"/>
  <c r="M30" i="7"/>
  <c r="D67" i="39"/>
  <c r="F66" i="39"/>
  <c r="E66" i="39"/>
  <c r="M31" i="7" l="1"/>
  <c r="N30" i="7"/>
  <c r="F67" i="39"/>
  <c r="E67" i="39"/>
  <c r="D68" i="39"/>
  <c r="M32" i="7" l="1"/>
  <c r="N31" i="7"/>
  <c r="E68" i="39"/>
  <c r="D69" i="39"/>
  <c r="F68" i="39"/>
  <c r="M33" i="7" l="1"/>
  <c r="N32" i="7"/>
  <c r="E69" i="39"/>
  <c r="D70" i="39"/>
  <c r="F69" i="39"/>
  <c r="N33" i="7" l="1"/>
  <c r="M34" i="7"/>
  <c r="E70" i="39"/>
  <c r="D71" i="39"/>
  <c r="F70" i="39"/>
  <c r="N34" i="7" l="1"/>
  <c r="M35" i="7"/>
  <c r="D72" i="39"/>
  <c r="E71" i="39"/>
  <c r="F71" i="39"/>
  <c r="D44" i="38"/>
  <c r="G44" i="38" s="1"/>
  <c r="G43" i="38"/>
  <c r="F43" i="38"/>
  <c r="E43" i="38"/>
  <c r="M36" i="7" l="1"/>
  <c r="N35" i="7"/>
  <c r="E72" i="39"/>
  <c r="D73" i="39"/>
  <c r="D74" i="39" s="1"/>
  <c r="F72" i="39"/>
  <c r="E44" i="38"/>
  <c r="D45" i="38"/>
  <c r="G45" i="38" s="1"/>
  <c r="F44" i="38"/>
  <c r="M37" i="7" l="1"/>
  <c r="N36" i="7"/>
  <c r="E45" i="38"/>
  <c r="E74" i="39"/>
  <c r="D75" i="39"/>
  <c r="F74" i="39"/>
  <c r="E73" i="39"/>
  <c r="F73" i="39"/>
  <c r="F45" i="38"/>
  <c r="D46" i="38"/>
  <c r="N37" i="7" l="1"/>
  <c r="M38" i="7"/>
  <c r="E75" i="39"/>
  <c r="F75" i="39"/>
  <c r="G46" i="38"/>
  <c r="D47" i="38"/>
  <c r="E46" i="38"/>
  <c r="F46" i="38"/>
  <c r="M39" i="7" l="1"/>
  <c r="N38" i="7"/>
  <c r="F76" i="39"/>
  <c r="D78" i="39"/>
  <c r="E76" i="39"/>
  <c r="G47" i="38"/>
  <c r="D48" i="38"/>
  <c r="F47" i="38"/>
  <c r="E47" i="38"/>
  <c r="F58" i="21"/>
  <c r="M58" i="21" s="1"/>
  <c r="N39" i="7" l="1"/>
  <c r="M40" i="7"/>
  <c r="F78" i="39"/>
  <c r="D79" i="39"/>
  <c r="D80" i="39" s="1"/>
  <c r="E78" i="39"/>
  <c r="E77" i="39"/>
  <c r="F77" i="39"/>
  <c r="F48" i="38"/>
  <c r="D49" i="38"/>
  <c r="D50" i="38" s="1"/>
  <c r="E48" i="38"/>
  <c r="G48" i="38"/>
  <c r="G58" i="21"/>
  <c r="H58" i="21"/>
  <c r="K58" i="21"/>
  <c r="D59" i="21"/>
  <c r="E59" i="21" s="1"/>
  <c r="N58" i="21"/>
  <c r="E58" i="21"/>
  <c r="L58" i="21"/>
  <c r="M41" i="7" l="1"/>
  <c r="N40" i="7"/>
  <c r="F80" i="39"/>
  <c r="D81" i="39"/>
  <c r="D82" i="39" s="1"/>
  <c r="E80" i="39"/>
  <c r="F79" i="39"/>
  <c r="E79" i="39"/>
  <c r="F59" i="21"/>
  <c r="M59" i="21" s="1"/>
  <c r="G59" i="21"/>
  <c r="F50" i="38"/>
  <c r="D51" i="38"/>
  <c r="D52" i="38" s="1"/>
  <c r="G50" i="38"/>
  <c r="E50" i="38"/>
  <c r="G49" i="38"/>
  <c r="E49" i="38"/>
  <c r="F49" i="38"/>
  <c r="H59" i="21"/>
  <c r="K59" i="21"/>
  <c r="D60" i="21"/>
  <c r="N59" i="21"/>
  <c r="M42" i="7" l="1"/>
  <c r="N41" i="7"/>
  <c r="F82" i="39"/>
  <c r="D83" i="39"/>
  <c r="D84" i="39" s="1"/>
  <c r="E82" i="39"/>
  <c r="E81" i="39"/>
  <c r="F81" i="39"/>
  <c r="L59" i="21"/>
  <c r="G52" i="38"/>
  <c r="D53" i="38"/>
  <c r="F52" i="38"/>
  <c r="E52" i="38"/>
  <c r="G51" i="38"/>
  <c r="F51" i="38"/>
  <c r="E51" i="38"/>
  <c r="K60" i="21"/>
  <c r="D61" i="21"/>
  <c r="H60" i="21"/>
  <c r="N60" i="21"/>
  <c r="E60" i="21"/>
  <c r="F60" i="21"/>
  <c r="G60" i="21"/>
  <c r="N42" i="7" l="1"/>
  <c r="M43" i="7"/>
  <c r="F84" i="39"/>
  <c r="D85" i="39"/>
  <c r="E84" i="39"/>
  <c r="F83" i="39"/>
  <c r="E83" i="39"/>
  <c r="F53" i="38"/>
  <c r="D54" i="38"/>
  <c r="G53" i="38"/>
  <c r="E53" i="38"/>
  <c r="L60" i="21"/>
  <c r="M60" i="21"/>
  <c r="N61" i="21"/>
  <c r="D62" i="21"/>
  <c r="D63" i="21" s="1"/>
  <c r="F61" i="21"/>
  <c r="K61" i="21"/>
  <c r="H61" i="21"/>
  <c r="E61" i="21"/>
  <c r="G61" i="21"/>
  <c r="N43" i="7" l="1"/>
  <c r="M44" i="7"/>
  <c r="F85" i="39"/>
  <c r="D86" i="39"/>
  <c r="D87" i="39" s="1"/>
  <c r="D88" i="39" s="1"/>
  <c r="E85" i="39"/>
  <c r="N63" i="21"/>
  <c r="E63" i="21"/>
  <c r="F63" i="21"/>
  <c r="G63" i="21"/>
  <c r="K63" i="21"/>
  <c r="H63" i="21"/>
  <c r="G54" i="38"/>
  <c r="E54" i="38"/>
  <c r="F54" i="38"/>
  <c r="L61" i="21"/>
  <c r="M61" i="21"/>
  <c r="H62" i="21"/>
  <c r="N62" i="21"/>
  <c r="E62" i="21"/>
  <c r="F62" i="21"/>
  <c r="G62" i="21"/>
  <c r="K62" i="21"/>
  <c r="N44" i="7" l="1"/>
  <c r="F88" i="39"/>
  <c r="D89" i="39"/>
  <c r="D90" i="39" s="1"/>
  <c r="E88" i="39"/>
  <c r="F87" i="39"/>
  <c r="E87" i="39"/>
  <c r="F86" i="39"/>
  <c r="E86" i="39"/>
  <c r="M63" i="21"/>
  <c r="L63" i="21"/>
  <c r="F55" i="38"/>
  <c r="G55" i="38"/>
  <c r="E55" i="38"/>
  <c r="M62" i="21"/>
  <c r="L62" i="21"/>
  <c r="M45" i="7" l="1"/>
  <c r="F90" i="39"/>
  <c r="D91" i="39"/>
  <c r="D92" i="39" s="1"/>
  <c r="E90" i="39"/>
  <c r="E89" i="39"/>
  <c r="F89" i="39"/>
  <c r="E56" i="38"/>
  <c r="F56" i="38"/>
  <c r="G56" i="38"/>
  <c r="M46" i="7" l="1"/>
  <c r="F92" i="39"/>
  <c r="D93" i="39"/>
  <c r="D94" i="39" s="1"/>
  <c r="E92" i="39"/>
  <c r="F91" i="39"/>
  <c r="E91" i="39"/>
  <c r="F57" i="38"/>
  <c r="E57" i="38"/>
  <c r="G57" i="38"/>
  <c r="H66" i="13"/>
  <c r="H64" i="13"/>
  <c r="F64" i="13"/>
  <c r="E64" i="13"/>
  <c r="H63" i="13"/>
  <c r="F63" i="13"/>
  <c r="E63" i="13"/>
  <c r="M47" i="7" l="1"/>
  <c r="F94" i="39"/>
  <c r="D95" i="39"/>
  <c r="E94" i="39"/>
  <c r="F93" i="39"/>
  <c r="E93" i="39"/>
  <c r="E58" i="38"/>
  <c r="F58" i="38"/>
  <c r="G58" i="38"/>
  <c r="D68" i="13"/>
  <c r="D70" i="13" s="1"/>
  <c r="E65" i="13"/>
  <c r="H65" i="13"/>
  <c r="F65" i="13"/>
  <c r="E66" i="13"/>
  <c r="F66" i="13"/>
  <c r="M48" i="7" l="1"/>
  <c r="F95" i="39"/>
  <c r="E95" i="39"/>
  <c r="D96" i="39"/>
  <c r="E59" i="38"/>
  <c r="F59" i="38"/>
  <c r="D60" i="38"/>
  <c r="G59" i="38"/>
  <c r="F72" i="13"/>
  <c r="E72" i="13"/>
  <c r="H72" i="13"/>
  <c r="H71" i="13"/>
  <c r="F71" i="13"/>
  <c r="E71" i="13"/>
  <c r="H69" i="13"/>
  <c r="E69" i="13"/>
  <c r="F69" i="13"/>
  <c r="H67" i="13"/>
  <c r="F67" i="13"/>
  <c r="M49" i="7" l="1"/>
  <c r="F96" i="39"/>
  <c r="D97" i="39"/>
  <c r="E96" i="39"/>
  <c r="D61" i="38"/>
  <c r="G60" i="38"/>
  <c r="E60" i="38"/>
  <c r="F60" i="38"/>
  <c r="E73" i="13"/>
  <c r="D74" i="13"/>
  <c r="H73" i="13"/>
  <c r="F73" i="13"/>
  <c r="M50" i="7" l="1"/>
  <c r="F97" i="39"/>
  <c r="D98" i="39"/>
  <c r="E97" i="39"/>
  <c r="G61" i="38"/>
  <c r="E61" i="38"/>
  <c r="F61" i="38"/>
  <c r="M51" i="7" l="1"/>
  <c r="F98" i="39"/>
  <c r="D99" i="39"/>
  <c r="E98" i="39"/>
  <c r="D63" i="38"/>
  <c r="G62" i="38"/>
  <c r="E62" i="38"/>
  <c r="F62" i="38"/>
  <c r="F75" i="13"/>
  <c r="H75" i="13"/>
  <c r="E75" i="13"/>
  <c r="M52" i="7" l="1"/>
  <c r="F99" i="39"/>
  <c r="D100" i="39"/>
  <c r="E99" i="39"/>
  <c r="E63" i="38"/>
  <c r="F63" i="38"/>
  <c r="G63" i="38"/>
  <c r="H76" i="13"/>
  <c r="E76" i="13"/>
  <c r="F76" i="13"/>
  <c r="M53" i="7" l="1"/>
  <c r="F100" i="39"/>
  <c r="D101" i="39"/>
  <c r="E100" i="39"/>
  <c r="E64" i="38"/>
  <c r="F64" i="38"/>
  <c r="D65" i="38"/>
  <c r="G64" i="38"/>
  <c r="M54" i="7" l="1"/>
  <c r="F101" i="39"/>
  <c r="D102" i="39"/>
  <c r="E101" i="39"/>
  <c r="G65" i="38"/>
  <c r="E65" i="38"/>
  <c r="F65" i="38"/>
  <c r="M57" i="7" l="1"/>
  <c r="M56" i="7"/>
  <c r="M55" i="7"/>
  <c r="F102" i="39"/>
  <c r="D103" i="39"/>
  <c r="E102" i="39"/>
  <c r="E103" i="39" l="1"/>
  <c r="D104" i="39"/>
  <c r="F103" i="39"/>
  <c r="F104" i="39" l="1"/>
  <c r="E104" i="39"/>
  <c r="D105" i="39"/>
  <c r="F105" i="39" l="1"/>
  <c r="D106" i="39"/>
  <c r="E105" i="39"/>
  <c r="F106" i="39" l="1"/>
  <c r="E106" i="39"/>
  <c r="F209" i="4" l="1"/>
  <c r="E212" i="4"/>
  <c r="E213" i="4"/>
  <c r="E209" i="4"/>
  <c r="G210" i="4" l="1"/>
  <c r="G211" i="4" s="1"/>
  <c r="G212" i="4" s="1"/>
  <c r="G213" i="4" s="1"/>
  <c r="G214" i="4" s="1"/>
  <c r="G215" i="4" s="1"/>
  <c r="G216" i="4" s="1"/>
  <c r="G217" i="4" s="1"/>
  <c r="G218" i="4" s="1"/>
  <c r="G219" i="4" s="1"/>
  <c r="G220" i="4" s="1"/>
  <c r="G221" i="4" s="1"/>
  <c r="G222" i="4" s="1"/>
  <c r="G223" i="4" s="1"/>
  <c r="G224" i="4" s="1"/>
  <c r="G225" i="4" s="1"/>
  <c r="G226" i="4" s="1"/>
  <c r="G227" i="4" s="1"/>
  <c r="G228" i="4" s="1"/>
  <c r="G229" i="4" s="1"/>
  <c r="G230" i="4" s="1"/>
  <c r="G231" i="4" s="1"/>
  <c r="G232" i="4" s="1"/>
  <c r="G233" i="4" s="1"/>
  <c r="G234" i="4" s="1"/>
  <c r="G235" i="4" s="1"/>
  <c r="G236" i="4" s="1"/>
  <c r="G237" i="4" s="1"/>
  <c r="G238" i="4" s="1"/>
  <c r="G239" i="4" s="1"/>
  <c r="G240" i="4" s="1"/>
  <c r="G241" i="4" s="1"/>
  <c r="G242" i="4" s="1"/>
  <c r="G243" i="4" s="1"/>
  <c r="G244" i="4" s="1"/>
  <c r="G245" i="4" s="1"/>
  <c r="G246" i="4" s="1"/>
  <c r="G247" i="4" s="1"/>
  <c r="G248" i="4" s="1"/>
  <c r="G249" i="4" s="1"/>
  <c r="G250" i="4" s="1"/>
  <c r="G251" i="4" s="1"/>
  <c r="G252" i="4" s="1"/>
  <c r="G253" i="4" s="1"/>
  <c r="G254" i="4" s="1"/>
  <c r="G255" i="4" s="1"/>
  <c r="D210" i="4"/>
  <c r="E210" i="4" s="1"/>
  <c r="F210" i="4"/>
  <c r="F211" i="4" s="1"/>
  <c r="F212" i="4" s="1"/>
  <c r="F213" i="4" s="1"/>
  <c r="F214" i="4" s="1"/>
  <c r="F215" i="4" s="1"/>
  <c r="F216" i="4" s="1"/>
  <c r="F217" i="4" s="1"/>
  <c r="F218" i="4" s="1"/>
  <c r="F219" i="4" s="1"/>
  <c r="F220" i="4" s="1"/>
  <c r="F221" i="4" s="1"/>
  <c r="F222" i="4" s="1"/>
  <c r="F223" i="4" s="1"/>
  <c r="F224" i="4" s="1"/>
  <c r="F225" i="4" s="1"/>
  <c r="F226" i="4" s="1"/>
  <c r="F227" i="4" s="1"/>
  <c r="F228" i="4" s="1"/>
  <c r="F229" i="4" s="1"/>
  <c r="F230" i="4" s="1"/>
  <c r="F231" i="4" s="1"/>
  <c r="F232" i="4" s="1"/>
  <c r="F233" i="4" s="1"/>
  <c r="F234" i="4" s="1"/>
  <c r="F235" i="4" s="1"/>
  <c r="F236" i="4" s="1"/>
  <c r="F237" i="4" s="1"/>
  <c r="F238" i="4" s="1"/>
  <c r="F239" i="4" s="1"/>
  <c r="F240" i="4" s="1"/>
  <c r="F241" i="4" s="1"/>
  <c r="F242" i="4" s="1"/>
  <c r="F243" i="4" s="1"/>
  <c r="F244" i="4" s="1"/>
  <c r="F245" i="4" s="1"/>
  <c r="F246" i="4" s="1"/>
  <c r="I173" i="4"/>
  <c r="I174" i="4" s="1"/>
  <c r="I175" i="4" s="1"/>
  <c r="I176" i="4" s="1"/>
  <c r="I177" i="4" s="1"/>
  <c r="H173" i="4"/>
  <c r="H174" i="4" s="1"/>
  <c r="H175" i="4" s="1"/>
  <c r="H176" i="4" s="1"/>
  <c r="H177" i="4" s="1"/>
  <c r="G31" i="4"/>
  <c r="G32" i="4" s="1"/>
  <c r="G33" i="4" s="1"/>
  <c r="G34" i="4" s="1"/>
  <c r="G35" i="4" s="1"/>
  <c r="G36" i="4" s="1"/>
  <c r="G37" i="4" s="1"/>
  <c r="G38" i="4" s="1"/>
  <c r="G39" i="4" s="1"/>
  <c r="G40" i="4" s="1"/>
  <c r="G41" i="4" s="1"/>
  <c r="G42" i="4" s="1"/>
  <c r="G43" i="4" s="1"/>
  <c r="G44" i="4" s="1"/>
  <c r="G45" i="4" s="1"/>
  <c r="G46" i="4" s="1"/>
  <c r="G47" i="4" s="1"/>
  <c r="G48" i="4" s="1"/>
  <c r="G49" i="4" s="1"/>
  <c r="G50" i="4" s="1"/>
  <c r="G51" i="4" s="1"/>
  <c r="G52" i="4" s="1"/>
  <c r="G53" i="4" s="1"/>
  <c r="G54" i="4" s="1"/>
  <c r="G55" i="4" s="1"/>
  <c r="G56" i="4" s="1"/>
  <c r="G57" i="4" s="1"/>
  <c r="G58" i="4" s="1"/>
  <c r="G59" i="4" s="1"/>
  <c r="G60" i="4" s="1"/>
  <c r="G61" i="4" s="1"/>
  <c r="G62" i="4" s="1"/>
  <c r="G63" i="4" s="1"/>
  <c r="G64" i="4" s="1"/>
  <c r="G65" i="4" s="1"/>
  <c r="G66" i="4" s="1"/>
  <c r="G67" i="4" s="1"/>
  <c r="G68" i="4" s="1"/>
  <c r="G69" i="4" s="1"/>
  <c r="G70" i="4" s="1"/>
  <c r="G71" i="4" s="1"/>
  <c r="G72" i="4" s="1"/>
  <c r="G73" i="4" s="1"/>
  <c r="G74" i="4" s="1"/>
  <c r="G75" i="4" s="1"/>
  <c r="G76" i="4" s="1"/>
  <c r="G77" i="4" s="1"/>
  <c r="G78" i="4" s="1"/>
  <c r="D31" i="4"/>
  <c r="E31" i="4" s="1"/>
  <c r="E30" i="4"/>
  <c r="F30" i="4"/>
  <c r="N57" i="21"/>
  <c r="K57" i="21"/>
  <c r="H57" i="21"/>
  <c r="G57" i="21"/>
  <c r="F57" i="21"/>
  <c r="L57" i="21" s="1"/>
  <c r="E57" i="21"/>
  <c r="N56" i="21"/>
  <c r="K56" i="21"/>
  <c r="H56" i="21"/>
  <c r="G56" i="21"/>
  <c r="F56" i="21"/>
  <c r="M56" i="21" s="1"/>
  <c r="E56" i="21"/>
  <c r="N55" i="21"/>
  <c r="K55" i="21"/>
  <c r="H55" i="21"/>
  <c r="G55" i="21"/>
  <c r="F55" i="21"/>
  <c r="M55" i="21" s="1"/>
  <c r="E55" i="21"/>
  <c r="N54" i="21"/>
  <c r="K54" i="21"/>
  <c r="H54" i="21"/>
  <c r="G54" i="21"/>
  <c r="F54" i="21"/>
  <c r="M54" i="21" s="1"/>
  <c r="E54" i="21"/>
  <c r="N53" i="21"/>
  <c r="K53" i="21"/>
  <c r="H53" i="21"/>
  <c r="G53" i="21"/>
  <c r="F53" i="21"/>
  <c r="M53" i="21" s="1"/>
  <c r="E53" i="21"/>
  <c r="H62" i="13"/>
  <c r="F62" i="13"/>
  <c r="E62" i="13"/>
  <c r="H61" i="13"/>
  <c r="F61" i="13"/>
  <c r="E61" i="13"/>
  <c r="H60" i="13"/>
  <c r="F60" i="13"/>
  <c r="E60" i="13"/>
  <c r="E59" i="13"/>
  <c r="F59" i="13"/>
  <c r="H59" i="13"/>
  <c r="D211" i="4" l="1"/>
  <c r="E211" i="4" s="1"/>
  <c r="E214" i="4"/>
  <c r="D32" i="4"/>
  <c r="E32" i="4" s="1"/>
  <c r="F31" i="4"/>
  <c r="M57" i="21"/>
  <c r="L56" i="21"/>
  <c r="L55" i="21"/>
  <c r="L54" i="21"/>
  <c r="L53" i="21"/>
  <c r="D216" i="4" l="1"/>
  <c r="E215" i="4"/>
  <c r="F32" i="4"/>
  <c r="D33" i="4"/>
  <c r="D217" i="4" l="1"/>
  <c r="E216" i="4"/>
  <c r="F33" i="4"/>
  <c r="D34" i="4"/>
  <c r="E33" i="4"/>
  <c r="D218" i="4" l="1"/>
  <c r="E217" i="4"/>
  <c r="F34" i="4"/>
  <c r="D35" i="4"/>
  <c r="E34" i="4"/>
  <c r="D219" i="4" l="1"/>
  <c r="E218" i="4"/>
  <c r="F35" i="4"/>
  <c r="D36" i="4"/>
  <c r="E35" i="4"/>
  <c r="D220" i="4" l="1"/>
  <c r="E219" i="4"/>
  <c r="E36" i="4"/>
  <c r="D37" i="4"/>
  <c r="F36" i="4"/>
  <c r="D221" i="4" l="1"/>
  <c r="E220" i="4"/>
  <c r="F37" i="4"/>
  <c r="D38" i="4"/>
  <c r="E37" i="4"/>
  <c r="E221" i="4" l="1"/>
  <c r="D222" i="4"/>
  <c r="F38" i="4"/>
  <c r="D39" i="4"/>
  <c r="E38" i="4"/>
  <c r="E222" i="4" l="1"/>
  <c r="D223" i="4"/>
  <c r="F39" i="4"/>
  <c r="D40" i="4"/>
  <c r="E39" i="4"/>
  <c r="E223" i="4" l="1"/>
  <c r="D224" i="4"/>
  <c r="F40" i="4"/>
  <c r="D41" i="4"/>
  <c r="E40" i="4"/>
  <c r="I132" i="4"/>
  <c r="I133" i="4" s="1"/>
  <c r="I134" i="4" s="1"/>
  <c r="I135" i="4" s="1"/>
  <c r="I136" i="4" s="1"/>
  <c r="I137" i="4" s="1"/>
  <c r="I138" i="4" s="1"/>
  <c r="I139" i="4" s="1"/>
  <c r="I140" i="4" s="1"/>
  <c r="I141" i="4" s="1"/>
  <c r="I142" i="4" s="1"/>
  <c r="I143" i="4" s="1"/>
  <c r="I144" i="4" s="1"/>
  <c r="I145" i="4" s="1"/>
  <c r="I146" i="4" s="1"/>
  <c r="I147" i="4" s="1"/>
  <c r="I148" i="4" s="1"/>
  <c r="I149" i="4" s="1"/>
  <c r="I150" i="4" s="1"/>
  <c r="I151" i="4" s="1"/>
  <c r="I152" i="4" s="1"/>
  <c r="I153" i="4" s="1"/>
  <c r="I154" i="4" s="1"/>
  <c r="I155" i="4" s="1"/>
  <c r="I156" i="4" s="1"/>
  <c r="I157" i="4" s="1"/>
  <c r="I158" i="4" s="1"/>
  <c r="I159" i="4" s="1"/>
  <c r="I160" i="4" s="1"/>
  <c r="I161" i="4" s="1"/>
  <c r="I162" i="4" s="1"/>
  <c r="I163" i="4" s="1"/>
  <c r="I164" i="4" s="1"/>
  <c r="I165" i="4" s="1"/>
  <c r="I166" i="4" s="1"/>
  <c r="I167" i="4" s="1"/>
  <c r="I168" i="4" s="1"/>
  <c r="H132" i="4"/>
  <c r="H133" i="4" s="1"/>
  <c r="H134" i="4" s="1"/>
  <c r="H135" i="4" s="1"/>
  <c r="H136" i="4" s="1"/>
  <c r="H137" i="4" s="1"/>
  <c r="H138" i="4" s="1"/>
  <c r="H139" i="4" s="1"/>
  <c r="H140" i="4" s="1"/>
  <c r="H141" i="4" s="1"/>
  <c r="H142" i="4" s="1"/>
  <c r="H143" i="4" s="1"/>
  <c r="H144" i="4" s="1"/>
  <c r="H145" i="4" s="1"/>
  <c r="H146" i="4" s="1"/>
  <c r="H147" i="4" s="1"/>
  <c r="H148" i="4" s="1"/>
  <c r="H149" i="4" s="1"/>
  <c r="H150" i="4" s="1"/>
  <c r="H151" i="4" s="1"/>
  <c r="H152" i="4" s="1"/>
  <c r="H153" i="4" s="1"/>
  <c r="H154" i="4" s="1"/>
  <c r="H155" i="4" s="1"/>
  <c r="H156" i="4" s="1"/>
  <c r="H157" i="4" s="1"/>
  <c r="H158" i="4" s="1"/>
  <c r="H159" i="4" s="1"/>
  <c r="H160" i="4" s="1"/>
  <c r="H161" i="4" s="1"/>
  <c r="H162" i="4" s="1"/>
  <c r="H163" i="4" s="1"/>
  <c r="H164" i="4" s="1"/>
  <c r="H165" i="4" s="1"/>
  <c r="H166" i="4" s="1"/>
  <c r="H167" i="4" s="1"/>
  <c r="H168" i="4" s="1"/>
  <c r="E224" i="4" l="1"/>
  <c r="D225" i="4"/>
  <c r="F41" i="4"/>
  <c r="D42" i="4"/>
  <c r="D43" i="4" s="1"/>
  <c r="D44" i="4" s="1"/>
  <c r="E41" i="4"/>
  <c r="E225" i="4" l="1"/>
  <c r="D226" i="4"/>
  <c r="E44" i="4"/>
  <c r="D45" i="4"/>
  <c r="D46" i="4" s="1"/>
  <c r="F44" i="4"/>
  <c r="F43" i="4"/>
  <c r="E43" i="4"/>
  <c r="F42" i="4"/>
  <c r="E42" i="4"/>
  <c r="E226" i="4" l="1"/>
  <c r="D227" i="4"/>
  <c r="F46" i="4"/>
  <c r="D47" i="4"/>
  <c r="D48" i="4" s="1"/>
  <c r="D49" i="4" s="1"/>
  <c r="E46" i="4"/>
  <c r="F45" i="4"/>
  <c r="E45" i="4"/>
  <c r="G129" i="4"/>
  <c r="F129" i="4"/>
  <c r="E129" i="4"/>
  <c r="G128" i="4"/>
  <c r="F128" i="4"/>
  <c r="E128" i="4"/>
  <c r="G127" i="4"/>
  <c r="F127" i="4"/>
  <c r="E127" i="4"/>
  <c r="E227" i="4" l="1"/>
  <c r="D228" i="4"/>
  <c r="F49" i="4"/>
  <c r="E49" i="4"/>
  <c r="D50" i="4"/>
  <c r="F48" i="4"/>
  <c r="E48" i="4"/>
  <c r="E47" i="4"/>
  <c r="F47" i="4"/>
  <c r="D229" i="4" l="1"/>
  <c r="E228" i="4"/>
  <c r="F50" i="4"/>
  <c r="D51" i="4"/>
  <c r="E50" i="4"/>
  <c r="E229" i="4" l="1"/>
  <c r="D230" i="4"/>
  <c r="D52" i="4"/>
  <c r="D53" i="4" s="1"/>
  <c r="D54" i="4" s="1"/>
  <c r="D55" i="4" s="1"/>
  <c r="D56" i="4" s="1"/>
  <c r="D57" i="4" s="1"/>
  <c r="D58" i="4" s="1"/>
  <c r="D59" i="4" s="1"/>
  <c r="F51" i="4"/>
  <c r="E51" i="4"/>
  <c r="I118" i="4"/>
  <c r="I120" i="4" s="1"/>
  <c r="I121" i="4" s="1"/>
  <c r="I122" i="4" s="1"/>
  <c r="I123" i="4" s="1"/>
  <c r="I124" i="4" s="1"/>
  <c r="I125" i="4" s="1"/>
  <c r="I126" i="4" s="1"/>
  <c r="I112" i="4"/>
  <c r="I113" i="4" s="1"/>
  <c r="I115" i="4" s="1"/>
  <c r="I116" i="4" s="1"/>
  <c r="I109" i="4"/>
  <c r="I101" i="4"/>
  <c r="I102" i="4" s="1"/>
  <c r="I103" i="4" s="1"/>
  <c r="I104" i="4" s="1"/>
  <c r="I105" i="4" s="1"/>
  <c r="I106" i="4" s="1"/>
  <c r="I108" i="4" s="1"/>
  <c r="I92" i="4"/>
  <c r="I93" i="4" s="1"/>
  <c r="I94" i="4" s="1"/>
  <c r="I95" i="4" s="1"/>
  <c r="I96" i="4" s="1"/>
  <c r="I97" i="4" s="1"/>
  <c r="I98" i="4" s="1"/>
  <c r="I85" i="4"/>
  <c r="I86" i="4" s="1"/>
  <c r="I88" i="4" s="1"/>
  <c r="I89" i="4" s="1"/>
  <c r="I90" i="4" s="1"/>
  <c r="F59" i="4" l="1"/>
  <c r="D60" i="4"/>
  <c r="D61" i="4" s="1"/>
  <c r="E59" i="4"/>
  <c r="F58" i="4"/>
  <c r="E58" i="4"/>
  <c r="F57" i="4"/>
  <c r="E57" i="4"/>
  <c r="E56" i="4"/>
  <c r="F56" i="4"/>
  <c r="F55" i="4"/>
  <c r="E55" i="4"/>
  <c r="F54" i="4"/>
  <c r="E54" i="4"/>
  <c r="F53" i="4"/>
  <c r="E53" i="4"/>
  <c r="E230" i="4"/>
  <c r="D231" i="4"/>
  <c r="F52" i="4"/>
  <c r="E52" i="4"/>
  <c r="I127" i="4"/>
  <c r="I114" i="4"/>
  <c r="F61" i="4" l="1"/>
  <c r="D62" i="4"/>
  <c r="D63" i="4" s="1"/>
  <c r="D64" i="4" s="1"/>
  <c r="E61" i="4"/>
  <c r="F60" i="4"/>
  <c r="E60" i="4"/>
  <c r="E231" i="4"/>
  <c r="D232" i="4"/>
  <c r="F64" i="4" l="1"/>
  <c r="D65" i="4"/>
  <c r="E64" i="4"/>
  <c r="F63" i="4"/>
  <c r="E63" i="4"/>
  <c r="E62" i="4"/>
  <c r="F62" i="4"/>
  <c r="E232" i="4"/>
  <c r="D233" i="4"/>
  <c r="F65" i="4" l="1"/>
  <c r="D66" i="4"/>
  <c r="E65" i="4"/>
  <c r="E233" i="4"/>
  <c r="D234" i="4"/>
  <c r="F66" i="4" l="1"/>
  <c r="E66" i="4"/>
  <c r="D67" i="4"/>
  <c r="D68" i="4" s="1"/>
  <c r="E234" i="4"/>
  <c r="D235" i="4"/>
  <c r="F68" i="4" l="1"/>
  <c r="D69" i="4"/>
  <c r="E68" i="4"/>
  <c r="F67" i="4"/>
  <c r="E67" i="4"/>
  <c r="E235" i="4"/>
  <c r="D236" i="4"/>
  <c r="N52" i="21"/>
  <c r="K52" i="21"/>
  <c r="N51" i="21"/>
  <c r="K51" i="21"/>
  <c r="N50" i="21"/>
  <c r="K50" i="21"/>
  <c r="H52" i="21"/>
  <c r="G52" i="21"/>
  <c r="F52" i="21"/>
  <c r="M52" i="21" s="1"/>
  <c r="E52" i="21"/>
  <c r="H51" i="21"/>
  <c r="G51" i="21"/>
  <c r="F51" i="21"/>
  <c r="L51" i="21" s="1"/>
  <c r="E51" i="21"/>
  <c r="H50" i="21"/>
  <c r="G50" i="21"/>
  <c r="F50" i="21"/>
  <c r="M50" i="21" s="1"/>
  <c r="E50" i="21"/>
  <c r="E61" i="42"/>
  <c r="H61" i="42" s="1"/>
  <c r="E60" i="42"/>
  <c r="H60" i="42" s="1"/>
  <c r="E59" i="42"/>
  <c r="H59" i="42" s="1"/>
  <c r="E58" i="42"/>
  <c r="H58" i="42" s="1"/>
  <c r="F69" i="4" l="1"/>
  <c r="D70" i="4"/>
  <c r="E69" i="4"/>
  <c r="E236" i="4"/>
  <c r="D237" i="4"/>
  <c r="M51" i="21"/>
  <c r="L50" i="21"/>
  <c r="L52" i="21"/>
  <c r="E70" i="4" l="1"/>
  <c r="D71" i="4"/>
  <c r="D72" i="4" s="1"/>
  <c r="F70" i="4"/>
  <c r="D238" i="4"/>
  <c r="E237" i="4"/>
  <c r="F72" i="4" l="1"/>
  <c r="D73" i="4"/>
  <c r="E72" i="4"/>
  <c r="F71" i="4"/>
  <c r="E71" i="4"/>
  <c r="E238" i="4"/>
  <c r="D239" i="4"/>
  <c r="F73" i="4" l="1"/>
  <c r="D74" i="4"/>
  <c r="D75" i="4" s="1"/>
  <c r="D76" i="4" s="1"/>
  <c r="E73" i="4"/>
  <c r="E239" i="4"/>
  <c r="D240" i="4"/>
  <c r="H58" i="13"/>
  <c r="F58" i="13"/>
  <c r="E58" i="13"/>
  <c r="H57" i="13"/>
  <c r="F57" i="13"/>
  <c r="E57" i="13"/>
  <c r="H56" i="13"/>
  <c r="F56" i="13"/>
  <c r="E56" i="13"/>
  <c r="H55" i="13"/>
  <c r="F55" i="13"/>
  <c r="E55" i="13"/>
  <c r="E76" i="4" l="1"/>
  <c r="D77" i="4"/>
  <c r="D78" i="4" s="1"/>
  <c r="F76" i="4"/>
  <c r="F75" i="4"/>
  <c r="E75" i="4"/>
  <c r="F74" i="4"/>
  <c r="E74" i="4"/>
  <c r="E240" i="4"/>
  <c r="D241" i="4"/>
  <c r="F78" i="4" l="1"/>
  <c r="E78" i="4"/>
  <c r="F77" i="4"/>
  <c r="E77" i="4"/>
  <c r="E241" i="4"/>
  <c r="D242" i="4"/>
  <c r="E53" i="42"/>
  <c r="E242" i="4" l="1"/>
  <c r="D243" i="4"/>
  <c r="E243" i="4" l="1"/>
  <c r="D244" i="4"/>
  <c r="E244" i="4" l="1"/>
  <c r="D245" i="4"/>
  <c r="E245" i="4" l="1"/>
  <c r="D246" i="4"/>
  <c r="E246" i="4" l="1"/>
  <c r="D247" i="4"/>
  <c r="F247" i="4" s="1"/>
  <c r="E247" i="4" l="1"/>
  <c r="D248" i="4"/>
  <c r="F248" i="4" s="1"/>
  <c r="E248" i="4" l="1"/>
  <c r="E57" i="42"/>
  <c r="H57" i="42" s="1"/>
  <c r="E40" i="21"/>
  <c r="E41" i="21"/>
  <c r="E42" i="21"/>
  <c r="E43" i="21"/>
  <c r="E44" i="21"/>
  <c r="E45" i="21"/>
  <c r="E39" i="21"/>
  <c r="E56" i="42"/>
  <c r="H56" i="42" s="1"/>
  <c r="E55" i="42"/>
  <c r="H55" i="42" s="1"/>
  <c r="E54" i="42"/>
  <c r="H54" i="42" s="1"/>
  <c r="K49" i="42"/>
  <c r="K50" i="42" s="1"/>
  <c r="K51" i="42" s="1"/>
  <c r="K52" i="42" s="1"/>
  <c r="K53" i="42" s="1"/>
  <c r="K54" i="42" s="1"/>
  <c r="K55" i="42" s="1"/>
  <c r="K56" i="42" s="1"/>
  <c r="K57" i="42" s="1"/>
  <c r="K58" i="42" s="1"/>
  <c r="K59" i="42" s="1"/>
  <c r="K60" i="42" s="1"/>
  <c r="K61" i="42" s="1"/>
  <c r="E249" i="4" l="1"/>
  <c r="E250" i="4" l="1"/>
  <c r="D251" i="4"/>
  <c r="F251" i="4" s="1"/>
  <c r="E251" i="4" l="1"/>
  <c r="E252" i="4" l="1"/>
  <c r="D253" i="4"/>
  <c r="F253" i="4" s="1"/>
  <c r="K45" i="21"/>
  <c r="D47" i="39"/>
  <c r="E47" i="39" s="1"/>
  <c r="F254" i="4" l="1"/>
  <c r="E253" i="4"/>
  <c r="N45" i="21"/>
  <c r="D46" i="21"/>
  <c r="F45" i="21"/>
  <c r="G45" i="21"/>
  <c r="H45" i="21"/>
  <c r="D48" i="39"/>
  <c r="F48" i="39" s="1"/>
  <c r="F47" i="39"/>
  <c r="E254" i="4" l="1"/>
  <c r="F255" i="4"/>
  <c r="K46" i="21"/>
  <c r="E46" i="21"/>
  <c r="H46" i="21"/>
  <c r="G46" i="21"/>
  <c r="F46" i="21"/>
  <c r="M46" i="21" s="1"/>
  <c r="N46" i="21"/>
  <c r="D47" i="21"/>
  <c r="E47" i="21" s="1"/>
  <c r="L45" i="21"/>
  <c r="M45" i="21"/>
  <c r="E48" i="39"/>
  <c r="D49" i="39"/>
  <c r="E255" i="4" l="1"/>
  <c r="L46" i="21"/>
  <c r="K47" i="21"/>
  <c r="E48" i="21"/>
  <c r="N47" i="21"/>
  <c r="F47" i="21"/>
  <c r="G47" i="21"/>
  <c r="H47" i="21"/>
  <c r="F49" i="39"/>
  <c r="D50" i="39"/>
  <c r="D51" i="39" s="1"/>
  <c r="D52" i="39" s="1"/>
  <c r="E49" i="39"/>
  <c r="E52" i="39" l="1"/>
  <c r="F52" i="39"/>
  <c r="D53" i="39"/>
  <c r="D54" i="39" s="1"/>
  <c r="M47" i="21"/>
  <c r="L47" i="21"/>
  <c r="N48" i="21"/>
  <c r="F48" i="21"/>
  <c r="D49" i="21"/>
  <c r="E49" i="21" s="1"/>
  <c r="G48" i="21"/>
  <c r="K48" i="21"/>
  <c r="H48" i="21"/>
  <c r="E51" i="39"/>
  <c r="F51" i="39"/>
  <c r="E50" i="39"/>
  <c r="F50" i="39"/>
  <c r="F54" i="39" l="1"/>
  <c r="D55" i="39"/>
  <c r="D56" i="39" s="1"/>
  <c r="E54" i="39"/>
  <c r="E53" i="39"/>
  <c r="F53" i="39"/>
  <c r="G49" i="21"/>
  <c r="H49" i="21"/>
  <c r="N49" i="21"/>
  <c r="K49" i="21"/>
  <c r="F49" i="21"/>
  <c r="M48" i="21"/>
  <c r="L48" i="21"/>
  <c r="E56" i="39" l="1"/>
  <c r="D57" i="39"/>
  <c r="F56" i="39"/>
  <c r="F55" i="39"/>
  <c r="E55" i="39"/>
  <c r="M49" i="21"/>
  <c r="L49" i="21"/>
  <c r="F57" i="39" l="1"/>
  <c r="D58" i="39"/>
  <c r="E57" i="39"/>
  <c r="H54" i="13"/>
  <c r="F54" i="13"/>
  <c r="E54" i="13"/>
  <c r="H53" i="13"/>
  <c r="F53" i="13"/>
  <c r="E53" i="13"/>
  <c r="H52" i="13"/>
  <c r="F52" i="13"/>
  <c r="E52" i="13"/>
  <c r="H51" i="13"/>
  <c r="F51" i="13"/>
  <c r="E51" i="13"/>
  <c r="H50" i="13"/>
  <c r="F50" i="13"/>
  <c r="E50" i="13"/>
  <c r="F58" i="39" l="1"/>
  <c r="E58" i="39"/>
  <c r="F59" i="39" l="1"/>
  <c r="E59" i="39"/>
  <c r="G42" i="38" l="1"/>
  <c r="F42" i="38"/>
  <c r="E42" i="38"/>
  <c r="G41" i="38"/>
  <c r="F41" i="38"/>
  <c r="E41" i="38"/>
  <c r="G40" i="38"/>
  <c r="F40" i="38"/>
  <c r="E40" i="38"/>
  <c r="E39" i="38"/>
  <c r="F39" i="38"/>
  <c r="G39" i="38"/>
  <c r="G38" i="38"/>
  <c r="F38" i="38"/>
  <c r="E38" i="38"/>
  <c r="G37" i="38"/>
  <c r="F37" i="38"/>
  <c r="E37" i="38"/>
  <c r="G119" i="4" l="1"/>
  <c r="F119" i="4"/>
  <c r="E119" i="4"/>
  <c r="E49" i="42"/>
  <c r="H49" i="42" s="1"/>
  <c r="E50" i="42"/>
  <c r="H50" i="42" s="1"/>
  <c r="E51" i="42"/>
  <c r="H51" i="42" s="1"/>
  <c r="E52" i="42"/>
  <c r="H52" i="42" s="1"/>
  <c r="H53" i="42"/>
  <c r="E48" i="42"/>
  <c r="H48" i="42" s="1"/>
  <c r="E47" i="42"/>
  <c r="H47" i="42" s="1"/>
  <c r="E46" i="42"/>
  <c r="H46" i="42" s="1"/>
  <c r="N44" i="21"/>
  <c r="K44" i="21"/>
  <c r="H44" i="21"/>
  <c r="G44" i="21"/>
  <c r="F44" i="21"/>
  <c r="L44" i="21" s="1"/>
  <c r="N43" i="21"/>
  <c r="K43" i="21"/>
  <c r="H43" i="21"/>
  <c r="G43" i="21"/>
  <c r="F43" i="21"/>
  <c r="M43" i="21" s="1"/>
  <c r="K41" i="21"/>
  <c r="K42" i="21"/>
  <c r="N42" i="21"/>
  <c r="H42" i="21"/>
  <c r="G42" i="21"/>
  <c r="F42" i="21"/>
  <c r="M42" i="21" s="1"/>
  <c r="L42" i="21" l="1"/>
  <c r="M44" i="21"/>
  <c r="L43" i="21"/>
  <c r="H49" i="13" l="1"/>
  <c r="F49" i="13"/>
  <c r="E49" i="13"/>
  <c r="H48" i="13"/>
  <c r="F48" i="13"/>
  <c r="E48" i="13"/>
  <c r="H47" i="13"/>
  <c r="F47" i="13"/>
  <c r="E47" i="13"/>
  <c r="H46" i="13"/>
  <c r="F46" i="13"/>
  <c r="E46" i="13"/>
  <c r="D41" i="42" l="1"/>
  <c r="D42" i="42" s="1"/>
  <c r="D43" i="42" s="1"/>
  <c r="D44" i="42" s="1"/>
  <c r="D45" i="42" s="1"/>
  <c r="N41" i="21"/>
  <c r="H41" i="21"/>
  <c r="G41" i="21"/>
  <c r="F41" i="21"/>
  <c r="F40" i="21"/>
  <c r="L40" i="21" s="1"/>
  <c r="G40" i="21"/>
  <c r="H40" i="21"/>
  <c r="K40" i="21"/>
  <c r="N40" i="21"/>
  <c r="N39" i="21"/>
  <c r="K39" i="21"/>
  <c r="H39" i="21"/>
  <c r="G39" i="21"/>
  <c r="F39" i="21"/>
  <c r="M39" i="21" s="1"/>
  <c r="F38" i="21"/>
  <c r="L38" i="21" s="1"/>
  <c r="G38" i="21"/>
  <c r="H38" i="21"/>
  <c r="K38" i="21"/>
  <c r="N38" i="21"/>
  <c r="N37" i="21"/>
  <c r="K37" i="21"/>
  <c r="H37" i="21"/>
  <c r="G37" i="21"/>
  <c r="F37" i="21"/>
  <c r="M37" i="21" s="1"/>
  <c r="M41" i="21" l="1"/>
  <c r="L41" i="21"/>
  <c r="L37" i="21"/>
  <c r="M38" i="21"/>
  <c r="L39" i="21"/>
  <c r="M40" i="21"/>
  <c r="D11" i="44" l="1"/>
  <c r="D14" i="44" s="1"/>
  <c r="I14" i="44" l="1"/>
  <c r="D15" i="44"/>
  <c r="E14" i="44"/>
  <c r="F14" i="44"/>
  <c r="G14" i="44"/>
  <c r="I13" i="44"/>
  <c r="E13" i="44"/>
  <c r="F13" i="44"/>
  <c r="G13" i="44"/>
  <c r="I12" i="44"/>
  <c r="F12" i="44"/>
  <c r="G12" i="44"/>
  <c r="E12" i="44"/>
  <c r="I11" i="44"/>
  <c r="F11" i="44"/>
  <c r="G11" i="44"/>
  <c r="E11" i="44"/>
  <c r="F10" i="44"/>
  <c r="G10" i="44"/>
  <c r="E10" i="44"/>
  <c r="G15" i="44" l="1"/>
  <c r="D16" i="44"/>
  <c r="F15" i="44"/>
  <c r="I15" i="44"/>
  <c r="E15" i="44"/>
  <c r="I16" i="44" l="1"/>
  <c r="D17" i="44"/>
  <c r="F16" i="44"/>
  <c r="G16" i="44"/>
  <c r="E16" i="44"/>
  <c r="I17" i="44" l="1"/>
  <c r="D18" i="44"/>
  <c r="G17" i="44"/>
  <c r="E17" i="44"/>
  <c r="F17" i="44"/>
  <c r="I18" i="44" l="1"/>
  <c r="D19" i="44"/>
  <c r="F18" i="44"/>
  <c r="G18" i="44"/>
  <c r="E18" i="44"/>
  <c r="G19" i="44" l="1"/>
  <c r="D20" i="44"/>
  <c r="D21" i="44" s="1"/>
  <c r="D22" i="44" s="1"/>
  <c r="I19" i="44"/>
  <c r="E19" i="44"/>
  <c r="F19" i="44"/>
  <c r="G22" i="44" l="1"/>
  <c r="D23" i="44"/>
  <c r="F22" i="44"/>
  <c r="E22" i="44"/>
  <c r="I22" i="44"/>
  <c r="G21" i="44"/>
  <c r="I21" i="44"/>
  <c r="E21" i="44"/>
  <c r="F21" i="44"/>
  <c r="I20" i="44"/>
  <c r="G20" i="44"/>
  <c r="E20" i="44"/>
  <c r="F20" i="44"/>
  <c r="F24" i="44" l="1"/>
  <c r="D25" i="44"/>
  <c r="G24" i="44"/>
  <c r="E24" i="44"/>
  <c r="I23" i="44"/>
  <c r="F23" i="44"/>
  <c r="G23" i="44"/>
  <c r="E23" i="44"/>
  <c r="G114" i="4"/>
  <c r="F114" i="4"/>
  <c r="E114" i="4"/>
  <c r="D26" i="44" l="1"/>
  <c r="I25" i="44"/>
  <c r="G25" i="44"/>
  <c r="F25" i="44"/>
  <c r="E25" i="44"/>
  <c r="I26" i="44" l="1"/>
  <c r="D27" i="44"/>
  <c r="E26" i="44"/>
  <c r="G26" i="44"/>
  <c r="F26" i="44"/>
  <c r="I27" i="44" l="1"/>
  <c r="D28" i="44"/>
  <c r="D29" i="44" s="1"/>
  <c r="E27" i="44"/>
  <c r="F27" i="44"/>
  <c r="G27" i="44"/>
  <c r="F33" i="44" l="1"/>
  <c r="G33" i="44"/>
  <c r="F32" i="44"/>
  <c r="E30" i="44"/>
  <c r="G30" i="44"/>
  <c r="F30" i="44"/>
  <c r="E29" i="44"/>
  <c r="F29" i="44"/>
  <c r="G29" i="44"/>
  <c r="I28" i="44"/>
  <c r="F28" i="44"/>
  <c r="G28" i="44"/>
  <c r="E28" i="44"/>
  <c r="E31" i="44" l="1"/>
  <c r="F31" i="44"/>
  <c r="G31" i="44"/>
  <c r="F34" i="44" l="1"/>
  <c r="G34" i="44"/>
  <c r="F35" i="44" l="1"/>
  <c r="G35" i="44"/>
  <c r="F36" i="39"/>
  <c r="F35" i="39"/>
  <c r="E34" i="39"/>
  <c r="D33" i="39"/>
  <c r="F33" i="39" s="1"/>
  <c r="H45" i="13"/>
  <c r="F45" i="13"/>
  <c r="E45" i="13"/>
  <c r="H44" i="13"/>
  <c r="F44" i="13"/>
  <c r="E44" i="13"/>
  <c r="H43" i="13"/>
  <c r="F43" i="13"/>
  <c r="E43" i="13"/>
  <c r="H42" i="13"/>
  <c r="F42" i="13"/>
  <c r="E42" i="13"/>
  <c r="J41" i="13"/>
  <c r="J42" i="13" s="1"/>
  <c r="J43" i="13" s="1"/>
  <c r="J44" i="13" s="1"/>
  <c r="J45" i="13" s="1"/>
  <c r="J46" i="13" s="1"/>
  <c r="J47" i="13" s="1"/>
  <c r="J48" i="13" s="1"/>
  <c r="J49" i="13" s="1"/>
  <c r="J50" i="13" s="1"/>
  <c r="J51" i="13" s="1"/>
  <c r="J52" i="13" s="1"/>
  <c r="J53" i="13" s="1"/>
  <c r="J54" i="13" s="1"/>
  <c r="J55" i="13" s="1"/>
  <c r="J56" i="13" s="1"/>
  <c r="J57" i="13" s="1"/>
  <c r="J58" i="13" s="1"/>
  <c r="J59" i="13" s="1"/>
  <c r="J60" i="13" s="1"/>
  <c r="J61" i="13" s="1"/>
  <c r="J62" i="13" s="1"/>
  <c r="J63" i="13" s="1"/>
  <c r="J64" i="13" s="1"/>
  <c r="J65" i="13" s="1"/>
  <c r="J66" i="13" s="1"/>
  <c r="J67" i="13" s="1"/>
  <c r="J68" i="13" s="1"/>
  <c r="J69" i="13" s="1"/>
  <c r="J70" i="13" s="1"/>
  <c r="J71" i="13" s="1"/>
  <c r="J72" i="13" s="1"/>
  <c r="J73" i="13" s="1"/>
  <c r="J74" i="13" s="1"/>
  <c r="J75" i="13" s="1"/>
  <c r="J76" i="13" s="1"/>
  <c r="J77" i="13" s="1"/>
  <c r="J78" i="13" s="1"/>
  <c r="J79" i="13" s="1"/>
  <c r="H41" i="13"/>
  <c r="F41" i="13"/>
  <c r="E41" i="13"/>
  <c r="G36" i="44" l="1"/>
  <c r="F36" i="44"/>
  <c r="D37" i="39"/>
  <c r="F37" i="39" s="1"/>
  <c r="E36" i="39"/>
  <c r="E35" i="39"/>
  <c r="F34" i="39"/>
  <c r="E33" i="39"/>
  <c r="E37" i="39" l="1"/>
  <c r="D38" i="39"/>
  <c r="D39" i="39" s="1"/>
  <c r="I33" i="21"/>
  <c r="I34" i="21" s="1"/>
  <c r="I35" i="21" s="1"/>
  <c r="I36" i="21" s="1"/>
  <c r="I37" i="21" s="1"/>
  <c r="I38" i="21" s="1"/>
  <c r="I39" i="21" s="1"/>
  <c r="I40" i="21" s="1"/>
  <c r="I41" i="21" s="1"/>
  <c r="I42" i="21" s="1"/>
  <c r="I43" i="21" s="1"/>
  <c r="I44" i="21" s="1"/>
  <c r="I45" i="21" s="1"/>
  <c r="I46" i="21" s="1"/>
  <c r="I47" i="21" s="1"/>
  <c r="I48" i="21" s="1"/>
  <c r="I49" i="21" s="1"/>
  <c r="I50" i="21" s="1"/>
  <c r="I51" i="21" s="1"/>
  <c r="I52" i="21" s="1"/>
  <c r="I53" i="21" s="1"/>
  <c r="I54" i="21" s="1"/>
  <c r="I55" i="21" s="1"/>
  <c r="I56" i="21" s="1"/>
  <c r="I57" i="21" s="1"/>
  <c r="I58" i="21" s="1"/>
  <c r="I59" i="21" s="1"/>
  <c r="I60" i="21" s="1"/>
  <c r="I61" i="21" s="1"/>
  <c r="I62" i="21" s="1"/>
  <c r="I63" i="21" s="1"/>
  <c r="D32" i="21"/>
  <c r="K32" i="21" s="1"/>
  <c r="F39" i="39" l="1"/>
  <c r="D40" i="39"/>
  <c r="E39" i="39"/>
  <c r="D33" i="21"/>
  <c r="F33" i="21" s="1"/>
  <c r="E38" i="39"/>
  <c r="F38" i="39"/>
  <c r="N32" i="21"/>
  <c r="F32" i="21"/>
  <c r="L32" i="21" s="1"/>
  <c r="G32" i="21"/>
  <c r="H32" i="21"/>
  <c r="H33" i="21" l="1"/>
  <c r="G33" i="21"/>
  <c r="K33" i="21"/>
  <c r="F40" i="39"/>
  <c r="D41" i="39"/>
  <c r="E40" i="39"/>
  <c r="M32" i="21"/>
  <c r="N33" i="21"/>
  <c r="D34" i="21"/>
  <c r="L33" i="21"/>
  <c r="M33" i="21"/>
  <c r="E41" i="39" l="1"/>
  <c r="F41" i="39"/>
  <c r="H34" i="21"/>
  <c r="N34" i="21"/>
  <c r="K34" i="21"/>
  <c r="G34" i="21"/>
  <c r="F34" i="21"/>
  <c r="H109" i="4"/>
  <c r="D109" i="4"/>
  <c r="G109" i="4" s="1"/>
  <c r="F42" i="39" l="1"/>
  <c r="D43" i="39"/>
  <c r="E42" i="39"/>
  <c r="M34" i="21"/>
  <c r="L34" i="21"/>
  <c r="N35" i="21"/>
  <c r="H35" i="21"/>
  <c r="F35" i="21"/>
  <c r="K35" i="21"/>
  <c r="G35" i="21"/>
  <c r="F109" i="4"/>
  <c r="E109" i="4"/>
  <c r="F43" i="39" l="1"/>
  <c r="E43" i="39"/>
  <c r="M35" i="21"/>
  <c r="L35" i="21"/>
  <c r="N36" i="21"/>
  <c r="K36" i="21"/>
  <c r="H36" i="21"/>
  <c r="G36" i="21"/>
  <c r="F36" i="21"/>
  <c r="N30" i="22"/>
  <c r="I31" i="22"/>
  <c r="D30" i="22"/>
  <c r="H30" i="22" s="1"/>
  <c r="E31" i="22"/>
  <c r="J31" i="22" s="1"/>
  <c r="I29" i="22"/>
  <c r="N28" i="22"/>
  <c r="D28" i="22"/>
  <c r="H28" i="22" s="1"/>
  <c r="H112" i="4"/>
  <c r="H113" i="4" s="1"/>
  <c r="D112" i="4"/>
  <c r="G112" i="4" s="1"/>
  <c r="I30" i="22" l="1"/>
  <c r="F44" i="39"/>
  <c r="D45" i="39"/>
  <c r="E44" i="39"/>
  <c r="H115" i="4"/>
  <c r="H116" i="4" s="1"/>
  <c r="H118" i="4" s="1"/>
  <c r="H120" i="4" s="1"/>
  <c r="H121" i="4" s="1"/>
  <c r="H122" i="4" s="1"/>
  <c r="H124" i="4" s="1"/>
  <c r="H125" i="4" s="1"/>
  <c r="H126" i="4" s="1"/>
  <c r="H114" i="4"/>
  <c r="M36" i="21"/>
  <c r="L36" i="21"/>
  <c r="F31" i="22"/>
  <c r="K31" i="22" s="1"/>
  <c r="G31" i="22"/>
  <c r="L31" i="22" s="1"/>
  <c r="H31" i="22"/>
  <c r="E30" i="22"/>
  <c r="J30" i="22" s="1"/>
  <c r="F30" i="22"/>
  <c r="K30" i="22" s="1"/>
  <c r="G30" i="22"/>
  <c r="L30" i="22" s="1"/>
  <c r="E29" i="22"/>
  <c r="J29" i="22" s="1"/>
  <c r="F29" i="22"/>
  <c r="K29" i="22" s="1"/>
  <c r="G29" i="22"/>
  <c r="L29" i="22" s="1"/>
  <c r="H29" i="22"/>
  <c r="I28" i="22"/>
  <c r="E28" i="22"/>
  <c r="J28" i="22" s="1"/>
  <c r="F28" i="22"/>
  <c r="K28" i="22" s="1"/>
  <c r="G28" i="22"/>
  <c r="L28" i="22" s="1"/>
  <c r="F112" i="4"/>
  <c r="E112" i="4"/>
  <c r="H127" i="4" l="1"/>
  <c r="F45" i="39"/>
  <c r="E45" i="39"/>
  <c r="E113" i="4"/>
  <c r="G113" i="4"/>
  <c r="F113" i="4"/>
  <c r="F46" i="39" l="1"/>
  <c r="E46" i="39"/>
  <c r="G118" i="4"/>
  <c r="E118" i="4"/>
  <c r="F118" i="4"/>
  <c r="G117" i="4"/>
  <c r="E117" i="4"/>
  <c r="F117" i="4"/>
  <c r="G116" i="4"/>
  <c r="E116" i="4"/>
  <c r="F116" i="4"/>
  <c r="G115" i="4"/>
  <c r="E115" i="4"/>
  <c r="F115" i="4"/>
  <c r="G120" i="4" l="1"/>
  <c r="D121" i="4"/>
  <c r="F120" i="4"/>
  <c r="E120" i="4"/>
  <c r="G121" i="4" l="1"/>
  <c r="E121" i="4"/>
  <c r="F121" i="4"/>
  <c r="G123" i="4" l="1"/>
  <c r="E123" i="4"/>
  <c r="F123" i="4"/>
  <c r="E122" i="4"/>
  <c r="F122" i="4"/>
  <c r="G122" i="4"/>
  <c r="G124" i="4" l="1"/>
  <c r="F124" i="4"/>
  <c r="E124" i="4"/>
  <c r="G125" i="4" l="1"/>
  <c r="F125" i="4"/>
  <c r="E125" i="4"/>
  <c r="G126" i="4" l="1"/>
  <c r="F126" i="4"/>
  <c r="E126" i="4"/>
  <c r="G130" i="4" l="1"/>
  <c r="F130" i="4"/>
  <c r="E130" i="4"/>
  <c r="G132" i="4" l="1"/>
  <c r="F132" i="4"/>
  <c r="E132" i="4"/>
  <c r="G131" i="4"/>
  <c r="E131" i="4"/>
  <c r="F131" i="4"/>
  <c r="G35" i="38"/>
  <c r="F35" i="38"/>
  <c r="E35" i="38"/>
  <c r="G34" i="38"/>
  <c r="F34" i="38"/>
  <c r="E34" i="38"/>
  <c r="G33" i="38"/>
  <c r="F33" i="38"/>
  <c r="E33" i="38"/>
  <c r="G32" i="38"/>
  <c r="F32" i="38"/>
  <c r="E32" i="38"/>
  <c r="E133" i="4" l="1"/>
  <c r="G133" i="4"/>
  <c r="F133" i="4"/>
  <c r="G111" i="4"/>
  <c r="F111" i="4"/>
  <c r="E111" i="4"/>
  <c r="E107" i="4"/>
  <c r="F134" i="4" l="1"/>
  <c r="G134" i="4"/>
  <c r="E134" i="4"/>
  <c r="F107" i="4"/>
  <c r="G107" i="4"/>
  <c r="F135" i="4" l="1"/>
  <c r="D137" i="4"/>
  <c r="D169" i="4" s="1"/>
  <c r="D170" i="4" s="1"/>
  <c r="G135" i="4"/>
  <c r="E135" i="4"/>
  <c r="E33" i="13"/>
  <c r="H39" i="13"/>
  <c r="H40" i="13"/>
  <c r="F38" i="13"/>
  <c r="F39" i="13"/>
  <c r="F40" i="13"/>
  <c r="E39" i="13"/>
  <c r="E40" i="13"/>
  <c r="H38" i="13"/>
  <c r="E38" i="13"/>
  <c r="E37" i="13"/>
  <c r="F37" i="13"/>
  <c r="H37" i="13"/>
  <c r="E36" i="13"/>
  <c r="F36" i="13"/>
  <c r="H36" i="13"/>
  <c r="G170" i="4" l="1"/>
  <c r="F170" i="4"/>
  <c r="E170" i="4"/>
  <c r="G169" i="4"/>
  <c r="E169" i="4"/>
  <c r="F169" i="4"/>
  <c r="G137" i="4"/>
  <c r="F137" i="4"/>
  <c r="E137" i="4"/>
  <c r="G136" i="4"/>
  <c r="E136" i="4"/>
  <c r="F136" i="4"/>
  <c r="G31" i="38"/>
  <c r="F31" i="38"/>
  <c r="E31" i="38"/>
  <c r="G30" i="38"/>
  <c r="F30" i="38"/>
  <c r="E30" i="38"/>
  <c r="E68" i="42"/>
  <c r="E69" i="42"/>
  <c r="E70" i="42"/>
  <c r="E71" i="42"/>
  <c r="E67" i="42"/>
  <c r="G164" i="4"/>
  <c r="G173" i="4" l="1"/>
  <c r="E173" i="4"/>
  <c r="F173" i="4"/>
  <c r="E172" i="4"/>
  <c r="G172" i="4"/>
  <c r="F172" i="4"/>
  <c r="E171" i="4"/>
  <c r="G171" i="4"/>
  <c r="F171" i="4"/>
  <c r="E165" i="4"/>
  <c r="E164" i="4"/>
  <c r="F164" i="4"/>
  <c r="G175" i="4" l="1"/>
  <c r="D177" i="4"/>
  <c r="F175" i="4"/>
  <c r="E175" i="4"/>
  <c r="G174" i="4"/>
  <c r="F174" i="4"/>
  <c r="F165" i="4"/>
  <c r="G165" i="4"/>
  <c r="D166" i="4"/>
  <c r="F177" i="4" l="1"/>
  <c r="G177" i="4"/>
  <c r="E177" i="4"/>
  <c r="G176" i="4"/>
  <c r="E176" i="4"/>
  <c r="F176" i="4"/>
  <c r="E166" i="4"/>
  <c r="F166" i="4"/>
  <c r="G166" i="4"/>
  <c r="G167" i="4" l="1"/>
  <c r="D168" i="4"/>
  <c r="E167" i="4"/>
  <c r="F167" i="4"/>
  <c r="F168" i="4" l="1"/>
  <c r="G168" i="4"/>
  <c r="E168" i="4"/>
  <c r="F30" i="39" l="1"/>
  <c r="D31" i="39" l="1"/>
  <c r="E30" i="39"/>
  <c r="E31" i="39" l="1"/>
  <c r="F31" i="39"/>
  <c r="F32" i="39" l="1"/>
  <c r="E32" i="39"/>
  <c r="E40" i="42" l="1"/>
  <c r="E41" i="42" s="1"/>
  <c r="E42" i="42" s="1"/>
  <c r="E43" i="42" s="1"/>
  <c r="E44" i="42" s="1"/>
  <c r="E45" i="42" s="1"/>
  <c r="E39" i="42"/>
  <c r="E38" i="42"/>
  <c r="E37" i="42"/>
  <c r="E36" i="42"/>
  <c r="E35" i="42"/>
  <c r="E34" i="42"/>
  <c r="F25" i="21"/>
  <c r="F26" i="21"/>
  <c r="F27" i="21"/>
  <c r="F28" i="21"/>
  <c r="L28" i="21" s="1"/>
  <c r="F29" i="21"/>
  <c r="L29" i="21" s="1"/>
  <c r="F30" i="21"/>
  <c r="L30" i="21" s="1"/>
  <c r="F31" i="21"/>
  <c r="L31" i="21" s="1"/>
  <c r="F24" i="21"/>
  <c r="K30" i="21"/>
  <c r="N30" i="21"/>
  <c r="K31" i="21"/>
  <c r="N31" i="21"/>
  <c r="G31" i="21"/>
  <c r="H31" i="21"/>
  <c r="H30" i="21"/>
  <c r="G30" i="21"/>
  <c r="G29" i="21"/>
  <c r="H29" i="21"/>
  <c r="K29" i="21"/>
  <c r="N29" i="21"/>
  <c r="G28" i="21"/>
  <c r="H28" i="21"/>
  <c r="K28" i="21"/>
  <c r="N28" i="21"/>
  <c r="M28" i="21" l="1"/>
  <c r="M29" i="21"/>
  <c r="M31" i="21"/>
  <c r="M30" i="21"/>
  <c r="D105" i="4" l="1"/>
  <c r="G105" i="4" s="1"/>
  <c r="D106" i="4" l="1"/>
  <c r="E106" i="4" s="1"/>
  <c r="F105" i="4"/>
  <c r="E105" i="4"/>
  <c r="F106" i="4" l="1"/>
  <c r="G106" i="4"/>
  <c r="D108" i="4"/>
  <c r="H32" i="13"/>
  <c r="H33" i="13"/>
  <c r="F33" i="13"/>
  <c r="F32" i="13"/>
  <c r="E32" i="13"/>
  <c r="H31" i="13"/>
  <c r="F31" i="13"/>
  <c r="E31" i="13"/>
  <c r="G108" i="4" l="1"/>
  <c r="F108" i="4"/>
  <c r="E108" i="4"/>
  <c r="F34" i="13"/>
  <c r="E34" i="13"/>
  <c r="H34" i="13"/>
  <c r="E35" i="13"/>
  <c r="F35" i="13" l="1"/>
  <c r="H35" i="13"/>
  <c r="F27" i="22" l="1"/>
  <c r="K27" i="22" s="1"/>
  <c r="E27" i="22"/>
  <c r="J27" i="22" s="1"/>
  <c r="I27" i="22"/>
  <c r="G27" i="22" l="1"/>
  <c r="L27" i="22" s="1"/>
  <c r="H27" i="22"/>
  <c r="F29" i="39" l="1"/>
  <c r="E29" i="39"/>
  <c r="F28" i="39"/>
  <c r="E28" i="39"/>
  <c r="G200" i="4"/>
  <c r="G201" i="4" s="1"/>
  <c r="G202" i="4" s="1"/>
  <c r="G203" i="4" s="1"/>
  <c r="G204" i="4" s="1"/>
  <c r="G205" i="4" s="1"/>
  <c r="G206" i="4" s="1"/>
  <c r="G207" i="4" s="1"/>
  <c r="G208" i="4" s="1"/>
  <c r="D201" i="4"/>
  <c r="D202" i="4" s="1"/>
  <c r="D203" i="4" s="1"/>
  <c r="D204" i="4" s="1"/>
  <c r="D205" i="4" s="1"/>
  <c r="D206" i="4" s="1"/>
  <c r="D207" i="4" s="1"/>
  <c r="D208" i="4" s="1"/>
  <c r="E29" i="13" l="1"/>
  <c r="F29" i="13"/>
  <c r="G29" i="13"/>
  <c r="H29" i="13"/>
  <c r="E28" i="13"/>
  <c r="F28" i="13"/>
  <c r="G28" i="13"/>
  <c r="H28" i="13"/>
  <c r="F27" i="39"/>
  <c r="E27" i="39"/>
  <c r="F26" i="39"/>
  <c r="E26" i="39"/>
  <c r="G101" i="4" l="1"/>
  <c r="H101" i="4"/>
  <c r="H102" i="4" s="1"/>
  <c r="H103" i="4" s="1"/>
  <c r="H104" i="4" s="1"/>
  <c r="H105" i="4" s="1"/>
  <c r="H106" i="4" s="1"/>
  <c r="H108" i="4" s="1"/>
  <c r="G100" i="4"/>
  <c r="F100" i="4"/>
  <c r="E100" i="4"/>
  <c r="D159" i="4"/>
  <c r="F159" i="4" s="1"/>
  <c r="G158" i="4"/>
  <c r="F158" i="4"/>
  <c r="E158" i="4"/>
  <c r="F24" i="39"/>
  <c r="E24" i="39"/>
  <c r="F102" i="4" l="1"/>
  <c r="E102" i="4"/>
  <c r="E101" i="4"/>
  <c r="F101" i="4"/>
  <c r="D160" i="4"/>
  <c r="F160" i="4" s="1"/>
  <c r="G159" i="4"/>
  <c r="E159" i="4"/>
  <c r="E155" i="4"/>
  <c r="F155" i="4"/>
  <c r="G155" i="4"/>
  <c r="G29" i="38"/>
  <c r="F29" i="38"/>
  <c r="E29" i="38"/>
  <c r="G28" i="38"/>
  <c r="F28" i="38"/>
  <c r="E28" i="38"/>
  <c r="G27" i="38"/>
  <c r="F27" i="38"/>
  <c r="E27" i="38"/>
  <c r="E160" i="4" l="1"/>
  <c r="G102" i="4"/>
  <c r="G160" i="4"/>
  <c r="D161" i="4"/>
  <c r="G103" i="4" l="1"/>
  <c r="F103" i="4"/>
  <c r="E103" i="4"/>
  <c r="G161" i="4"/>
  <c r="D162" i="4"/>
  <c r="E161" i="4"/>
  <c r="F161" i="4"/>
  <c r="G104" i="4" l="1"/>
  <c r="F104" i="4"/>
  <c r="E104" i="4"/>
  <c r="G162" i="4"/>
  <c r="F162" i="4"/>
  <c r="E162" i="4"/>
  <c r="E163" i="4" l="1"/>
  <c r="F163" i="4"/>
  <c r="G163" i="4"/>
  <c r="E27" i="6" l="1"/>
  <c r="F27" i="6" s="1"/>
  <c r="E26" i="6"/>
  <c r="F26" i="6" s="1"/>
  <c r="G153" i="4"/>
  <c r="F153" i="4"/>
  <c r="E153" i="4"/>
  <c r="E28" i="6" l="1"/>
  <c r="F28" i="6" s="1"/>
  <c r="E29" i="6" l="1"/>
  <c r="F29" i="6" s="1"/>
  <c r="E27" i="42"/>
  <c r="H27" i="42" s="1"/>
  <c r="E28" i="42"/>
  <c r="H28" i="42" s="1"/>
  <c r="I22" i="42"/>
  <c r="E22" i="42"/>
  <c r="I21" i="42"/>
  <c r="E21" i="42"/>
  <c r="I20" i="42"/>
  <c r="E20" i="42"/>
  <c r="I19" i="42"/>
  <c r="E19" i="42"/>
  <c r="I13" i="42"/>
  <c r="E13" i="42"/>
  <c r="I12" i="42"/>
  <c r="E12" i="42"/>
  <c r="I11" i="42"/>
  <c r="E11" i="42"/>
  <c r="I10" i="42"/>
  <c r="E10" i="42"/>
  <c r="I9" i="42"/>
  <c r="E9" i="42"/>
  <c r="I8" i="42"/>
  <c r="E8" i="42"/>
  <c r="N23" i="22"/>
  <c r="N24" i="22" s="1"/>
  <c r="N25" i="22" s="1"/>
  <c r="E23" i="22"/>
  <c r="J23" i="22" s="1"/>
  <c r="I22" i="22"/>
  <c r="H22" i="22"/>
  <c r="G22" i="22"/>
  <c r="L22" i="22" s="1"/>
  <c r="F22" i="22"/>
  <c r="K22" i="22" s="1"/>
  <c r="E22" i="22"/>
  <c r="J22" i="22" s="1"/>
  <c r="I15" i="22"/>
  <c r="H15" i="22"/>
  <c r="G15" i="22"/>
  <c r="L15" i="22" s="1"/>
  <c r="F15" i="22"/>
  <c r="K15" i="22" s="1"/>
  <c r="E15" i="22"/>
  <c r="J15" i="22" s="1"/>
  <c r="E30" i="6" l="1"/>
  <c r="F30" i="6" s="1"/>
  <c r="E24" i="22"/>
  <c r="J24" i="22" s="1"/>
  <c r="H23" i="22"/>
  <c r="F23" i="22"/>
  <c r="K23" i="22" s="1"/>
  <c r="G23" i="22"/>
  <c r="L23" i="22" s="1"/>
  <c r="I23" i="22"/>
  <c r="E31" i="6" l="1"/>
  <c r="F31" i="6" s="1"/>
  <c r="G24" i="22"/>
  <c r="L24" i="22" s="1"/>
  <c r="F24" i="22"/>
  <c r="K24" i="22" s="1"/>
  <c r="I24" i="22"/>
  <c r="D25" i="22"/>
  <c r="H24" i="22"/>
  <c r="E32" i="6" l="1"/>
  <c r="F32" i="6" s="1"/>
  <c r="D26" i="22"/>
  <c r="I25" i="22"/>
  <c r="F25" i="22"/>
  <c r="K25" i="22" s="1"/>
  <c r="H25" i="22"/>
  <c r="G25" i="22"/>
  <c r="L25" i="22" s="1"/>
  <c r="E25" i="22"/>
  <c r="J25" i="22" s="1"/>
  <c r="G22" i="4"/>
  <c r="G23" i="4" s="1"/>
  <c r="G24" i="4" s="1"/>
  <c r="G25" i="4" s="1"/>
  <c r="G26" i="4" s="1"/>
  <c r="G27" i="4" s="1"/>
  <c r="G28" i="4" s="1"/>
  <c r="G29" i="4" s="1"/>
  <c r="E33" i="6" l="1"/>
  <c r="F33" i="6" s="1"/>
  <c r="I26" i="22"/>
  <c r="E26" i="22"/>
  <c r="J26" i="22" s="1"/>
  <c r="G26" i="22"/>
  <c r="L26" i="22" s="1"/>
  <c r="H26" i="22"/>
  <c r="F26" i="22"/>
  <c r="K26" i="22" s="1"/>
  <c r="E34" i="6" l="1"/>
  <c r="F34" i="6" s="1"/>
  <c r="D35" i="6"/>
  <c r="E21" i="6"/>
  <c r="F21" i="6" s="1"/>
  <c r="E35" i="6" l="1"/>
  <c r="F35" i="6" s="1"/>
  <c r="D36" i="6"/>
  <c r="I11" i="40"/>
  <c r="I9" i="40"/>
  <c r="I10" i="40"/>
  <c r="E11" i="40"/>
  <c r="E10" i="40"/>
  <c r="F21" i="39"/>
  <c r="E36" i="6" l="1"/>
  <c r="F36" i="6" s="1"/>
  <c r="D37" i="6"/>
  <c r="E22" i="39"/>
  <c r="E21" i="39"/>
  <c r="F16" i="21"/>
  <c r="F17" i="21"/>
  <c r="F18" i="21"/>
  <c r="F15" i="21"/>
  <c r="E37" i="6" l="1"/>
  <c r="F37" i="6" s="1"/>
  <c r="D38" i="6"/>
  <c r="F22" i="39"/>
  <c r="E16" i="39"/>
  <c r="G17" i="39"/>
  <c r="G18" i="39" s="1"/>
  <c r="G19" i="39" s="1"/>
  <c r="G20" i="39" s="1"/>
  <c r="G21" i="39" s="1"/>
  <c r="G22" i="39" s="1"/>
  <c r="G23" i="39" s="1"/>
  <c r="G24" i="39" s="1"/>
  <c r="G25" i="39" s="1"/>
  <c r="G26" i="39" s="1"/>
  <c r="G27" i="39" s="1"/>
  <c r="G28" i="39" s="1"/>
  <c r="G29" i="39" s="1"/>
  <c r="G30" i="39" s="1"/>
  <c r="G31" i="39" s="1"/>
  <c r="G32" i="39" s="1"/>
  <c r="G33" i="39" s="1"/>
  <c r="G34" i="39" s="1"/>
  <c r="G35" i="39" s="1"/>
  <c r="G36" i="39" s="1"/>
  <c r="G37" i="39" s="1"/>
  <c r="G38" i="39" s="1"/>
  <c r="G39" i="39" s="1"/>
  <c r="G40" i="39" s="1"/>
  <c r="G41" i="39" s="1"/>
  <c r="G42" i="39" s="1"/>
  <c r="G43" i="39" s="1"/>
  <c r="G44" i="39" s="1"/>
  <c r="G45" i="39" s="1"/>
  <c r="G46" i="39" s="1"/>
  <c r="G47" i="39" s="1"/>
  <c r="G48" i="39" s="1"/>
  <c r="G49" i="39" s="1"/>
  <c r="G50" i="39" s="1"/>
  <c r="G51" i="39" s="1"/>
  <c r="G52" i="39" s="1"/>
  <c r="G53" i="39" s="1"/>
  <c r="G54" i="39" s="1"/>
  <c r="G55" i="39" s="1"/>
  <c r="G56" i="39" s="1"/>
  <c r="G57" i="39" s="1"/>
  <c r="G58" i="39" s="1"/>
  <c r="G59" i="39" s="1"/>
  <c r="G60" i="39" s="1"/>
  <c r="G61" i="39" s="1"/>
  <c r="G62" i="39" s="1"/>
  <c r="G63" i="39" s="1"/>
  <c r="G64" i="39" s="1"/>
  <c r="G65" i="39" s="1"/>
  <c r="G66" i="39" s="1"/>
  <c r="G67" i="39" s="1"/>
  <c r="G68" i="39" s="1"/>
  <c r="G69" i="39" s="1"/>
  <c r="G70" i="39" s="1"/>
  <c r="G71" i="39" s="1"/>
  <c r="G72" i="39" s="1"/>
  <c r="G73" i="39" s="1"/>
  <c r="G74" i="39" s="1"/>
  <c r="G75" i="39" s="1"/>
  <c r="G76" i="39" s="1"/>
  <c r="G77" i="39" s="1"/>
  <c r="G78" i="39" s="1"/>
  <c r="G79" i="39" s="1"/>
  <c r="G80" i="39" s="1"/>
  <c r="G81" i="39" s="1"/>
  <c r="G82" i="39" s="1"/>
  <c r="G83" i="39" s="1"/>
  <c r="G84" i="39" s="1"/>
  <c r="G85" i="39" s="1"/>
  <c r="G86" i="39" s="1"/>
  <c r="G87" i="39" s="1"/>
  <c r="G88" i="39" s="1"/>
  <c r="G89" i="39" s="1"/>
  <c r="G90" i="39" s="1"/>
  <c r="G91" i="39" s="1"/>
  <c r="G92" i="39" s="1"/>
  <c r="G93" i="39" s="1"/>
  <c r="G94" i="39" s="1"/>
  <c r="G95" i="39" s="1"/>
  <c r="G96" i="39" s="1"/>
  <c r="G97" i="39" s="1"/>
  <c r="G98" i="39" s="1"/>
  <c r="G99" i="39" s="1"/>
  <c r="G100" i="39" s="1"/>
  <c r="G101" i="39" s="1"/>
  <c r="G102" i="39" s="1"/>
  <c r="G103" i="39" s="1"/>
  <c r="G104" i="39" s="1"/>
  <c r="G105" i="39" s="1"/>
  <c r="G106" i="39" s="1"/>
  <c r="E38" i="6" l="1"/>
  <c r="F38" i="6" s="1"/>
  <c r="D39" i="6"/>
  <c r="F23" i="39"/>
  <c r="E23" i="39"/>
  <c r="F16" i="39"/>
  <c r="E39" i="6" l="1"/>
  <c r="F39" i="6" s="1"/>
  <c r="D40" i="6"/>
  <c r="F25" i="39"/>
  <c r="E25" i="39"/>
  <c r="F17" i="39"/>
  <c r="E17" i="39"/>
  <c r="E40" i="6" l="1"/>
  <c r="F40" i="6" s="1"/>
  <c r="F18" i="39"/>
  <c r="E18" i="39"/>
  <c r="E41" i="6" l="1"/>
  <c r="F41" i="6" s="1"/>
  <c r="E20" i="39"/>
  <c r="F20" i="39"/>
  <c r="F19" i="39"/>
  <c r="E19" i="39"/>
  <c r="E42" i="6" l="1"/>
  <c r="F42" i="6" s="1"/>
  <c r="D43" i="6"/>
  <c r="E9" i="40"/>
  <c r="E8" i="40"/>
  <c r="E43" i="6" l="1"/>
  <c r="F43" i="6" s="1"/>
  <c r="E44" i="6" l="1"/>
  <c r="F44" i="6" s="1"/>
  <c r="E45" i="6" l="1"/>
  <c r="F45" i="6" s="1"/>
  <c r="E46" i="6" l="1"/>
  <c r="F46" i="6" s="1"/>
  <c r="E47" i="6" l="1"/>
  <c r="F47" i="6" s="1"/>
  <c r="H21" i="40"/>
  <c r="F21" i="40"/>
  <c r="H20" i="40"/>
  <c r="F20" i="40"/>
  <c r="H19" i="40"/>
  <c r="F19" i="40"/>
  <c r="H18" i="40"/>
  <c r="F18" i="40"/>
  <c r="E48" i="6" l="1"/>
  <c r="F48" i="6" s="1"/>
  <c r="E49" i="6" l="1"/>
  <c r="F49" i="6" s="1"/>
  <c r="G26" i="38"/>
  <c r="F26" i="38"/>
  <c r="E26" i="38"/>
  <c r="G25" i="38"/>
  <c r="F25" i="38"/>
  <c r="E25" i="38"/>
  <c r="G24" i="38"/>
  <c r="F24" i="38"/>
  <c r="E24" i="38"/>
  <c r="G23" i="38"/>
  <c r="F23" i="38"/>
  <c r="E23" i="38"/>
  <c r="G22" i="38"/>
  <c r="F22" i="38"/>
  <c r="E22" i="38"/>
  <c r="G21" i="38"/>
  <c r="F21" i="38"/>
  <c r="E21" i="38"/>
  <c r="H27" i="13"/>
  <c r="G27" i="13"/>
  <c r="F27" i="13"/>
  <c r="E27" i="13"/>
  <c r="H26" i="13"/>
  <c r="G26" i="13"/>
  <c r="F26" i="13"/>
  <c r="E26" i="13"/>
  <c r="H25" i="13"/>
  <c r="G25" i="13"/>
  <c r="F25" i="13"/>
  <c r="E25" i="13"/>
  <c r="H24" i="13"/>
  <c r="G24" i="13"/>
  <c r="F24" i="13"/>
  <c r="E24" i="13"/>
  <c r="E50" i="6" l="1"/>
  <c r="F50" i="6" s="1"/>
  <c r="D51" i="6"/>
  <c r="E51" i="6" l="1"/>
  <c r="F51" i="6" s="1"/>
  <c r="D52" i="6"/>
  <c r="E52" i="6" l="1"/>
  <c r="F52" i="6" s="1"/>
  <c r="D53" i="6"/>
  <c r="N15" i="21"/>
  <c r="F187" i="4"/>
  <c r="E187" i="4"/>
  <c r="F186" i="4"/>
  <c r="E186" i="4"/>
  <c r="H92" i="4"/>
  <c r="H93" i="4" s="1"/>
  <c r="H94" i="4" s="1"/>
  <c r="H95" i="4" s="1"/>
  <c r="H96" i="4" s="1"/>
  <c r="H97" i="4" s="1"/>
  <c r="H98" i="4" s="1"/>
  <c r="G92" i="4"/>
  <c r="G91" i="4"/>
  <c r="F91" i="4"/>
  <c r="E91" i="4"/>
  <c r="G87" i="4"/>
  <c r="F87" i="4"/>
  <c r="E87" i="4"/>
  <c r="H85" i="4"/>
  <c r="H86" i="4" s="1"/>
  <c r="H88" i="4" s="1"/>
  <c r="H89" i="4" s="1"/>
  <c r="H90" i="4" s="1"/>
  <c r="E145" i="4"/>
  <c r="G144" i="4"/>
  <c r="F144" i="4"/>
  <c r="E144" i="4"/>
  <c r="G143" i="4"/>
  <c r="F143" i="4"/>
  <c r="E143" i="4"/>
  <c r="G142" i="4"/>
  <c r="F142" i="4"/>
  <c r="E142" i="4"/>
  <c r="F10" i="4"/>
  <c r="E10" i="4"/>
  <c r="H20" i="13"/>
  <c r="E53" i="6" l="1"/>
  <c r="F53" i="6" s="1"/>
  <c r="D54" i="6"/>
  <c r="H16" i="21"/>
  <c r="G15" i="21"/>
  <c r="H15" i="21"/>
  <c r="K15" i="21"/>
  <c r="E15" i="21"/>
  <c r="E92" i="4"/>
  <c r="F92" i="4"/>
  <c r="F145" i="4"/>
  <c r="G146" i="4"/>
  <c r="G145" i="4"/>
  <c r="G21" i="13"/>
  <c r="E20" i="13"/>
  <c r="F20" i="13"/>
  <c r="G20" i="13"/>
  <c r="E10" i="21"/>
  <c r="E11" i="21"/>
  <c r="E12" i="21"/>
  <c r="E13" i="21"/>
  <c r="E14" i="21"/>
  <c r="L148" i="32" l="1"/>
  <c r="L149" i="32" s="1"/>
  <c r="L150" i="32" s="1"/>
  <c r="L151" i="32" s="1"/>
  <c r="L152" i="32" s="1"/>
  <c r="L153" i="32" s="1"/>
  <c r="L154" i="32" s="1"/>
  <c r="L155" i="32" s="1"/>
  <c r="L156" i="32" s="1"/>
  <c r="L157" i="32" s="1"/>
  <c r="L158" i="32" s="1"/>
  <c r="L159" i="32" s="1"/>
  <c r="L160" i="32" s="1"/>
  <c r="L161" i="32" s="1"/>
  <c r="L162" i="32" s="1"/>
  <c r="L163" i="32" s="1"/>
  <c r="L164" i="32" s="1"/>
  <c r="L165" i="32" s="1"/>
  <c r="L166" i="32" s="1"/>
  <c r="L167" i="32" s="1"/>
  <c r="L168" i="32" s="1"/>
  <c r="L170" i="32" s="1"/>
  <c r="L171" i="32" s="1"/>
  <c r="L172" i="32" s="1"/>
  <c r="L173" i="32" s="1"/>
  <c r="K174" i="32" s="1"/>
  <c r="K175" i="32" s="1"/>
  <c r="K176" i="32" s="1"/>
  <c r="K177" i="32" s="1"/>
  <c r="K178" i="32" s="1"/>
  <c r="K179" i="32" s="1"/>
  <c r="K180" i="32" s="1"/>
  <c r="K181" i="32" s="1"/>
  <c r="K182" i="32" s="1"/>
  <c r="K183" i="32" s="1"/>
  <c r="K184" i="32" s="1"/>
  <c r="K187" i="32" s="1"/>
  <c r="K188" i="32" s="1"/>
  <c r="K189" i="32" s="1"/>
  <c r="K190" i="32" s="1"/>
  <c r="E54" i="6"/>
  <c r="F54" i="6" s="1"/>
  <c r="D55" i="6"/>
  <c r="E16" i="21"/>
  <c r="M15" i="21"/>
  <c r="L15" i="21"/>
  <c r="N16" i="21"/>
  <c r="K16" i="21"/>
  <c r="G16" i="21"/>
  <c r="G93" i="4"/>
  <c r="E146" i="4"/>
  <c r="F146" i="4"/>
  <c r="F147" i="4"/>
  <c r="F93" i="4"/>
  <c r="E93" i="4"/>
  <c r="H21" i="13"/>
  <c r="F21" i="13"/>
  <c r="E21" i="13"/>
  <c r="G14" i="6"/>
  <c r="G15" i="6" s="1"/>
  <c r="G16" i="6" s="1"/>
  <c r="G17" i="6" s="1"/>
  <c r="G18" i="6" s="1"/>
  <c r="G19" i="6" s="1"/>
  <c r="G20" i="6" s="1"/>
  <c r="E55" i="6" l="1"/>
  <c r="F55" i="6" s="1"/>
  <c r="D56" i="6"/>
  <c r="G21" i="6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G33" i="6" s="1"/>
  <c r="G34" i="6" s="1"/>
  <c r="G35" i="6" s="1"/>
  <c r="G36" i="6" s="1"/>
  <c r="G37" i="6" s="1"/>
  <c r="G38" i="6" s="1"/>
  <c r="G39" i="6" s="1"/>
  <c r="G40" i="6" s="1"/>
  <c r="G41" i="6" s="1"/>
  <c r="G42" i="6" s="1"/>
  <c r="G43" i="6" s="1"/>
  <c r="G44" i="6" s="1"/>
  <c r="G45" i="6" s="1"/>
  <c r="G46" i="6" s="1"/>
  <c r="G47" i="6" s="1"/>
  <c r="G48" i="6" s="1"/>
  <c r="G49" i="6" s="1"/>
  <c r="G50" i="6" s="1"/>
  <c r="G51" i="6" s="1"/>
  <c r="G52" i="6" s="1"/>
  <c r="G53" i="6" s="1"/>
  <c r="G54" i="6" s="1"/>
  <c r="G55" i="6" s="1"/>
  <c r="G56" i="6" s="1"/>
  <c r="G57" i="6" s="1"/>
  <c r="G58" i="6" s="1"/>
  <c r="G59" i="6" s="1"/>
  <c r="G60" i="6" s="1"/>
  <c r="G61" i="6" s="1"/>
  <c r="G62" i="6" s="1"/>
  <c r="G63" i="6" s="1"/>
  <c r="G64" i="6" s="1"/>
  <c r="G65" i="6" s="1"/>
  <c r="G66" i="6" s="1"/>
  <c r="G67" i="6" s="1"/>
  <c r="G68" i="6" s="1"/>
  <c r="G69" i="6" s="1"/>
  <c r="G70" i="6" s="1"/>
  <c r="G71" i="6" s="1"/>
  <c r="G72" i="6" s="1"/>
  <c r="G73" i="6" s="1"/>
  <c r="G74" i="6" s="1"/>
  <c r="G75" i="6" s="1"/>
  <c r="G76" i="6" s="1"/>
  <c r="G77" i="6" s="1"/>
  <c r="G78" i="6" s="1"/>
  <c r="G79" i="6" s="1"/>
  <c r="G80" i="6" s="1"/>
  <c r="G81" i="6" s="1"/>
  <c r="G82" i="6" s="1"/>
  <c r="G83" i="6" s="1"/>
  <c r="G84" i="6" s="1"/>
  <c r="G85" i="6" s="1"/>
  <c r="G86" i="6" s="1"/>
  <c r="G87" i="6" s="1"/>
  <c r="G88" i="6" s="1"/>
  <c r="G89" i="6" s="1"/>
  <c r="G95" i="4"/>
  <c r="E95" i="4"/>
  <c r="F95" i="4"/>
  <c r="G17" i="21"/>
  <c r="K17" i="21"/>
  <c r="H17" i="21"/>
  <c r="E17" i="21"/>
  <c r="N17" i="21"/>
  <c r="M16" i="21"/>
  <c r="L16" i="21"/>
  <c r="G147" i="4"/>
  <c r="G94" i="4"/>
  <c r="E94" i="4"/>
  <c r="F94" i="4"/>
  <c r="E147" i="4"/>
  <c r="H22" i="13"/>
  <c r="F22" i="13"/>
  <c r="G22" i="13"/>
  <c r="E22" i="13"/>
  <c r="E56" i="6" l="1"/>
  <c r="F56" i="6" s="1"/>
  <c r="D57" i="6"/>
  <c r="F19" i="21"/>
  <c r="G96" i="4"/>
  <c r="E96" i="4"/>
  <c r="F96" i="4"/>
  <c r="K19" i="21"/>
  <c r="E19" i="21"/>
  <c r="N19" i="21"/>
  <c r="G19" i="21"/>
  <c r="H19" i="21"/>
  <c r="G18" i="21"/>
  <c r="K18" i="21"/>
  <c r="H18" i="21"/>
  <c r="N18" i="21"/>
  <c r="E18" i="21"/>
  <c r="M17" i="21"/>
  <c r="L17" i="21"/>
  <c r="G148" i="4"/>
  <c r="E148" i="4"/>
  <c r="F148" i="4"/>
  <c r="G23" i="13"/>
  <c r="H23" i="13"/>
  <c r="E23" i="13"/>
  <c r="F23" i="13"/>
  <c r="E57" i="6" l="1"/>
  <c r="F57" i="6" s="1"/>
  <c r="D58" i="6"/>
  <c r="K20" i="21"/>
  <c r="E20" i="21"/>
  <c r="H20" i="21"/>
  <c r="N20" i="21"/>
  <c r="F20" i="21"/>
  <c r="G20" i="21"/>
  <c r="G97" i="4"/>
  <c r="E97" i="4"/>
  <c r="F97" i="4"/>
  <c r="M19" i="21"/>
  <c r="L19" i="21"/>
  <c r="L18" i="21"/>
  <c r="M18" i="21"/>
  <c r="G149" i="4"/>
  <c r="E149" i="4"/>
  <c r="F149" i="4"/>
  <c r="E58" i="6" l="1"/>
  <c r="F58" i="6" s="1"/>
  <c r="D59" i="6"/>
  <c r="M20" i="21"/>
  <c r="L20" i="21"/>
  <c r="N21" i="21"/>
  <c r="K21" i="21"/>
  <c r="G21" i="21"/>
  <c r="F21" i="21"/>
  <c r="H21" i="21"/>
  <c r="G98" i="4"/>
  <c r="D99" i="4"/>
  <c r="E98" i="4"/>
  <c r="F98" i="4"/>
  <c r="G150" i="4"/>
  <c r="F150" i="4"/>
  <c r="E150" i="4"/>
  <c r="E59" i="6" l="1"/>
  <c r="F59" i="6" s="1"/>
  <c r="D60" i="6"/>
  <c r="M21" i="21"/>
  <c r="L21" i="21"/>
  <c r="N22" i="21"/>
  <c r="H22" i="21"/>
  <c r="K22" i="21"/>
  <c r="F22" i="21"/>
  <c r="G22" i="21"/>
  <c r="G152" i="4"/>
  <c r="E152" i="4"/>
  <c r="F152" i="4"/>
  <c r="G99" i="4"/>
  <c r="F99" i="4"/>
  <c r="E99" i="4"/>
  <c r="G151" i="4"/>
  <c r="F151" i="4"/>
  <c r="E151" i="4"/>
  <c r="E60" i="6" l="1"/>
  <c r="F60" i="6" s="1"/>
  <c r="D61" i="6"/>
  <c r="L22" i="21"/>
  <c r="M22" i="21"/>
  <c r="K23" i="21"/>
  <c r="N23" i="21"/>
  <c r="F23" i="21"/>
  <c r="H23" i="21"/>
  <c r="G23" i="21"/>
  <c r="F154" i="4"/>
  <c r="E154" i="4"/>
  <c r="G154" i="4"/>
  <c r="E61" i="6" l="1"/>
  <c r="F61" i="6" s="1"/>
  <c r="D62" i="6"/>
  <c r="M23" i="21"/>
  <c r="L23" i="21"/>
  <c r="G24" i="21"/>
  <c r="H24" i="21"/>
  <c r="K24" i="21"/>
  <c r="N24" i="21"/>
  <c r="F156" i="4"/>
  <c r="E156" i="4"/>
  <c r="G156" i="4"/>
  <c r="E62" i="6" l="1"/>
  <c r="F62" i="6" s="1"/>
  <c r="D63" i="6"/>
  <c r="L24" i="21"/>
  <c r="M24" i="21"/>
  <c r="H25" i="21"/>
  <c r="G25" i="21"/>
  <c r="N25" i="21"/>
  <c r="K25" i="21"/>
  <c r="G157" i="4"/>
  <c r="E157" i="4"/>
  <c r="F157" i="4"/>
  <c r="N14" i="21"/>
  <c r="F14" i="21"/>
  <c r="M14" i="21" s="1"/>
  <c r="G14" i="21"/>
  <c r="H14" i="21"/>
  <c r="K14" i="21"/>
  <c r="F13" i="21"/>
  <c r="M13" i="21" s="1"/>
  <c r="G13" i="21"/>
  <c r="H13" i="21"/>
  <c r="K13" i="21"/>
  <c r="N13" i="21"/>
  <c r="N12" i="21"/>
  <c r="K12" i="21"/>
  <c r="H12" i="21"/>
  <c r="G12" i="21"/>
  <c r="F12" i="21"/>
  <c r="M12" i="21" s="1"/>
  <c r="N11" i="21"/>
  <c r="K11" i="21"/>
  <c r="H11" i="21"/>
  <c r="G11" i="21"/>
  <c r="F11" i="21"/>
  <c r="M11" i="21" s="1"/>
  <c r="E63" i="6" l="1"/>
  <c r="F63" i="6" s="1"/>
  <c r="D64" i="6"/>
  <c r="N27" i="21"/>
  <c r="G27" i="21"/>
  <c r="H27" i="21"/>
  <c r="K27" i="21"/>
  <c r="M25" i="21"/>
  <c r="L25" i="21"/>
  <c r="H26" i="21"/>
  <c r="K26" i="21"/>
  <c r="G26" i="21"/>
  <c r="N26" i="21"/>
  <c r="L14" i="21"/>
  <c r="L13" i="21"/>
  <c r="L12" i="21"/>
  <c r="L11" i="21"/>
  <c r="E64" i="6" l="1"/>
  <c r="F64" i="6" s="1"/>
  <c r="D65" i="6"/>
  <c r="M27" i="21"/>
  <c r="L27" i="21"/>
  <c r="L26" i="21"/>
  <c r="M26" i="21"/>
  <c r="J14" i="13"/>
  <c r="J15" i="13" s="1"/>
  <c r="J16" i="13" s="1"/>
  <c r="J17" i="13" s="1"/>
  <c r="J18" i="13" s="1"/>
  <c r="J19" i="13" s="1"/>
  <c r="J20" i="13" s="1"/>
  <c r="J21" i="13" s="1"/>
  <c r="J22" i="13" s="1"/>
  <c r="J23" i="13" s="1"/>
  <c r="J24" i="13" s="1"/>
  <c r="J25" i="13" s="1"/>
  <c r="J26" i="13" s="1"/>
  <c r="J27" i="13" s="1"/>
  <c r="J28" i="13" s="1"/>
  <c r="J29" i="13" s="1"/>
  <c r="J30" i="13" s="1"/>
  <c r="J31" i="13" s="1"/>
  <c r="J32" i="13" s="1"/>
  <c r="J33" i="13" s="1"/>
  <c r="J34" i="13" s="1"/>
  <c r="J35" i="13" s="1"/>
  <c r="J36" i="13" s="1"/>
  <c r="J37" i="13" s="1"/>
  <c r="E65" i="6" l="1"/>
  <c r="F65" i="6" s="1"/>
  <c r="E66" i="6" l="1"/>
  <c r="F66" i="6" s="1"/>
  <c r="E67" i="6" l="1"/>
  <c r="F67" i="6" s="1"/>
  <c r="F15" i="39"/>
  <c r="E15" i="39"/>
  <c r="F14" i="39"/>
  <c r="E14" i="39"/>
  <c r="F13" i="39"/>
  <c r="E13" i="39"/>
  <c r="F12" i="39"/>
  <c r="E12" i="39"/>
  <c r="E68" i="6" l="1"/>
  <c r="F68" i="6" s="1"/>
  <c r="I13" i="22"/>
  <c r="H13" i="22"/>
  <c r="G13" i="22"/>
  <c r="L13" i="22" s="1"/>
  <c r="F13" i="22"/>
  <c r="K13" i="22" s="1"/>
  <c r="E13" i="22"/>
  <c r="J13" i="22" s="1"/>
  <c r="I12" i="22"/>
  <c r="H12" i="22"/>
  <c r="G12" i="22"/>
  <c r="L12" i="22" s="1"/>
  <c r="F12" i="22"/>
  <c r="K12" i="22" s="1"/>
  <c r="E12" i="22"/>
  <c r="J12" i="22" s="1"/>
  <c r="I11" i="22"/>
  <c r="E69" i="6" l="1"/>
  <c r="F69" i="6" s="1"/>
  <c r="E11" i="22"/>
  <c r="J11" i="22" s="1"/>
  <c r="G11" i="22"/>
  <c r="L11" i="22" s="1"/>
  <c r="F11" i="22"/>
  <c r="K11" i="22" s="1"/>
  <c r="H11" i="22"/>
  <c r="E70" i="6" l="1"/>
  <c r="F70" i="6" s="1"/>
  <c r="G9" i="38"/>
  <c r="G10" i="38"/>
  <c r="G13" i="38"/>
  <c r="G15" i="38"/>
  <c r="F9" i="38"/>
  <c r="F10" i="38"/>
  <c r="F13" i="38"/>
  <c r="F15" i="38"/>
  <c r="E9" i="38"/>
  <c r="E10" i="38"/>
  <c r="E13" i="38"/>
  <c r="E15" i="38"/>
  <c r="E71" i="6" l="1"/>
  <c r="F71" i="6" s="1"/>
  <c r="E84" i="4"/>
  <c r="F84" i="4"/>
  <c r="G85" i="4"/>
  <c r="F85" i="4"/>
  <c r="E85" i="4"/>
  <c r="G84" i="4"/>
  <c r="D73" i="6" l="1"/>
  <c r="E72" i="6"/>
  <c r="F72" i="6" s="1"/>
  <c r="F86" i="4"/>
  <c r="G86" i="4"/>
  <c r="E86" i="4"/>
  <c r="E73" i="6" l="1"/>
  <c r="F73" i="6" s="1"/>
  <c r="G88" i="4"/>
  <c r="F88" i="4"/>
  <c r="E88" i="4"/>
  <c r="E74" i="6" l="1"/>
  <c r="F74" i="6" s="1"/>
  <c r="D75" i="6"/>
  <c r="G89" i="4"/>
  <c r="F89" i="4"/>
  <c r="E89" i="4"/>
  <c r="E75" i="6" l="1"/>
  <c r="F75" i="6" s="1"/>
  <c r="D76" i="6"/>
  <c r="G90" i="4"/>
  <c r="F90" i="4"/>
  <c r="E90" i="4"/>
  <c r="E76" i="6" l="1"/>
  <c r="F76" i="6" s="1"/>
  <c r="D77" i="6"/>
  <c r="D188" i="4"/>
  <c r="D189" i="4" s="1"/>
  <c r="D190" i="4" s="1"/>
  <c r="D191" i="4" s="1"/>
  <c r="D196" i="4" s="1"/>
  <c r="D197" i="4" s="1"/>
  <c r="F188" i="4"/>
  <c r="F189" i="4" s="1"/>
  <c r="F190" i="4" s="1"/>
  <c r="F191" i="4" s="1"/>
  <c r="F192" i="4" s="1"/>
  <c r="F193" i="4" s="1"/>
  <c r="F194" i="4" s="1"/>
  <c r="F195" i="4" s="1"/>
  <c r="F196" i="4" s="1"/>
  <c r="F197" i="4" s="1"/>
  <c r="F198" i="4" s="1"/>
  <c r="F199" i="4" s="1"/>
  <c r="F200" i="4" s="1"/>
  <c r="F201" i="4" s="1"/>
  <c r="F202" i="4" s="1"/>
  <c r="F203" i="4" s="1"/>
  <c r="F204" i="4" s="1"/>
  <c r="F205" i="4" s="1"/>
  <c r="F206" i="4" s="1"/>
  <c r="F207" i="4" s="1"/>
  <c r="F208" i="4" s="1"/>
  <c r="E188" i="4"/>
  <c r="E189" i="4" s="1"/>
  <c r="E190" i="4" s="1"/>
  <c r="E191" i="4" s="1"/>
  <c r="E192" i="4" s="1"/>
  <c r="E193" i="4" s="1"/>
  <c r="E194" i="4" s="1"/>
  <c r="E195" i="4" s="1"/>
  <c r="E196" i="4" s="1"/>
  <c r="E197" i="4" s="1"/>
  <c r="E198" i="4" s="1"/>
  <c r="E199" i="4" s="1"/>
  <c r="E200" i="4" s="1"/>
  <c r="E201" i="4" s="1"/>
  <c r="E202" i="4" s="1"/>
  <c r="E203" i="4" s="1"/>
  <c r="E204" i="4" s="1"/>
  <c r="E205" i="4" s="1"/>
  <c r="E206" i="4" s="1"/>
  <c r="E207" i="4" s="1"/>
  <c r="E208" i="4" s="1"/>
  <c r="E77" i="6" l="1"/>
  <c r="F77" i="6" s="1"/>
  <c r="F9" i="39"/>
  <c r="F10" i="39"/>
  <c r="F11" i="39"/>
  <c r="E9" i="39"/>
  <c r="E10" i="39"/>
  <c r="E11" i="39"/>
  <c r="F8" i="39"/>
  <c r="E8" i="39"/>
  <c r="E78" i="6" l="1"/>
  <c r="F78" i="6" s="1"/>
  <c r="E79" i="6" l="1"/>
  <c r="F79" i="6" s="1"/>
  <c r="D11" i="38"/>
  <c r="G8" i="38"/>
  <c r="F8" i="38"/>
  <c r="E8" i="38"/>
  <c r="E80" i="6" l="1"/>
  <c r="F80" i="6" s="1"/>
  <c r="D12" i="38"/>
  <c r="G11" i="38"/>
  <c r="E11" i="38"/>
  <c r="F11" i="38"/>
  <c r="E81" i="6" l="1"/>
  <c r="F81" i="6" s="1"/>
  <c r="E12" i="38"/>
  <c r="G12" i="38"/>
  <c r="F12" i="38"/>
  <c r="E82" i="6" l="1"/>
  <c r="F82" i="6" s="1"/>
  <c r="G14" i="38"/>
  <c r="E14" i="38"/>
  <c r="F14" i="38"/>
  <c r="E16" i="38"/>
  <c r="G16" i="38"/>
  <c r="F16" i="38"/>
  <c r="E83" i="6" l="1"/>
  <c r="F83" i="6" s="1"/>
  <c r="E17" i="38"/>
  <c r="F17" i="38"/>
  <c r="G17" i="38"/>
  <c r="E84" i="6" l="1"/>
  <c r="F84" i="6" s="1"/>
  <c r="E18" i="38"/>
  <c r="F18" i="38"/>
  <c r="G18" i="38"/>
  <c r="E85" i="6" l="1"/>
  <c r="F85" i="6" s="1"/>
  <c r="F19" i="38"/>
  <c r="E19" i="38"/>
  <c r="G19" i="38"/>
  <c r="E86" i="6" l="1"/>
  <c r="F86" i="6" s="1"/>
  <c r="D87" i="6"/>
  <c r="E20" i="38"/>
  <c r="F20" i="38"/>
  <c r="G20" i="38"/>
  <c r="E87" i="6" l="1"/>
  <c r="F87" i="6" s="1"/>
  <c r="D88" i="6"/>
  <c r="E88" i="6" l="1"/>
  <c r="F88" i="6" s="1"/>
  <c r="D89" i="6"/>
  <c r="E89" i="6" s="1"/>
  <c r="F89" i="6" s="1"/>
  <c r="F8" i="21"/>
  <c r="M8" i="21" l="1"/>
  <c r="L8" i="21"/>
  <c r="G8" i="21"/>
  <c r="H8" i="21"/>
  <c r="G9" i="21"/>
  <c r="K8" i="21"/>
  <c r="N8" i="21"/>
  <c r="E8" i="21"/>
  <c r="K9" i="21"/>
  <c r="H9" i="21"/>
  <c r="F9" i="21" l="1"/>
  <c r="N9" i="21"/>
  <c r="E9" i="21"/>
  <c r="M9" i="21" l="1"/>
  <c r="L9" i="21"/>
  <c r="N10" i="21"/>
  <c r="G10" i="21"/>
  <c r="H10" i="21"/>
  <c r="F10" i="21"/>
  <c r="K10" i="21"/>
  <c r="M10" i="21" l="1"/>
  <c r="L10" i="21"/>
  <c r="I9" i="21" l="1"/>
  <c r="I10" i="21" s="1"/>
  <c r="I11" i="21" s="1"/>
  <c r="I12" i="21" s="1"/>
  <c r="I13" i="21" s="1"/>
  <c r="I14" i="21" s="1"/>
  <c r="I15" i="21" s="1"/>
  <c r="I16" i="21" s="1"/>
  <c r="I17" i="21" s="1"/>
  <c r="I18" i="21" s="1"/>
  <c r="I19" i="21" s="1"/>
  <c r="I20" i="21" s="1"/>
  <c r="I21" i="21" s="1"/>
  <c r="I22" i="21" s="1"/>
  <c r="I23" i="21" s="1"/>
  <c r="I24" i="21" s="1"/>
  <c r="I25" i="21" s="1"/>
  <c r="I26" i="21" s="1"/>
  <c r="I27" i="21" s="1"/>
  <c r="E9" i="36" l="1"/>
  <c r="E10" i="36"/>
  <c r="D11" i="36"/>
  <c r="E11" i="36" s="1"/>
  <c r="D12" i="36" l="1"/>
  <c r="E12" i="36" s="1"/>
  <c r="F13" i="13" l="1"/>
  <c r="E13" i="13"/>
  <c r="G13" i="13"/>
  <c r="H13" i="13"/>
  <c r="E15" i="13" l="1"/>
  <c r="H15" i="13"/>
  <c r="G15" i="13"/>
  <c r="F15" i="13"/>
  <c r="G14" i="13"/>
  <c r="H14" i="13"/>
  <c r="E14" i="13"/>
  <c r="F14" i="13"/>
  <c r="G16" i="13" l="1"/>
  <c r="H16" i="13"/>
  <c r="E16" i="13"/>
  <c r="F16" i="13"/>
  <c r="E17" i="13" l="1"/>
  <c r="F17" i="13"/>
  <c r="H17" i="13"/>
  <c r="G17" i="13"/>
  <c r="G18" i="13" l="1"/>
  <c r="E18" i="13"/>
  <c r="F18" i="13"/>
  <c r="H18" i="13"/>
  <c r="F19" i="13" l="1"/>
  <c r="H19" i="13"/>
  <c r="E19" i="13"/>
  <c r="G19" i="13"/>
  <c r="D9" i="13" l="1"/>
  <c r="D9" i="22" l="1"/>
  <c r="E9" i="22" l="1"/>
  <c r="J9" i="22" s="1"/>
  <c r="I9" i="22"/>
  <c r="F9" i="22"/>
  <c r="K9" i="22" s="1"/>
  <c r="H9" i="22"/>
  <c r="G9" i="22"/>
  <c r="L9" i="22" s="1"/>
  <c r="F8" i="22"/>
  <c r="K8" i="22" s="1"/>
  <c r="G8" i="22"/>
  <c r="L8" i="22" s="1"/>
  <c r="I8" i="22"/>
  <c r="H8" i="22"/>
  <c r="E8" i="22"/>
  <c r="J8" i="22" s="1"/>
  <c r="E8" i="6" l="1"/>
  <c r="F8" i="6" s="1"/>
  <c r="E8" i="13"/>
  <c r="G8" i="13"/>
  <c r="H8" i="13"/>
  <c r="F8" i="13"/>
  <c r="E9" i="6" l="1"/>
  <c r="F9" i="6" s="1"/>
  <c r="G9" i="13"/>
  <c r="E9" i="13"/>
  <c r="H9" i="13"/>
  <c r="F9" i="13"/>
  <c r="E10" i="6" l="1"/>
  <c r="F10" i="6" s="1"/>
  <c r="E10" i="13"/>
  <c r="G10" i="13"/>
  <c r="H10" i="13"/>
  <c r="F10" i="13"/>
  <c r="E11" i="6" l="1"/>
  <c r="F11" i="6" s="1"/>
  <c r="D12" i="6"/>
  <c r="E11" i="13"/>
  <c r="G11" i="13"/>
  <c r="H11" i="13"/>
  <c r="F11" i="13"/>
  <c r="E12" i="6" l="1"/>
  <c r="F12" i="6" s="1"/>
  <c r="D13" i="6"/>
  <c r="E12" i="13"/>
  <c r="F12" i="13"/>
  <c r="G12" i="13"/>
  <c r="H12" i="13"/>
  <c r="E13" i="6" l="1"/>
  <c r="F13" i="6" s="1"/>
  <c r="E14" i="6" l="1"/>
  <c r="F14" i="6" s="1"/>
  <c r="E15" i="6" l="1"/>
  <c r="F15" i="6" s="1"/>
  <c r="E16" i="6" l="1"/>
  <c r="F16" i="6" s="1"/>
  <c r="E17" i="6" l="1"/>
  <c r="F17" i="6" s="1"/>
  <c r="E18" i="6" l="1"/>
  <c r="F18" i="6" s="1"/>
  <c r="E19" i="6" l="1"/>
  <c r="F19" i="6" s="1"/>
  <c r="E20" i="6" l="1"/>
  <c r="F20" i="6" s="1"/>
  <c r="G9" i="15"/>
  <c r="F9" i="15"/>
  <c r="D10" i="15"/>
  <c r="E9" i="15"/>
  <c r="G10" i="15" l="1"/>
  <c r="D11" i="15"/>
  <c r="E10" i="15"/>
  <c r="F10" i="15"/>
  <c r="E22" i="6" l="1"/>
  <c r="F22" i="6" s="1"/>
  <c r="E11" i="15"/>
  <c r="F11" i="15"/>
  <c r="G11" i="15"/>
  <c r="D12" i="15"/>
  <c r="E23" i="6" l="1"/>
  <c r="F23" i="6" s="1"/>
  <c r="F12" i="15"/>
  <c r="G12" i="15"/>
  <c r="E12" i="15"/>
  <c r="E24" i="6" l="1"/>
  <c r="F24" i="6" s="1"/>
  <c r="E25" i="6"/>
  <c r="F25" i="6" s="1"/>
  <c r="E10" i="33" l="1"/>
  <c r="D11" i="33"/>
  <c r="D12" i="33" s="1"/>
  <c r="D13" i="33" s="1"/>
  <c r="E12" i="33" l="1"/>
  <c r="E11" i="33"/>
  <c r="D14" i="33"/>
  <c r="E13" i="33"/>
  <c r="E7" i="36" l="1"/>
  <c r="E8" i="36"/>
  <c r="E14" i="33"/>
  <c r="D15" i="33"/>
  <c r="H39" i="33"/>
  <c r="F39" i="33"/>
  <c r="H38" i="33"/>
  <c r="F38" i="33"/>
  <c r="H37" i="33"/>
  <c r="F37" i="33"/>
  <c r="H36" i="33"/>
  <c r="F36" i="33"/>
  <c r="D17" i="33" l="1"/>
  <c r="E15" i="33"/>
  <c r="E17" i="33" l="1"/>
  <c r="E16" i="33"/>
  <c r="E18" i="33" l="1"/>
  <c r="D20" i="33" l="1"/>
  <c r="E19" i="33"/>
  <c r="E20" i="33" l="1"/>
  <c r="D22" i="33" l="1"/>
  <c r="D23" i="33" s="1"/>
  <c r="E21" i="33"/>
  <c r="E23" i="33" l="1"/>
  <c r="D24" i="33"/>
  <c r="E22" i="33"/>
  <c r="E24" i="33" l="1"/>
  <c r="D25" i="33"/>
  <c r="E25" i="33" l="1"/>
  <c r="D26" i="33"/>
  <c r="D27" i="33" l="1"/>
  <c r="E26" i="33"/>
  <c r="E27" i="33" l="1"/>
  <c r="D28" i="33"/>
  <c r="D29" i="33" l="1"/>
  <c r="E28" i="33"/>
  <c r="D21" i="9"/>
  <c r="H21" i="9" s="1"/>
  <c r="H20" i="9"/>
  <c r="G20" i="9"/>
  <c r="F20" i="9"/>
  <c r="E20" i="9"/>
  <c r="E29" i="33" l="1"/>
  <c r="D30" i="33"/>
  <c r="E21" i="9"/>
  <c r="F21" i="9"/>
  <c r="G21" i="9"/>
  <c r="D31" i="33" l="1"/>
  <c r="E30" i="33"/>
  <c r="G12" i="16"/>
  <c r="E31" i="33" l="1"/>
  <c r="G11" i="25"/>
  <c r="F11" i="25"/>
  <c r="E11" i="25"/>
  <c r="G8" i="25"/>
  <c r="F8" i="25"/>
  <c r="E8" i="25"/>
  <c r="T37" i="29" l="1"/>
  <c r="T38" i="29" s="1"/>
  <c r="X37" i="29"/>
  <c r="Y37" i="29" s="1"/>
  <c r="AA37" i="29" l="1"/>
  <c r="Z37" i="29"/>
  <c r="U37" i="29"/>
  <c r="X38" i="29"/>
  <c r="Y38" i="29" s="1"/>
  <c r="T39" i="29"/>
  <c r="T40" i="29" s="1"/>
  <c r="U38" i="29"/>
  <c r="AA38" i="29" l="1"/>
  <c r="Z38" i="29"/>
  <c r="X39" i="29"/>
  <c r="X40" i="29" s="1"/>
  <c r="Y40" i="29" s="1"/>
  <c r="U39" i="29"/>
  <c r="U40" i="29"/>
  <c r="T41" i="29"/>
  <c r="X41" i="29" l="1"/>
  <c r="Z41" i="29" s="1"/>
  <c r="Z39" i="29"/>
  <c r="AA39" i="29"/>
  <c r="AA40" i="29"/>
  <c r="Z40" i="29"/>
  <c r="Y39" i="29"/>
  <c r="T42" i="29"/>
  <c r="U42" i="29" s="1"/>
  <c r="U41" i="29"/>
  <c r="X42" i="29" l="1"/>
  <c r="Z42" i="29" s="1"/>
  <c r="Y41" i="29"/>
  <c r="AA41" i="29"/>
  <c r="E9" i="9"/>
  <c r="Y42" i="29" l="1"/>
  <c r="AA42" i="29"/>
  <c r="F14" i="16"/>
  <c r="E14" i="16"/>
  <c r="G14" i="16"/>
  <c r="E16" i="16" l="1"/>
  <c r="F16" i="16"/>
  <c r="G16" i="16"/>
  <c r="AA36" i="29" l="1"/>
  <c r="Y36" i="29"/>
  <c r="Z36" i="29"/>
  <c r="U36" i="29" l="1"/>
  <c r="G8" i="15" l="1"/>
  <c r="E8" i="15"/>
  <c r="F8" i="15"/>
  <c r="D9" i="16" l="1"/>
  <c r="D10" i="16" l="1"/>
  <c r="D11" i="16" l="1"/>
  <c r="H20" i="15"/>
  <c r="G20" i="15"/>
  <c r="F20" i="15"/>
  <c r="H19" i="15"/>
  <c r="G19" i="15"/>
  <c r="F19" i="15"/>
  <c r="H18" i="15"/>
  <c r="G18" i="15"/>
  <c r="F18" i="15"/>
  <c r="H17" i="15"/>
  <c r="G17" i="15"/>
  <c r="F17" i="15"/>
  <c r="F12" i="16" l="1"/>
  <c r="E12" i="16"/>
  <c r="D13" i="16"/>
  <c r="H12" i="16"/>
  <c r="G13" i="16" l="1"/>
  <c r="F13" i="16"/>
  <c r="E13" i="16"/>
  <c r="E66" i="22" l="1"/>
  <c r="D69" i="22"/>
  <c r="D70" i="22" s="1"/>
  <c r="D71" i="22" s="1"/>
  <c r="D72" i="22" s="1"/>
  <c r="D73" i="22" s="1"/>
  <c r="E73" i="22" s="1"/>
  <c r="D67" i="22"/>
  <c r="E69" i="22" l="1"/>
  <c r="E70" i="22"/>
  <c r="E72" i="22"/>
  <c r="G13" i="24" l="1"/>
  <c r="F13" i="24"/>
  <c r="E13" i="24"/>
  <c r="H8" i="24"/>
  <c r="G8" i="24"/>
  <c r="F8" i="24"/>
  <c r="E8" i="24"/>
  <c r="H32" i="24"/>
  <c r="G32" i="24"/>
  <c r="F32" i="24"/>
  <c r="H31" i="24"/>
  <c r="G31" i="24"/>
  <c r="F31" i="24"/>
  <c r="H30" i="24"/>
  <c r="G30" i="24"/>
  <c r="F30" i="24"/>
  <c r="H29" i="24"/>
  <c r="G29" i="24"/>
  <c r="F29" i="24"/>
  <c r="D9" i="24"/>
  <c r="F9" i="24" s="1"/>
  <c r="G9" i="24" l="1"/>
  <c r="H9" i="24"/>
  <c r="E9" i="24"/>
  <c r="D14" i="24"/>
  <c r="G14" i="24" l="1"/>
  <c r="E14" i="24"/>
  <c r="F14" i="24"/>
  <c r="E67" i="22"/>
  <c r="D15" i="24"/>
  <c r="D96" i="6" l="1"/>
  <c r="E95" i="6"/>
  <c r="F95" i="6" s="1"/>
  <c r="F15" i="24"/>
  <c r="G15" i="24"/>
  <c r="E15" i="24"/>
  <c r="E68" i="22"/>
  <c r="D16" i="24"/>
  <c r="G16" i="24" l="1"/>
  <c r="F16" i="24"/>
  <c r="E16" i="24"/>
  <c r="D17" i="24"/>
  <c r="E17" i="24" l="1"/>
  <c r="F17" i="24"/>
  <c r="G17" i="24"/>
  <c r="D18" i="24"/>
  <c r="E18" i="24" l="1"/>
  <c r="F18" i="24"/>
  <c r="G18" i="24"/>
  <c r="D19" i="24"/>
  <c r="C8" i="28"/>
  <c r="D8" i="28" s="1"/>
  <c r="D7" i="28"/>
  <c r="G19" i="24" l="1"/>
  <c r="E19" i="24"/>
  <c r="F19" i="24"/>
  <c r="D20" i="24"/>
  <c r="C9" i="28"/>
  <c r="F20" i="24" l="1"/>
  <c r="E20" i="24"/>
  <c r="D21" i="24"/>
  <c r="G20" i="24"/>
  <c r="C10" i="28"/>
  <c r="D9" i="28"/>
  <c r="F9" i="12" l="1"/>
  <c r="E9" i="12"/>
  <c r="D10" i="12"/>
  <c r="G9" i="12"/>
  <c r="F21" i="24"/>
  <c r="D22" i="24"/>
  <c r="E21" i="24"/>
  <c r="G21" i="24"/>
  <c r="C11" i="28"/>
  <c r="D11" i="28" s="1"/>
  <c r="D10" i="28"/>
  <c r="D11" i="12" l="1"/>
  <c r="F10" i="12"/>
  <c r="G10" i="12"/>
  <c r="E10" i="12"/>
  <c r="D23" i="24"/>
  <c r="E22" i="24"/>
  <c r="G22" i="24"/>
  <c r="F22" i="24"/>
  <c r="E10" i="9" l="1"/>
  <c r="D11" i="9"/>
  <c r="D12" i="9" s="1"/>
  <c r="G11" i="12"/>
  <c r="F11" i="12"/>
  <c r="D12" i="12"/>
  <c r="D13" i="12" s="1"/>
  <c r="E11" i="12"/>
  <c r="F23" i="24"/>
  <c r="E23" i="24"/>
  <c r="G23" i="24"/>
  <c r="D13" i="9" l="1"/>
  <c r="E13" i="12"/>
  <c r="G13" i="12"/>
  <c r="D14" i="12"/>
  <c r="F13" i="12"/>
  <c r="G12" i="12"/>
  <c r="E12" i="12"/>
  <c r="F12" i="12"/>
  <c r="H22" i="25"/>
  <c r="G22" i="25"/>
  <c r="F22" i="25"/>
  <c r="H21" i="25"/>
  <c r="G21" i="25"/>
  <c r="F21" i="25"/>
  <c r="H20" i="25"/>
  <c r="G20" i="25"/>
  <c r="F20" i="25"/>
  <c r="H19" i="25"/>
  <c r="G19" i="25"/>
  <c r="F19" i="25"/>
  <c r="F14" i="12" l="1"/>
  <c r="G14" i="12"/>
  <c r="D15" i="12"/>
  <c r="D16" i="12" s="1"/>
  <c r="D17" i="12" s="1"/>
  <c r="E14" i="12"/>
  <c r="E17" i="12" l="1"/>
  <c r="F17" i="12"/>
  <c r="G17" i="12"/>
  <c r="D18" i="12"/>
  <c r="F16" i="12"/>
  <c r="G16" i="12"/>
  <c r="E16" i="12"/>
  <c r="D19" i="12" l="1"/>
  <c r="E18" i="12"/>
  <c r="F18" i="12"/>
  <c r="G18" i="12"/>
  <c r="F18" i="17"/>
  <c r="F19" i="17"/>
  <c r="F20" i="17"/>
  <c r="F21" i="17"/>
  <c r="G19" i="12" l="1"/>
  <c r="D20" i="12"/>
  <c r="F19" i="12"/>
  <c r="E19" i="12"/>
  <c r="D21" i="12" l="1"/>
  <c r="E20" i="12"/>
  <c r="F20" i="12"/>
  <c r="G20" i="12"/>
  <c r="E21" i="12" l="1"/>
  <c r="F21" i="12"/>
  <c r="G21" i="12"/>
  <c r="I15" i="23"/>
  <c r="G18" i="17" l="1"/>
  <c r="H18" i="17"/>
  <c r="H21" i="17" l="1"/>
  <c r="G21" i="17"/>
  <c r="H20" i="17"/>
  <c r="G20" i="17"/>
  <c r="H19" i="17"/>
  <c r="G19" i="17"/>
  <c r="H32" i="23" l="1"/>
  <c r="G32" i="23"/>
  <c r="F32" i="23"/>
  <c r="H31" i="23"/>
  <c r="G31" i="23"/>
  <c r="F31" i="23"/>
  <c r="H30" i="23"/>
  <c r="G30" i="23"/>
  <c r="F30" i="23"/>
  <c r="H29" i="23"/>
  <c r="G29" i="23"/>
  <c r="F29" i="23"/>
  <c r="H42" i="22"/>
  <c r="G42" i="22"/>
  <c r="F42" i="22"/>
  <c r="H41" i="22"/>
  <c r="G41" i="22"/>
  <c r="F41" i="22"/>
  <c r="H40" i="22"/>
  <c r="G40" i="22"/>
  <c r="F40" i="22"/>
  <c r="H39" i="22"/>
  <c r="G39" i="22"/>
  <c r="F39" i="22"/>
  <c r="H24" i="19"/>
  <c r="G24" i="19"/>
  <c r="F24" i="19"/>
  <c r="H23" i="19"/>
  <c r="G23" i="19"/>
  <c r="F23" i="19"/>
  <c r="H22" i="19"/>
  <c r="G22" i="19"/>
  <c r="F22" i="19"/>
  <c r="H21" i="19"/>
  <c r="G21" i="19"/>
  <c r="F21" i="19"/>
  <c r="H27" i="18"/>
  <c r="G27" i="18"/>
  <c r="F27" i="18"/>
  <c r="H26" i="18"/>
  <c r="G26" i="18"/>
  <c r="F26" i="18"/>
  <c r="H25" i="18"/>
  <c r="G25" i="18"/>
  <c r="F25" i="18"/>
  <c r="H24" i="18"/>
  <c r="G24" i="18"/>
  <c r="F24" i="18"/>
  <c r="H27" i="16"/>
  <c r="G27" i="16"/>
  <c r="F27" i="16"/>
  <c r="H26" i="16"/>
  <c r="G26" i="16"/>
  <c r="F26" i="16"/>
  <c r="H25" i="16"/>
  <c r="G25" i="16"/>
  <c r="F25" i="16"/>
  <c r="H24" i="16"/>
  <c r="G24" i="16"/>
  <c r="F24" i="16"/>
  <c r="H29" i="12"/>
  <c r="G29" i="12"/>
  <c r="F29" i="12"/>
  <c r="H28" i="12"/>
  <c r="G28" i="12"/>
  <c r="F28" i="12"/>
  <c r="H27" i="12"/>
  <c r="G27" i="12"/>
  <c r="F27" i="12"/>
  <c r="H26" i="12"/>
  <c r="G26" i="12"/>
  <c r="F26" i="12"/>
  <c r="H29" i="9"/>
  <c r="G29" i="9"/>
  <c r="F29" i="9"/>
  <c r="H28" i="9"/>
  <c r="G28" i="9"/>
  <c r="F28" i="9"/>
  <c r="H27" i="9"/>
  <c r="G27" i="9"/>
  <c r="F27" i="9"/>
  <c r="H26" i="9"/>
  <c r="G26" i="9"/>
  <c r="F26" i="9"/>
  <c r="H117" i="6"/>
  <c r="G117" i="6"/>
  <c r="F117" i="6"/>
  <c r="H116" i="6"/>
  <c r="G116" i="6"/>
  <c r="F116" i="6"/>
  <c r="H115" i="6"/>
  <c r="G115" i="6"/>
  <c r="F115" i="6"/>
  <c r="H114" i="6"/>
  <c r="G114" i="6"/>
  <c r="F114" i="6"/>
  <c r="H34" i="3"/>
  <c r="G34" i="3"/>
  <c r="F34" i="3"/>
  <c r="H33" i="3"/>
  <c r="G33" i="3"/>
  <c r="F33" i="3"/>
  <c r="H32" i="3"/>
  <c r="G32" i="3"/>
  <c r="F32" i="3"/>
  <c r="H31" i="3"/>
  <c r="G31" i="3"/>
  <c r="F31" i="3"/>
  <c r="D9" i="18" l="1"/>
  <c r="E8" i="18"/>
  <c r="F8" i="18"/>
  <c r="E10" i="18" l="1"/>
  <c r="F9" i="18"/>
  <c r="E9" i="18"/>
  <c r="E7" i="17" l="1"/>
  <c r="G7" i="17" s="1"/>
  <c r="D8" i="17"/>
  <c r="E8" i="17" s="1"/>
  <c r="H7" i="17" l="1"/>
  <c r="D9" i="17"/>
  <c r="G8" i="17"/>
  <c r="H8" i="17"/>
  <c r="D10" i="17" l="1"/>
  <c r="E9" i="17"/>
  <c r="G9" i="17" s="1"/>
  <c r="H9" i="17" l="1"/>
  <c r="D11" i="17"/>
  <c r="E10" i="17"/>
  <c r="D12" i="17" l="1"/>
  <c r="H10" i="17"/>
  <c r="G10" i="17"/>
  <c r="E12" i="17" l="1"/>
  <c r="D13" i="17"/>
  <c r="G11" i="17"/>
  <c r="H11" i="17"/>
  <c r="G12" i="17" l="1"/>
  <c r="H12" i="17"/>
  <c r="G13" i="17" l="1"/>
  <c r="H13" i="17"/>
  <c r="M22" i="23"/>
  <c r="L22" i="23"/>
  <c r="K22" i="23"/>
  <c r="J22" i="23"/>
  <c r="M21" i="23"/>
  <c r="L21" i="23"/>
  <c r="K21" i="23"/>
  <c r="J21" i="23"/>
  <c r="M20" i="23"/>
  <c r="L20" i="23"/>
  <c r="K20" i="23"/>
  <c r="J20" i="23"/>
  <c r="J17" i="23"/>
  <c r="K17" i="23"/>
  <c r="L17" i="23"/>
  <c r="M17" i="23"/>
  <c r="J18" i="23"/>
  <c r="K18" i="23"/>
  <c r="L18" i="23"/>
  <c r="M18" i="23"/>
  <c r="J19" i="23"/>
  <c r="K19" i="23"/>
  <c r="L19" i="23"/>
  <c r="M19" i="23"/>
  <c r="M16" i="23" l="1"/>
  <c r="L16" i="23"/>
  <c r="K16" i="23"/>
  <c r="J16" i="23"/>
  <c r="M15" i="23"/>
  <c r="L15" i="23"/>
  <c r="K15" i="23"/>
  <c r="J15" i="23"/>
  <c r="M14" i="23"/>
  <c r="L14" i="23"/>
  <c r="K14" i="23"/>
  <c r="J14" i="23"/>
  <c r="J12" i="23" l="1"/>
  <c r="J13" i="23"/>
  <c r="K12" i="23"/>
  <c r="L12" i="23"/>
  <c r="M12" i="23"/>
  <c r="K13" i="23"/>
  <c r="L13" i="23"/>
  <c r="M13" i="23"/>
  <c r="J8" i="23"/>
  <c r="K8" i="23"/>
  <c r="L8" i="23"/>
  <c r="M8" i="23"/>
  <c r="J9" i="23"/>
  <c r="K9" i="23"/>
  <c r="L9" i="23"/>
  <c r="M9" i="23"/>
  <c r="J10" i="23"/>
  <c r="K10" i="23"/>
  <c r="L10" i="23"/>
  <c r="M10" i="23"/>
  <c r="J11" i="23"/>
  <c r="K11" i="23"/>
  <c r="L11" i="23"/>
  <c r="M11" i="23"/>
  <c r="F8" i="23" l="1"/>
  <c r="F9" i="23" s="1"/>
  <c r="F10" i="23" s="1"/>
  <c r="F11" i="23" s="1"/>
  <c r="H8" i="23"/>
  <c r="H9" i="23" s="1"/>
  <c r="H10" i="23" s="1"/>
  <c r="H11" i="23" s="1"/>
  <c r="G8" i="23"/>
  <c r="G9" i="23" s="1"/>
  <c r="G10" i="23" s="1"/>
  <c r="G11" i="23" s="1"/>
  <c r="E8" i="23"/>
  <c r="E9" i="23" s="1"/>
  <c r="E10" i="23" s="1"/>
  <c r="E11" i="23" s="1"/>
  <c r="D8" i="23"/>
  <c r="D9" i="23" s="1"/>
  <c r="D10" i="23" s="1"/>
  <c r="D11" i="23" s="1"/>
  <c r="D12" i="23" s="1"/>
  <c r="F12" i="23" l="1"/>
  <c r="D13" i="23"/>
  <c r="G12" i="23"/>
  <c r="E12" i="23"/>
  <c r="D14" i="23" l="1"/>
  <c r="D15" i="23" s="1"/>
  <c r="H13" i="23"/>
  <c r="H14" i="23" s="1"/>
  <c r="E13" i="23"/>
  <c r="E14" i="23" s="1"/>
  <c r="G13" i="23"/>
  <c r="G14" i="23" s="1"/>
  <c r="F13" i="23"/>
  <c r="F14" i="23" s="1"/>
  <c r="D16" i="23" l="1"/>
  <c r="G15" i="23"/>
  <c r="E15" i="23"/>
  <c r="F15" i="23"/>
  <c r="D17" i="23" l="1"/>
  <c r="H16" i="23"/>
  <c r="G16" i="23"/>
  <c r="F16" i="23"/>
  <c r="E16" i="23"/>
  <c r="F17" i="23" l="1"/>
  <c r="D18" i="23"/>
  <c r="E17" i="23"/>
  <c r="G17" i="23"/>
  <c r="F18" i="23" l="1"/>
  <c r="E18" i="23"/>
  <c r="D19" i="23"/>
  <c r="D20" i="23" s="1"/>
  <c r="G18" i="23"/>
  <c r="H18" i="23"/>
  <c r="D21" i="23" l="1"/>
  <c r="E20" i="23"/>
  <c r="F20" i="23"/>
  <c r="G20" i="23"/>
  <c r="E19" i="23"/>
  <c r="F19" i="23"/>
  <c r="G19" i="23"/>
  <c r="H21" i="23" l="1"/>
  <c r="G21" i="23"/>
  <c r="D22" i="23"/>
  <c r="E21" i="23"/>
  <c r="F21" i="23"/>
  <c r="G22" i="23" l="1"/>
  <c r="E22" i="23"/>
  <c r="F22" i="23"/>
  <c r="D11" i="29" l="1"/>
  <c r="E11" i="29" s="1"/>
  <c r="G10" i="29"/>
  <c r="F10" i="29"/>
  <c r="E10" i="29"/>
  <c r="G9" i="29"/>
  <c r="F9" i="29"/>
  <c r="E9" i="29"/>
  <c r="D8" i="29"/>
  <c r="G8" i="29" s="1"/>
  <c r="G7" i="29"/>
  <c r="F7" i="29"/>
  <c r="E7" i="29"/>
  <c r="F11" i="29" l="1"/>
  <c r="D12" i="29"/>
  <c r="E12" i="29" s="1"/>
  <c r="G11" i="29"/>
  <c r="E8" i="29"/>
  <c r="F8" i="29"/>
  <c r="F12" i="29" l="1"/>
  <c r="G12" i="29"/>
  <c r="D13" i="29"/>
  <c r="E13" i="29" s="1"/>
  <c r="G13" i="29" l="1"/>
  <c r="F13" i="29"/>
  <c r="D9" i="19"/>
  <c r="D106" i="6" l="1"/>
  <c r="E105" i="6"/>
  <c r="F105" i="6" s="1"/>
  <c r="D10" i="19"/>
  <c r="G9" i="19"/>
  <c r="F9" i="19"/>
  <c r="E9" i="19"/>
  <c r="H9" i="19"/>
  <c r="G8" i="19"/>
  <c r="E8" i="19"/>
  <c r="F8" i="19"/>
  <c r="H8" i="19"/>
  <c r="E106" i="6" l="1"/>
  <c r="F106" i="6" s="1"/>
  <c r="D107" i="6"/>
  <c r="G10" i="19"/>
  <c r="E10" i="19"/>
  <c r="F10" i="19"/>
  <c r="H10" i="19"/>
  <c r="D11" i="19"/>
  <c r="E107" i="6" l="1"/>
  <c r="F107" i="6" s="1"/>
  <c r="D108" i="6"/>
  <c r="D12" i="19"/>
  <c r="E11" i="19"/>
  <c r="F11" i="19"/>
  <c r="H11" i="19"/>
  <c r="G11" i="19"/>
  <c r="E108" i="6" l="1"/>
  <c r="F108" i="6" s="1"/>
  <c r="D13" i="19"/>
  <c r="E12" i="19"/>
  <c r="H12" i="19"/>
  <c r="F12" i="19"/>
  <c r="G12" i="19"/>
  <c r="D14" i="19" l="1"/>
  <c r="H13" i="19"/>
  <c r="F13" i="19"/>
  <c r="G13" i="19"/>
  <c r="E13" i="19"/>
  <c r="D15" i="19" l="1"/>
  <c r="F14" i="19"/>
  <c r="E14" i="19"/>
  <c r="G14" i="19"/>
  <c r="H14" i="19"/>
  <c r="D9" i="25" l="1"/>
  <c r="D16" i="19"/>
  <c r="F15" i="19"/>
  <c r="G15" i="19"/>
  <c r="H15" i="19"/>
  <c r="E15" i="19"/>
  <c r="G9" i="25" l="1"/>
  <c r="F9" i="25"/>
  <c r="E9" i="25"/>
  <c r="D10" i="25"/>
  <c r="G16" i="19"/>
  <c r="H16" i="19"/>
  <c r="E16" i="19"/>
  <c r="F16" i="19"/>
  <c r="F10" i="25" l="1"/>
  <c r="G10" i="25"/>
  <c r="D12" i="25"/>
  <c r="E10" i="25"/>
  <c r="G12" i="25" l="1"/>
  <c r="F12" i="25"/>
  <c r="E12" i="25"/>
  <c r="D13" i="25"/>
  <c r="G13" i="25" l="1"/>
  <c r="F13" i="25"/>
  <c r="E13" i="25"/>
  <c r="D24" i="3" l="1"/>
  <c r="F23" i="3"/>
  <c r="E23" i="3"/>
  <c r="G23" i="3"/>
  <c r="F24" i="3" l="1"/>
  <c r="E24" i="3"/>
  <c r="G24" i="3"/>
  <c r="D25" i="3"/>
  <c r="G25" i="3" l="1"/>
  <c r="F25" i="3"/>
  <c r="E25" i="3"/>
  <c r="F8" i="3" l="1"/>
  <c r="F11" i="3" l="1"/>
  <c r="E11" i="3"/>
  <c r="E10" i="3"/>
  <c r="E9" i="3"/>
  <c r="E12" i="3" l="1"/>
  <c r="F12" i="3"/>
  <c r="D13" i="3"/>
  <c r="F13" i="3" s="1"/>
  <c r="E13" i="3" l="1"/>
  <c r="D14" i="3"/>
  <c r="D15" i="3" s="1"/>
  <c r="D16" i="3" s="1"/>
  <c r="F16" i="3" l="1"/>
  <c r="E16" i="3"/>
  <c r="F15" i="3"/>
  <c r="E15" i="3"/>
  <c r="F14" i="3"/>
  <c r="E14" i="3"/>
  <c r="F8" i="4" l="1"/>
  <c r="E8" i="4"/>
  <c r="D9" i="4"/>
  <c r="E9" i="4" l="1"/>
  <c r="F9" i="4"/>
  <c r="E11" i="4" l="1"/>
  <c r="F11" i="4"/>
  <c r="D12" i="4"/>
  <c r="E12" i="4" l="1"/>
  <c r="F12" i="4"/>
  <c r="D13" i="4"/>
  <c r="D14" i="4" s="1"/>
  <c r="F14" i="4" l="1"/>
  <c r="D15" i="4"/>
  <c r="E14" i="4"/>
  <c r="F13" i="4"/>
  <c r="E13" i="4"/>
  <c r="F15" i="4" l="1"/>
  <c r="D16" i="4"/>
  <c r="E15" i="4"/>
  <c r="F16" i="4" l="1"/>
  <c r="D17" i="4"/>
  <c r="D18" i="4" s="1"/>
  <c r="E16" i="4"/>
  <c r="F18" i="4" l="1"/>
  <c r="D19" i="4"/>
  <c r="E18" i="4"/>
  <c r="F17" i="4"/>
  <c r="E17" i="4"/>
  <c r="E19" i="4" l="1"/>
  <c r="D20" i="4"/>
  <c r="F19" i="4"/>
  <c r="F20" i="4" l="1"/>
  <c r="D21" i="4"/>
  <c r="D22" i="4" s="1"/>
  <c r="E20" i="4"/>
  <c r="F22" i="4" l="1"/>
  <c r="D23" i="4"/>
  <c r="E22" i="4"/>
  <c r="F21" i="4"/>
  <c r="E21" i="4"/>
  <c r="F23" i="4" l="1"/>
  <c r="D24" i="4"/>
  <c r="E23" i="4"/>
  <c r="F24" i="4" l="1"/>
  <c r="D25" i="4"/>
  <c r="D26" i="4" s="1"/>
  <c r="E24" i="4"/>
  <c r="E26" i="4" l="1"/>
  <c r="D27" i="4"/>
  <c r="F26" i="4"/>
  <c r="F25" i="4"/>
  <c r="E25" i="4"/>
  <c r="F27" i="4" l="1"/>
  <c r="D28" i="4"/>
  <c r="E27" i="4"/>
  <c r="F28" i="4" l="1"/>
  <c r="D29" i="4"/>
  <c r="E28" i="4"/>
  <c r="F29" i="4" l="1"/>
  <c r="E2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Zoey Ong (MSC Singapore)</author>
  </authors>
  <commentList>
    <comment ref="E292" authorId="0" shapeId="0" xr:uid="{9E2BD75C-15A3-4603-9419-EAF32B3689FE}">
      <text>
        <r>
          <rPr>
            <sz val="10"/>
            <rFont val="Arial"/>
            <family val="2"/>
          </rPr>
          <t xml:space="preserve">Zoey Ong (MSC Singapore):
undergo a one-time terminal change at Haiphong Port
TIL International Company Limited
</t>
        </r>
      </text>
    </comment>
    <comment ref="G294" authorId="0" shapeId="0" xr:uid="{E9926F7E-8660-4637-9559-A3C16A37F39A}">
      <text>
        <r>
          <rPr>
            <sz val="10"/>
            <rFont val="Arial"/>
            <family val="2"/>
          </rPr>
          <t xml:space="preserve">Zoey Ong (MSC Singapore):
Cargo operations + layby berth 7 days at KRPUS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Zoey Ong (MSC Singapore)</author>
  </authors>
  <commentList>
    <comment ref="E139" authorId="0" shapeId="0" xr:uid="{6C459138-F807-4E2E-B422-C91F1756FDF6}">
      <text>
        <r>
          <rPr>
            <sz val="10"/>
            <rFont val="Arial"/>
            <family val="2"/>
          </rPr>
          <t xml:space="preserve">Zoey Ong (MSC Singapore):
SGSIN: 24/12 HW549A-HW549A 
IDJKT: Omitted
IDPNJ: Omitted
IDJKT: 29/12  HW549A -HW552R 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Zoey Ong (MSC Singapore)</author>
  </authors>
  <commentList>
    <comment ref="E100" authorId="0" shapeId="0" xr:uid="{950CD7FC-7D60-44A5-9429-057E6ABDE59E}">
      <text>
        <r>
          <rPr>
            <sz val="10"/>
            <rFont val="Arial"/>
            <family val="2"/>
          </rPr>
          <t>Zoey Ong (MSC Singapore):
SIN &gt; MYTPP &gt; MYPKG
ADVICE OMIT ON 12/12
RESUME MYPKG ON 19/12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Sharon Koh (MSC Singapore)</author>
  </authors>
  <commentList>
    <comment ref="F6" authorId="0" shapeId="0" xr:uid="{92BBE860-3E36-4E60-99E2-6E62653AAE9F}">
      <text>
        <r>
          <rPr>
            <b/>
            <sz val="9"/>
            <color indexed="81"/>
            <rFont val="Tahoma"/>
            <family val="2"/>
          </rPr>
          <t>Semarang - Tanjung Mas</t>
        </r>
      </text>
    </comment>
    <comment ref="F82" authorId="0" shapeId="0" xr:uid="{612A4447-4499-4AE0-9168-17A3954D90B2}">
      <text>
        <r>
          <rPr>
            <b/>
            <sz val="9"/>
            <color indexed="81"/>
            <rFont val="Tahoma"/>
            <family val="2"/>
          </rPr>
          <t>Jakarta - Tanjung Priok</t>
        </r>
      </text>
    </comment>
    <comment ref="G82" authorId="0" shapeId="0" xr:uid="{CD2A7B48-DA13-4BD4-ACED-BCB6DC9978CD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  <comment ref="F184" authorId="0" shapeId="0" xr:uid="{EF26A431-D2A4-465A-8FB6-BBE43FF229A9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  <comment ref="F258" authorId="0" shapeId="0" xr:uid="{09A67864-9EEE-4E43-B3B9-7F1CC7674569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  <comment ref="G258" authorId="0" shapeId="0" xr:uid="{1D96C007-C314-468F-9DAE-4A204E5A54A2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 TAN SGSGP CS</author>
  </authors>
  <commentList>
    <comment ref="J4" authorId="0" shapeId="0" xr:uid="{00000000-0006-0000-1800-000001000000}">
      <text>
        <r>
          <rPr>
            <b/>
            <sz val="9"/>
            <color indexed="81"/>
            <rFont val="Tahoma"/>
            <family val="2"/>
          </rPr>
          <t>S TAN SGSGP CS:</t>
        </r>
        <r>
          <rPr>
            <sz val="9"/>
            <color indexed="81"/>
            <rFont val="Tahoma"/>
            <family val="2"/>
          </rPr>
          <t xml:space="preserve">
SCA CANNOT LOAD TO HONG KONG IPANEMA SVC AS HKHIT ONLY GOT 10 DAYS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 KOH SGSGP CS</author>
  </authors>
  <commentList>
    <comment ref="E6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 xml:space="preserve">SHENG DONG 
</t>
        </r>
      </text>
    </comment>
    <comment ref="E18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 xml:space="preserve">SHENG DONG 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 KOH SGSGP CS</author>
  </authors>
  <commentList>
    <comment ref="F6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 xml:space="preserve">SHENG DONG 
</t>
        </r>
      </text>
    </comment>
  </commentList>
</comments>
</file>

<file path=xl/sharedStrings.xml><?xml version="1.0" encoding="utf-8"?>
<sst xmlns="http://schemas.openxmlformats.org/spreadsheetml/2006/main" count="22909" uniqueCount="6996">
  <si>
    <t xml:space="preserve">MEDITERRANEAN SHIPPING COMPANY SOUTH EAST ASIA (SINGAPORE) PTE LTD </t>
  </si>
  <si>
    <r>
      <t xml:space="preserve">PLEASE </t>
    </r>
    <r>
      <rPr>
        <b/>
        <sz val="18"/>
        <color rgb="FFC00000"/>
        <rFont val="Arial"/>
        <family val="2"/>
      </rPr>
      <t>CLICK</t>
    </r>
    <r>
      <rPr>
        <b/>
        <sz val="18"/>
        <color rgb="FF002060"/>
        <rFont val="Arial"/>
        <family val="2"/>
      </rPr>
      <t xml:space="preserve"> ON BELOW TAB TO NAVIGATE TO SERVICE SCHEDULE</t>
    </r>
  </si>
  <si>
    <t>SAOLA</t>
  </si>
  <si>
    <t>BENGAL</t>
  </si>
  <si>
    <t>BURMA</t>
  </si>
  <si>
    <t>DOLPHIN</t>
  </si>
  <si>
    <t>ORCHID</t>
  </si>
  <si>
    <t>SAMBAR</t>
  </si>
  <si>
    <t xml:space="preserve"> ORIGAMI</t>
  </si>
  <si>
    <t>PERTIWI</t>
  </si>
  <si>
    <t>SEAGULL</t>
  </si>
  <si>
    <t>FIREHORSE</t>
  </si>
  <si>
    <t>SHAPLA</t>
  </si>
  <si>
    <t>MALACCA</t>
  </si>
  <si>
    <t>SEAHORSE</t>
  </si>
  <si>
    <t>GOLDEN HORN &amp; ORCA</t>
  </si>
  <si>
    <t>JADE EAST</t>
  </si>
  <si>
    <t>TIGER EAST</t>
  </si>
  <si>
    <t>SENTOSA</t>
  </si>
  <si>
    <t>KOUPREY</t>
  </si>
  <si>
    <t>** PLEASE LOAD ON THIS SERVICE(S)</t>
  </si>
  <si>
    <t>SERVICE</t>
  </si>
  <si>
    <t>DISCHARGE PORT</t>
  </si>
  <si>
    <t>PORT CODE</t>
  </si>
  <si>
    <t>T/S  1</t>
  </si>
  <si>
    <t xml:space="preserve">T/TIME </t>
  </si>
  <si>
    <t>COUNTRY</t>
  </si>
  <si>
    <t>TERMINAL</t>
  </si>
  <si>
    <t>PRNOTES</t>
  </si>
  <si>
    <t>BANGKOK</t>
  </si>
  <si>
    <t>THPAT</t>
  </si>
  <si>
    <t>LAEM CHABANG</t>
  </si>
  <si>
    <t>5 DAYS</t>
  </si>
  <si>
    <t>THAILAND</t>
  </si>
  <si>
    <t>BANGKOK PORT, KHLONG TOEI (PAT)</t>
  </si>
  <si>
    <t>BY BARGE/TRUCK FROM LAEM CHABANG (1 DAY - EXCLUDE WAITING TIME)</t>
  </si>
  <si>
    <t>THSBP</t>
  </si>
  <si>
    <t>SAHATHAI TERMINAL</t>
  </si>
  <si>
    <t xml:space="preserve">BANGKOK </t>
  </si>
  <si>
    <t>THBMT</t>
  </si>
  <si>
    <t>BANGKOK MODERN TERMINAL</t>
  </si>
  <si>
    <t>BY BARGE FROM LAEM CHABANG (1 DAY - EXCLUDE WAITING TIME)</t>
  </si>
  <si>
    <t>THSCT</t>
  </si>
  <si>
    <t>SIAM CONTAIER TERMINAL</t>
  </si>
  <si>
    <t>BY TRUCK FROM LAEM CHABANG (1 DAY - EXCLUDE WAITING TIME)</t>
  </si>
  <si>
    <t>BELAWAN</t>
  </si>
  <si>
    <t>IDBLW</t>
  </si>
  <si>
    <t>4 DAYS</t>
  </si>
  <si>
    <t>INDONESIA</t>
  </si>
  <si>
    <t>BELAWAN CONTAINER NEW TERMINAL - TERMINAL A</t>
  </si>
  <si>
    <t>NEW ORIGAMI</t>
  </si>
  <si>
    <t>BUSAN</t>
  </si>
  <si>
    <t>KRPUS</t>
  </si>
  <si>
    <t>11 DAYS</t>
  </si>
  <si>
    <t>KOREA</t>
  </si>
  <si>
    <t>PUSAN NEWPORT COMPANY LIMITED</t>
  </si>
  <si>
    <t>13 DAYS</t>
  </si>
  <si>
    <t>PUSAN NEW PORT INTERNATIONAL TERMINAL (PNIT)</t>
  </si>
  <si>
    <t>16 DAYS</t>
  </si>
  <si>
    <t>CHATTOGRAM</t>
  </si>
  <si>
    <t>BDCGP</t>
  </si>
  <si>
    <t>35 DAYS</t>
  </si>
  <si>
    <t>BANGLADESH</t>
  </si>
  <si>
    <t>CHITTAGONG CONTAINER TERMINAL</t>
  </si>
  <si>
    <t>7 DAYS</t>
  </si>
  <si>
    <t>DALIAN</t>
  </si>
  <si>
    <t>CNDLC</t>
  </si>
  <si>
    <t>18 DAYS</t>
  </si>
  <si>
    <t>CHINA</t>
  </si>
  <si>
    <t>DALIAN CONTAINER TERMINAL CO.,LTD.</t>
  </si>
  <si>
    <t>PENANG</t>
  </si>
  <si>
    <t>MYPEN</t>
  </si>
  <si>
    <t>MALAYSIA</t>
  </si>
  <si>
    <t>NORTH BUTTERWORTH CONTAINER TERMINAL</t>
  </si>
  <si>
    <t>DAVAO, MINDANAO</t>
  </si>
  <si>
    <t>PHDVO</t>
  </si>
  <si>
    <t>DONG NAI</t>
  </si>
  <si>
    <t>10 DAYS</t>
  </si>
  <si>
    <t>PHILPPINES</t>
  </si>
  <si>
    <t>KTC CONTAINER TERMINAL CORPORATION</t>
  </si>
  <si>
    <t>COMMERCIAL FEEDER FROM VNDNA</t>
  </si>
  <si>
    <t>PASIR GUDANG</t>
  </si>
  <si>
    <t>MYPGU</t>
  </si>
  <si>
    <t>JOHOR PORT CONTAINER TERMINAL</t>
  </si>
  <si>
    <t>FUZHOU</t>
  </si>
  <si>
    <t>CNFOC</t>
  </si>
  <si>
    <t>14 DAYS</t>
  </si>
  <si>
    <t>FUZHOU INTERNATIONAL CONTAINER TERMINAL</t>
  </si>
  <si>
    <t>HAIPHONG</t>
  </si>
  <si>
    <t>VNHPH</t>
  </si>
  <si>
    <t>VIETNAM</t>
  </si>
  <si>
    <t>HAIPHONG PORT TIL INTERNATIONAL TERMINAL COMPANY LIMITED</t>
  </si>
  <si>
    <t>HONG KONG</t>
  </si>
  <si>
    <t>HKHKG</t>
  </si>
  <si>
    <t>MODERN TERMINALS LIMITED (MSC CODE: HKMTL)</t>
  </si>
  <si>
    <t>HUANGPU</t>
  </si>
  <si>
    <t>CNSHK</t>
  </si>
  <si>
    <t>SHEKOU</t>
  </si>
  <si>
    <t>8 DAYS</t>
  </si>
  <si>
    <t>CHIWAN CONTAINER TERMINAL (CCT)</t>
  </si>
  <si>
    <t>BY BARGE FROM SHEKOU (1 DAY - EXCLUDE WAITING TIME)</t>
  </si>
  <si>
    <t>HUANGSHI</t>
  </si>
  <si>
    <t>CNSHA</t>
  </si>
  <si>
    <t>SHANGHAI</t>
  </si>
  <si>
    <t>26 DAYS</t>
  </si>
  <si>
    <t>WAI GAO QIAO PHASE 4 - SHANGHAI EAST CONTAINER TERMINAL</t>
  </si>
  <si>
    <t>BY BARGE FROM SHANGHAI (7 DAYS - EXCLUDE WAITING TIME)</t>
  </si>
  <si>
    <t>JAKARTA</t>
  </si>
  <si>
    <t>IDJKT</t>
  </si>
  <si>
    <t>2 DAYS</t>
  </si>
  <si>
    <t>NPCT1 - PT NEW PRIOK CONTAINER TERMINAL1</t>
  </si>
  <si>
    <t>JIAO XIN</t>
  </si>
  <si>
    <t>KEELUNG</t>
  </si>
  <si>
    <t>TWKEL</t>
  </si>
  <si>
    <t>NINGBO</t>
  </si>
  <si>
    <t>TAIWAN</t>
  </si>
  <si>
    <t>GANGJI TERMINAL (PHASE IV)</t>
  </si>
  <si>
    <t>COMMERCIAL FEEDER FROM CNNGB</t>
  </si>
  <si>
    <t>LAT KRABANG</t>
  </si>
  <si>
    <t>THLCH</t>
  </si>
  <si>
    <t>KLN SEAPORT LIMITED</t>
  </si>
  <si>
    <t>BY RAIL/TRUCK FROM LAEM CHABANG (1 DAY - EXCLUDE WAITING TIME)</t>
  </si>
  <si>
    <t>MACAU</t>
  </si>
  <si>
    <t>BY BARGE FROM HONG KONG (1 DAY - EXCLUDE WAITING TIME)</t>
  </si>
  <si>
    <t>MANILA</t>
  </si>
  <si>
    <t>PHMNN</t>
  </si>
  <si>
    <t>MANILA INTERNATIONAL CONTAINER TERMINAL (MICT)</t>
  </si>
  <si>
    <t>NAGOYA</t>
  </si>
  <si>
    <t>JPNGO</t>
  </si>
  <si>
    <t>22 DAYS</t>
  </si>
  <si>
    <t>JAPAN</t>
  </si>
  <si>
    <t>TOBISHIMA CONTAINER BERTH TERMINAL</t>
  </si>
  <si>
    <t>NANSHA</t>
  </si>
  <si>
    <t>CNNSA</t>
  </si>
  <si>
    <t>6 DAYS</t>
  </si>
  <si>
    <t>NANSHA INTERNATIONAL CONTAINER</t>
  </si>
  <si>
    <t>NAOETSU</t>
  </si>
  <si>
    <t>JPNAO</t>
  </si>
  <si>
    <t>COMMERCIAL FEEDER FROM KRPUS</t>
  </si>
  <si>
    <t>CNNGB</t>
  </si>
  <si>
    <t>GANGJI TERMINAL - BEILUN THIRD CONTAINER TERMINALS (PHASE IV)</t>
  </si>
  <si>
    <t>21 DAYS</t>
  </si>
  <si>
    <t>OSAKA</t>
  </si>
  <si>
    <t>JPOSA</t>
  </si>
  <si>
    <t>PANJANG</t>
  </si>
  <si>
    <t>IDPNJ</t>
  </si>
  <si>
    <t>TERMINAL PETIKEMAS PANJANG</t>
  </si>
  <si>
    <t>QINGDAO</t>
  </si>
  <si>
    <t>CNTAO</t>
  </si>
  <si>
    <t>QINGDAO QIANWAN CONTAINER TERMINAL</t>
  </si>
  <si>
    <t>23 DAYS</t>
  </si>
  <si>
    <t>QINZHOU</t>
  </si>
  <si>
    <t>CNQZH</t>
  </si>
  <si>
    <t>QINZHOU PORT (GROUP) CO., LTD.</t>
  </si>
  <si>
    <t>SATSUMASENDAI</t>
  </si>
  <si>
    <t>JPSTS</t>
  </si>
  <si>
    <t>SEMARANG</t>
  </si>
  <si>
    <t>IDSRG</t>
  </si>
  <si>
    <t>TERMINAL PETIKEMAS SEMARANG</t>
  </si>
  <si>
    <t>19 DAYS</t>
  </si>
  <si>
    <t>MSDS INGREDIENT COMPOSITION MUST MEET 100%</t>
  </si>
  <si>
    <t>SHANTOU</t>
  </si>
  <si>
    <t>CNSWA</t>
  </si>
  <si>
    <t>15 DAYS</t>
  </si>
  <si>
    <t>SHANTOU CMPORT GROUP CO., LTD. HUAGANG CONTAINER BRANCH</t>
  </si>
  <si>
    <t>SUBIC BAY</t>
  </si>
  <si>
    <t>PHSFS</t>
  </si>
  <si>
    <t>SUBIC BAY INTERNATIONAL TERMINAL CORP. (SBITC)</t>
  </si>
  <si>
    <t>SURABAYA</t>
  </si>
  <si>
    <t>IDSUB</t>
  </si>
  <si>
    <t>TERMINAL PETIKEMAS SURABAYA</t>
  </si>
  <si>
    <t>TAOYUAN</t>
  </si>
  <si>
    <t>TWKHH</t>
  </si>
  <si>
    <t>KAOHSIUNG</t>
  </si>
  <si>
    <t>KAOHSIUNG HMM PACIFIC TERMINAL</t>
  </si>
  <si>
    <t>BY TRUCK FROM KAOHSIUNG (1 DAY - EXCLUDE WAITING TIME)</t>
  </si>
  <si>
    <t>TIANJINXINGANG</t>
  </si>
  <si>
    <t>CNTXG</t>
  </si>
  <si>
    <t>20 DAYS</t>
  </si>
  <si>
    <t>TIANJIN PORT EUROASIA INTERNATIONAL CONTAINER TERMINAL</t>
  </si>
  <si>
    <t>TOKYO</t>
  </si>
  <si>
    <t>JPTYO</t>
  </si>
  <si>
    <t>Y2 CONTAINER TERMINAL</t>
  </si>
  <si>
    <t>VLADIVOSTOK</t>
  </si>
  <si>
    <t>RUVVO</t>
  </si>
  <si>
    <t>17 DAYS</t>
  </si>
  <si>
    <t>RUSSIA</t>
  </si>
  <si>
    <t>VLADIVOSTOK SEA CONTAINER TERMINAL LLC (FISHERY PORT)</t>
  </si>
  <si>
    <t>YANGON</t>
  </si>
  <si>
    <t>MMRGN</t>
  </si>
  <si>
    <t>MYANMAR</t>
  </si>
  <si>
    <t>ASIAN WORLD PORT TERMINAL (AWPT)</t>
  </si>
  <si>
    <t>YANTIAN</t>
  </si>
  <si>
    <t>CNYTN</t>
  </si>
  <si>
    <t>YANTIAN INTERNATIONAL CONTAINER TERMINAL</t>
  </si>
  <si>
    <t>YOKKAICHI</t>
  </si>
  <si>
    <t>JPYKK</t>
  </si>
  <si>
    <t>YOKKAICHI CONTAINER TERMINAL</t>
  </si>
  <si>
    <t>YOKOHAMA</t>
  </si>
  <si>
    <t>JPYOK</t>
  </si>
  <si>
    <t>HONMOKU D1 CONTAINER TERMINAL</t>
  </si>
  <si>
    <t>VNDNA</t>
  </si>
  <si>
    <t>3 DAYS</t>
  </si>
  <si>
    <t>PHUOC AN PORT</t>
  </si>
  <si>
    <t>9 DAYS</t>
  </si>
  <si>
    <t>INCHEON</t>
  </si>
  <si>
    <t>KRINC</t>
  </si>
  <si>
    <t>INCHEON CONTAINER TERMINAL (ICT)</t>
  </si>
  <si>
    <t>TIANJIN PORT EUROASIA INTERNATIONAL CONTAINER TERMINAL (TECT)</t>
  </si>
  <si>
    <t>XIAMEN</t>
  </si>
  <si>
    <t>CNXMN</t>
  </si>
  <si>
    <t>XIAMEN HAIRUN CONTAINER TERMINAL</t>
  </si>
  <si>
    <t>TAICHUNG</t>
  </si>
  <si>
    <t>TWTXG</t>
  </si>
  <si>
    <t>MODERN TERMINALS LIMITED (HKMTL)</t>
  </si>
  <si>
    <t xml:space="preserve">NANSHA INTERNATIONAL CONTAINER TERMINAL (CNNSABA)  </t>
  </si>
  <si>
    <t>KUALA TANJUNG</t>
  </si>
  <si>
    <t>IDKTJ</t>
  </si>
  <si>
    <t>1 DAYS</t>
  </si>
  <si>
    <t>PT PRIMA MULTITERMINAL</t>
  </si>
  <si>
    <t>KAMPONG SAOM</t>
  </si>
  <si>
    <t>KHKOS</t>
  </si>
  <si>
    <t>CAMBODIA</t>
  </si>
  <si>
    <t>SIHANOUKVILLE PORT</t>
  </si>
  <si>
    <t xml:space="preserve">XIAMEN HAIRUN CONTAINER TERMINAL  </t>
  </si>
  <si>
    <t>BATANGAS</t>
  </si>
  <si>
    <t>PHBTG</t>
  </si>
  <si>
    <t xml:space="preserve"> 5 DAYS</t>
  </si>
  <si>
    <t>BATANGAS CONTAINER TERMINAL (BCT)</t>
  </si>
  <si>
    <t>HMM PACIFIC TERMINAL</t>
  </si>
  <si>
    <t>PORT KLANG (PELABUHAN KLANG)</t>
  </si>
  <si>
    <t>MYPKG</t>
  </si>
  <si>
    <t>WESTPORTS MALAYSIA SDN BHD</t>
  </si>
  <si>
    <t>SHANGHAI INTERNATIONAL PORT CO.LTD ZHENDONG CONTAINER TERMINAL BRANCH</t>
  </si>
  <si>
    <t>PATIMBAN</t>
  </si>
  <si>
    <t>IDPMB</t>
  </si>
  <si>
    <t>PATIMBAN GLOBAL GATEWAY TERMINAL</t>
  </si>
  <si>
    <t>IPC TERMINAL PETIKEMAS, TANJUNG PRIOK</t>
  </si>
  <si>
    <t>HO CHI MINH</t>
  </si>
  <si>
    <t>SP-ITC INTERNATIONAL CONTAINER TERMINAL</t>
  </si>
  <si>
    <t>BY BARGE FROM DONG NAI (1 DAY - EXCLUDE WAITING TIME)</t>
  </si>
  <si>
    <t>HOME</t>
  </si>
  <si>
    <t>BAYAN KO</t>
  </si>
  <si>
    <t xml:space="preserve">***Changes of new PF:
1. Remove of Singapore (SGSIN) </t>
  </si>
  <si>
    <t>LAST VOYAGE EX SIN HK609R</t>
  </si>
  <si>
    <t>"A" VOYAGE</t>
  </si>
  <si>
    <t>BAYAN KO 'A'</t>
  </si>
  <si>
    <t>ETA SINGAPORE</t>
  </si>
  <si>
    <t xml:space="preserve">PORT KLANG </t>
  </si>
  <si>
    <t>VESSEL NAME</t>
  </si>
  <si>
    <t>VOYAGE</t>
  </si>
  <si>
    <t>PROFORMA ETD</t>
  </si>
  <si>
    <t>WEEK NUMBER</t>
  </si>
  <si>
    <t>MSC SKY II</t>
  </si>
  <si>
    <t>HZ401A</t>
  </si>
  <si>
    <t>MSC IDA II</t>
  </si>
  <si>
    <t>HZ402A</t>
  </si>
  <si>
    <t>MSC TRADER II</t>
  </si>
  <si>
    <t>HZ403A</t>
  </si>
  <si>
    <t>JULIE</t>
  </si>
  <si>
    <t>HZ404A</t>
  </si>
  <si>
    <t>MSC TARA III</t>
  </si>
  <si>
    <t>HZ405A</t>
  </si>
  <si>
    <t>ex MSC ANCONA III</t>
  </si>
  <si>
    <t xml:space="preserve">MSC RIONA </t>
  </si>
  <si>
    <t>HZ406A</t>
  </si>
  <si>
    <t>EX MSC SKY II</t>
  </si>
  <si>
    <t>MSC ANCONA III</t>
  </si>
  <si>
    <t>HZ407A</t>
  </si>
  <si>
    <t>HZ408A</t>
  </si>
  <si>
    <t>HZ409A</t>
  </si>
  <si>
    <t>HZ410A</t>
  </si>
  <si>
    <t>HZ411A</t>
  </si>
  <si>
    <t>MSC RIONA</t>
  </si>
  <si>
    <t>HZ412A</t>
  </si>
  <si>
    <t>HZ413A</t>
  </si>
  <si>
    <t>HZ414A</t>
  </si>
  <si>
    <t>HZ415A</t>
  </si>
  <si>
    <t>HZ416A</t>
  </si>
  <si>
    <t>MSC RIONA / MSC SUJIN</t>
  </si>
  <si>
    <t>HZ417A</t>
  </si>
  <si>
    <t>HZ418A</t>
  </si>
  <si>
    <t>HZ419A</t>
  </si>
  <si>
    <t>OMIT</t>
  </si>
  <si>
    <t>MSC IDA II / MSC JANIS 3</t>
  </si>
  <si>
    <t>HZ420A</t>
  </si>
  <si>
    <t>MSC TRADER II / MSC JANIS 3</t>
  </si>
  <si>
    <t>HZ421A</t>
  </si>
  <si>
    <t>MSC JANIS 3</t>
  </si>
  <si>
    <t>HZ422A</t>
  </si>
  <si>
    <t>MSC SUJIN / MSC RIONA</t>
  </si>
  <si>
    <t>HZ423A</t>
  </si>
  <si>
    <t>HZ424A</t>
  </si>
  <si>
    <t>HZ425A</t>
  </si>
  <si>
    <t>HZ426A</t>
  </si>
  <si>
    <t>JAN RITSCHER</t>
  </si>
  <si>
    <t>HZ427A</t>
  </si>
  <si>
    <t>HZ428A</t>
  </si>
  <si>
    <t>HZ429A</t>
  </si>
  <si>
    <t>ETOILE</t>
  </si>
  <si>
    <t>HZ430A</t>
  </si>
  <si>
    <t>HZ431A</t>
  </si>
  <si>
    <t>HZ432A</t>
  </si>
  <si>
    <t>HZ433A</t>
  </si>
  <si>
    <t>HZ434A</t>
  </si>
  <si>
    <t>HZ435A</t>
  </si>
  <si>
    <t>HZ436A</t>
  </si>
  <si>
    <t>BLANK SAILING</t>
  </si>
  <si>
    <t>HZ437A</t>
  </si>
  <si>
    <t>HZ438A</t>
  </si>
  <si>
    <t>HZ439A</t>
  </si>
  <si>
    <t>MSC SHIVALIKA III</t>
  </si>
  <si>
    <t>HZ440A</t>
  </si>
  <si>
    <t>HZ441A</t>
  </si>
  <si>
    <t>ETOILE / COR</t>
  </si>
  <si>
    <t>HZ442A</t>
  </si>
  <si>
    <t>MSC RIONA / MSC TARA III</t>
  </si>
  <si>
    <t>HZ443A</t>
  </si>
  <si>
    <t>HZ444A</t>
  </si>
  <si>
    <t>MSC RIONA / MSC IDA II / MSC ANCONA III</t>
  </si>
  <si>
    <t>MSC HAILEY ANN III</t>
  </si>
  <si>
    <t>HZ445A</t>
  </si>
  <si>
    <t>HZ446A</t>
  </si>
  <si>
    <t>HZ447A</t>
  </si>
  <si>
    <t>HZ448A</t>
  </si>
  <si>
    <t>HZ449A</t>
  </si>
  <si>
    <t>HK503A</t>
  </si>
  <si>
    <t>HK504A</t>
  </si>
  <si>
    <t>HK505A</t>
  </si>
  <si>
    <t>HK506A</t>
  </si>
  <si>
    <t>HK507A</t>
  </si>
  <si>
    <t xml:space="preserve"> "R" VOYAGE</t>
  </si>
  <si>
    <t xml:space="preserve">BAYAN KO </t>
  </si>
  <si>
    <t>MANILA NORTH</t>
  </si>
  <si>
    <t>12  DAYS</t>
  </si>
  <si>
    <t>WEEK</t>
  </si>
  <si>
    <t>HZ414R</t>
  </si>
  <si>
    <t>HZ415R</t>
  </si>
  <si>
    <t>HZ416R</t>
  </si>
  <si>
    <t>HZ417R</t>
  </si>
  <si>
    <t>HZ418R</t>
  </si>
  <si>
    <t>MSC TARA III / MSC RIONA / MSC SUJIN</t>
  </si>
  <si>
    <t>HZ419R</t>
  </si>
  <si>
    <t>HZ420R</t>
  </si>
  <si>
    <t>HZ421R</t>
  </si>
  <si>
    <t>MSC IDA II / MSC RIONA</t>
  </si>
  <si>
    <t>HZ422R</t>
  </si>
  <si>
    <t>HZ423R</t>
  </si>
  <si>
    <t>JULIE / MSC JANIS 3</t>
  </si>
  <si>
    <t>HZ424R</t>
  </si>
  <si>
    <t>MSC SUJIN / MSC RIONA / JULIE</t>
  </si>
  <si>
    <t>HZ425R</t>
  </si>
  <si>
    <t>MSC TARA III / MSC ANCONA III</t>
  </si>
  <si>
    <t>HZ426R</t>
  </si>
  <si>
    <t>HZ427R</t>
  </si>
  <si>
    <t>HZ428R</t>
  </si>
  <si>
    <t>HZ429R</t>
  </si>
  <si>
    <t>HZ430R</t>
  </si>
  <si>
    <t>HZ431R</t>
  </si>
  <si>
    <t>HZ432R</t>
  </si>
  <si>
    <t>HZ433R</t>
  </si>
  <si>
    <t>HZ434R</t>
  </si>
  <si>
    <t>HZ435R</t>
  </si>
  <si>
    <t>HZ436R</t>
  </si>
  <si>
    <t>HZ437R</t>
  </si>
  <si>
    <t>HZ438R</t>
  </si>
  <si>
    <t>HZ439R</t>
  </si>
  <si>
    <t>HZ440R</t>
  </si>
  <si>
    <t>HZ441R</t>
  </si>
  <si>
    <t>HZ442R</t>
  </si>
  <si>
    <t>HZ443R</t>
  </si>
  <si>
    <t>HZ444R</t>
  </si>
  <si>
    <t>HZ445R</t>
  </si>
  <si>
    <t>HZ446R</t>
  </si>
  <si>
    <t>HZ447R</t>
  </si>
  <si>
    <t>HZ448R</t>
  </si>
  <si>
    <t>HZ449R</t>
  </si>
  <si>
    <t>HZ450R</t>
  </si>
  <si>
    <t>HZ451R</t>
  </si>
  <si>
    <t>HK504R</t>
  </si>
  <si>
    <t>OMIT , combine with HK503A</t>
  </si>
  <si>
    <t>HK505R</t>
  </si>
  <si>
    <t>HK506R</t>
  </si>
  <si>
    <t>OMIT , combine with HK505A</t>
  </si>
  <si>
    <t>HK507R</t>
  </si>
  <si>
    <t>HK508R</t>
  </si>
  <si>
    <t>24 DAYS</t>
  </si>
  <si>
    <t>25 DAYS</t>
  </si>
  <si>
    <t>PROFORMA ETA</t>
  </si>
  <si>
    <t>HK508A</t>
  </si>
  <si>
    <t>MSC HAILEY ANN III  MSC IDA II</t>
  </si>
  <si>
    <t>HK509A</t>
  </si>
  <si>
    <t>HK510A</t>
  </si>
  <si>
    <t>HK512R</t>
  </si>
  <si>
    <t>MSC SHIVALIKA III / MSC HAILEY ANN III</t>
  </si>
  <si>
    <t>HK513R</t>
  </si>
  <si>
    <t>HK514R</t>
  </si>
  <si>
    <t>HK515R</t>
  </si>
  <si>
    <t>HK516R</t>
  </si>
  <si>
    <t>HK517R</t>
  </si>
  <si>
    <t>HK518R</t>
  </si>
  <si>
    <t>HK519R</t>
  </si>
  <si>
    <t>HK520R</t>
  </si>
  <si>
    <t>HK521R</t>
  </si>
  <si>
    <t>HK522R</t>
  </si>
  <si>
    <t>HK523R</t>
  </si>
  <si>
    <t>HK524R</t>
  </si>
  <si>
    <t>HK525R</t>
  </si>
  <si>
    <t>HK526R</t>
  </si>
  <si>
    <t>HK527R</t>
  </si>
  <si>
    <t>MSC PALATIUM III</t>
  </si>
  <si>
    <t>HK528R</t>
  </si>
  <si>
    <t>HK529R</t>
  </si>
  <si>
    <t>HK530R</t>
  </si>
  <si>
    <t>HK531R</t>
  </si>
  <si>
    <t>HK532R</t>
  </si>
  <si>
    <t>HK533R</t>
  </si>
  <si>
    <t>HK534R</t>
  </si>
  <si>
    <t>HK535R</t>
  </si>
  <si>
    <t>HK536R</t>
  </si>
  <si>
    <t>HK537R</t>
  </si>
  <si>
    <t>HK538R</t>
  </si>
  <si>
    <t>HK539R</t>
  </si>
  <si>
    <t>HK540R</t>
  </si>
  <si>
    <t>HK541R</t>
  </si>
  <si>
    <t>HK542R</t>
  </si>
  <si>
    <t>HK543R</t>
  </si>
  <si>
    <t>HK544R</t>
  </si>
  <si>
    <t>HK545R</t>
  </si>
  <si>
    <t>HK546R</t>
  </si>
  <si>
    <t>HK547R</t>
  </si>
  <si>
    <t>MSC OCEAN II</t>
  </si>
  <si>
    <t>HK548R</t>
  </si>
  <si>
    <t xml:space="preserve"> MSC PALATIUM III</t>
  </si>
  <si>
    <t>MSC TURIN III</t>
  </si>
  <si>
    <t>HK549R</t>
  </si>
  <si>
    <t xml:space="preserve"> MSC HAILEY ANN III</t>
  </si>
  <si>
    <t>HK550R</t>
  </si>
  <si>
    <t>HK551R</t>
  </si>
  <si>
    <t>MSC TARA III / MSC TRADER II</t>
  </si>
  <si>
    <t>HK552R</t>
  </si>
  <si>
    <t xml:space="preserve"> MSC TRADER II / MSC OCEAN II</t>
  </si>
  <si>
    <t>HK601R</t>
  </si>
  <si>
    <t>HK602R</t>
  </si>
  <si>
    <t xml:space="preserve"> MSC PALATIUM III / MSC TURIN III</t>
  </si>
  <si>
    <t>HK603R</t>
  </si>
  <si>
    <t>HK604R</t>
  </si>
  <si>
    <t xml:space="preserve"> MSC TRADER II</t>
  </si>
  <si>
    <t>HK605R</t>
  </si>
  <si>
    <t xml:space="preserve"> MSC TRADER II /  MSC OCEAN II</t>
  </si>
  <si>
    <t>HK606R</t>
  </si>
  <si>
    <t xml:space="preserve"> MSC TURIN III</t>
  </si>
  <si>
    <t>HK607R</t>
  </si>
  <si>
    <t xml:space="preserve"> MSC INDEPENDENT III / SEA STAR 1</t>
  </si>
  <si>
    <t>HK608R</t>
  </si>
  <si>
    <t>HK609R</t>
  </si>
  <si>
    <t>HK610R</t>
  </si>
  <si>
    <t>HK611R</t>
  </si>
  <si>
    <t>HK612R</t>
  </si>
  <si>
    <t>TBN</t>
  </si>
  <si>
    <t>HK613R</t>
  </si>
  <si>
    <t>HK614R</t>
  </si>
  <si>
    <t xml:space="preserve"> MSC IDA II</t>
  </si>
  <si>
    <t>HK615R</t>
  </si>
  <si>
    <t>REMARKS : ABOVE SCHEDULES ARE SUBJECT TO PRINCIPAL'S CHANGES.</t>
  </si>
  <si>
    <t xml:space="preserve">RATES ENQUIRIES : </t>
  </si>
  <si>
    <t>BOOKING :</t>
  </si>
  <si>
    <t>DOCUMENTATION :</t>
  </si>
  <si>
    <t xml:space="preserve">SALES &amp; MARKETING DEPT : </t>
  </si>
  <si>
    <t>SG094-Mktg-Dept@msc.com</t>
  </si>
  <si>
    <t>CUSTOMER SERVICE :</t>
  </si>
  <si>
    <t>SG094-Custsvc@msc.com</t>
  </si>
  <si>
    <t xml:space="preserve">B/L DRAFT : </t>
  </si>
  <si>
    <t>SG094-Sinexp@msc.com</t>
  </si>
  <si>
    <t>ZANT CHONG</t>
  </si>
  <si>
    <t>zant.chong@msc.com</t>
  </si>
  <si>
    <t>ROBERT CHIA</t>
  </si>
  <si>
    <t>6011 0564</t>
  </si>
  <si>
    <t>robert.chia@msc.com</t>
  </si>
  <si>
    <t>RAYNAR ANG</t>
  </si>
  <si>
    <t>raynar.ang@msc.com</t>
  </si>
  <si>
    <t>NATALIE LEW</t>
  </si>
  <si>
    <t>natalie.lew@msc.com</t>
  </si>
  <si>
    <t>S. Y. LIEW</t>
  </si>
  <si>
    <t>6011 2348</t>
  </si>
  <si>
    <t>seoyi.liew@msc.com</t>
  </si>
  <si>
    <t>DEWI</t>
  </si>
  <si>
    <t>dewi.ratnah@msc.com</t>
  </si>
  <si>
    <t>ASHTON YAN</t>
  </si>
  <si>
    <t>ashton.yan@msc.com</t>
  </si>
  <si>
    <t>SHARON KOH</t>
  </si>
  <si>
    <t>6011 2349</t>
  </si>
  <si>
    <t>sharon.koh@msc.com</t>
  </si>
  <si>
    <t>HAZEL TOH</t>
  </si>
  <si>
    <t>hazel.toh@msc.com</t>
  </si>
  <si>
    <t>DARIUS ONG</t>
  </si>
  <si>
    <t>darius.ong@msc.com</t>
  </si>
  <si>
    <t>ANGELIA LAU</t>
  </si>
  <si>
    <t>6011 2346</t>
  </si>
  <si>
    <t>angelia.lau@msc.com</t>
  </si>
  <si>
    <t>KAI SIANG</t>
  </si>
  <si>
    <t>kaisiang.lim@msc.com</t>
  </si>
  <si>
    <t>PHOEBE HUANG</t>
  </si>
  <si>
    <t>phoebe.huang@msc.com</t>
  </si>
  <si>
    <t>NOOR AFNINDAH</t>
  </si>
  <si>
    <t>6011 2347</t>
  </si>
  <si>
    <t>noor.afnindah@msc.com</t>
  </si>
  <si>
    <t>YU TING</t>
  </si>
  <si>
    <t>yuting.luo@msc.com</t>
  </si>
  <si>
    <t>LUIS LIM</t>
  </si>
  <si>
    <t>luis.lim@msc.com</t>
  </si>
  <si>
    <t>CHING WEI NG</t>
  </si>
  <si>
    <t>6011 2404</t>
  </si>
  <si>
    <t>chingwei.ng@msc.com</t>
  </si>
  <si>
    <t>EUNICE CHAN</t>
  </si>
  <si>
    <t>eunice.chan@msc.com</t>
  </si>
  <si>
    <t>CHARMAINE LIM</t>
  </si>
  <si>
    <t>charmaine.lim@msc.com</t>
  </si>
  <si>
    <t>ZOEY ONG</t>
  </si>
  <si>
    <t>6011 2390</t>
  </si>
  <si>
    <t>zoey.ong@msc.com</t>
  </si>
  <si>
    <t>Service</t>
  </si>
  <si>
    <t>Proforma ETA</t>
  </si>
  <si>
    <t>Proforma ETD</t>
  </si>
  <si>
    <t>Svc Code</t>
  </si>
  <si>
    <t>Route</t>
  </si>
  <si>
    <t>Direct Port of Calls</t>
  </si>
  <si>
    <t>Remark</t>
  </si>
  <si>
    <t>SILK</t>
  </si>
  <si>
    <t>Sun</t>
  </si>
  <si>
    <t>Mon</t>
  </si>
  <si>
    <t>FS</t>
  </si>
  <si>
    <t>E</t>
  </si>
  <si>
    <t>Singapore/ Yantian/ Busan/ Gwangyang</t>
  </si>
  <si>
    <t>LION-PEARL</t>
  </si>
  <si>
    <t>Sat</t>
  </si>
  <si>
    <t>FL</t>
  </si>
  <si>
    <t>Singapore/ Nansha/ Hong Kong/ Yantian/ Xiamen</t>
  </si>
  <si>
    <t>wef MSC ARIANE FL546E, omit chiwan, call nansha</t>
  </si>
  <si>
    <t>SWAN</t>
  </si>
  <si>
    <t>Fri</t>
  </si>
  <si>
    <t>FW</t>
  </si>
  <si>
    <t>Singapore/ Shanghai/ Tianjinxingang</t>
  </si>
  <si>
    <t>SHOGUN</t>
  </si>
  <si>
    <t>FH</t>
  </si>
  <si>
    <t>Singapore/ Hong Kong/ Yantian</t>
  </si>
  <si>
    <t>DRAGON</t>
  </si>
  <si>
    <t>Thu</t>
  </si>
  <si>
    <t>FD</t>
  </si>
  <si>
    <t>Singapore/ Shanghai/ Dalian/ Tianjinxingang</t>
  </si>
  <si>
    <t>JADE</t>
  </si>
  <si>
    <t>FJ</t>
  </si>
  <si>
    <t>Singapore/ Chiwan/ Xiamen/ Qingdao/ Busan</t>
  </si>
  <si>
    <t>TIGER</t>
  </si>
  <si>
    <t>Tue</t>
  </si>
  <si>
    <t>FT</t>
  </si>
  <si>
    <t>Singapore/ Chiwan/ Busan/ Qingdao/ Shanghai/ Ningbo</t>
  </si>
  <si>
    <t>AMERICA</t>
  </si>
  <si>
    <t>Wed</t>
  </si>
  <si>
    <t>FM</t>
  </si>
  <si>
    <t>Singapore/ Kaohsiung/ Shanghai/ Ningbo</t>
  </si>
  <si>
    <t>IPANEMA</t>
  </si>
  <si>
    <t>FI</t>
  </si>
  <si>
    <t>R</t>
  </si>
  <si>
    <t>Singapore/ Hong Kong/ Busan/ Shanghai/Ningbo</t>
  </si>
  <si>
    <t>NEW FALCON SERVICE</t>
  </si>
  <si>
    <t>FK</t>
  </si>
  <si>
    <t xml:space="preserve">Singapore/ Shanghai/ Ningbo/ Chiwan </t>
  </si>
  <si>
    <t>INDO EXPRESS</t>
  </si>
  <si>
    <t>HA</t>
  </si>
  <si>
    <t>A</t>
  </si>
  <si>
    <t>Singapore/ Jakarta/ Panjang/ Singapore</t>
  </si>
  <si>
    <t>Ceased after MSC GIORGIA HA611A, eta sin 22/03</t>
  </si>
  <si>
    <t>JAVA EXPRESS I</t>
  </si>
  <si>
    <t>HB</t>
  </si>
  <si>
    <t>Singapore/ Surabaya/ Singapore</t>
  </si>
  <si>
    <t>Last voyage HB539A/R, ETA SIN  22/09. Then merge with JAVA II as NEW JAVA EXPRESS</t>
  </si>
  <si>
    <t>JAVA EXPRESS II</t>
  </si>
  <si>
    <t>HC</t>
  </si>
  <si>
    <t>Singapore/ Semarang/ Jakarta/ Singapore</t>
  </si>
  <si>
    <t>JKT sub to RO's approval</t>
  </si>
  <si>
    <t>MALYNDO LOOP 1</t>
  </si>
  <si>
    <t>HY</t>
  </si>
  <si>
    <t>Singapore/ Panjang / Jakarta / Singapore</t>
  </si>
  <si>
    <t>MALYNDO LOOP 2</t>
  </si>
  <si>
    <t xml:space="preserve">Singapore/ Tanjong Pelapas / Pasir Gudang / Port Klang </t>
  </si>
  <si>
    <t>NEW JAVA EXPRESS</t>
  </si>
  <si>
    <t>Singapore/ Surabaya/ Semarang/ Jakarta/ Tanjong Pelapas/ Singapore</t>
  </si>
  <si>
    <t>NEW JAVA EXPRESS LOOP 1</t>
  </si>
  <si>
    <t>Singapore/ Tanjong Pelapas/ Semarang/ Jakarta</t>
  </si>
  <si>
    <t>NEW JAVA EXPRESS LOOP 2</t>
  </si>
  <si>
    <t>Singapore/ Tanjong Pelapas/ Surabaya</t>
  </si>
  <si>
    <t>Start HC548A at TPP (loop2)</t>
  </si>
  <si>
    <t>MEKONG EXPRESS</t>
  </si>
  <si>
    <t>HS</t>
  </si>
  <si>
    <t>Singapore/ Ho Chi Minh City - SPCT/ Singapore</t>
  </si>
  <si>
    <t>MALACCA ST.EXPRESS</t>
  </si>
  <si>
    <t>HE</t>
  </si>
  <si>
    <t>Singapore/ Pasir Gudang/ Belawan/ Singapore</t>
  </si>
  <si>
    <t>NEW MALACCA EXPRESS</t>
  </si>
  <si>
    <t>Singapore/ Penang / Belawan/ Singapore</t>
  </si>
  <si>
    <t>W.e.f MSC GIORGIA HE614A, eta sin 05Apr2016</t>
  </si>
  <si>
    <t>MALAYSIA EXPRESS</t>
  </si>
  <si>
    <t>HF</t>
  </si>
  <si>
    <t>Singapore/ Tanjong Pelepas/ Penang/ Port Kelang/ Singapore</t>
  </si>
  <si>
    <t>PEN sub to RO's approval</t>
  </si>
  <si>
    <t>HAIPHONG EXPRESS</t>
  </si>
  <si>
    <t>HH</t>
  </si>
  <si>
    <t>Singapore/ Haiphong/ Danang/ Singapore</t>
  </si>
  <si>
    <t>SAIGON EXPRESS</t>
  </si>
  <si>
    <t>HL</t>
  </si>
  <si>
    <t>Singapore/ Tanjong Pelepas / Ho Chi Minh City - Cat Lai/ Singapore</t>
  </si>
  <si>
    <t>NO Tan Cang wef 1st Aug 2014</t>
  </si>
  <si>
    <t>SIAM EXPRESS</t>
  </si>
  <si>
    <t>HM</t>
  </si>
  <si>
    <t>Singapore/ Bangkok - UNI Thai/ Singapore</t>
  </si>
  <si>
    <t>Svc resume 16 Sep 2015</t>
  </si>
  <si>
    <t>THAI EXPRESS</t>
  </si>
  <si>
    <t>HN</t>
  </si>
  <si>
    <t>Singapore/ Laem Chabang/ Singapore</t>
  </si>
  <si>
    <t>Last sailing Ex-Sin 07 Sep 2015</t>
  </si>
  <si>
    <t>THAI EXPRESS II</t>
  </si>
  <si>
    <t>HP</t>
  </si>
  <si>
    <t>ORIGAMI EXPRESS</t>
  </si>
  <si>
    <t>HI</t>
  </si>
  <si>
    <t>Kobe/ Nagoya/ Yokkaichi/ Omaezaki/ Yokohama/ Hakata/ Gwangyang</t>
  </si>
  <si>
    <t>RELAY SERVICE/ Osaka - Via Kobe/ Tokyo - Via Yok</t>
  </si>
  <si>
    <t>Ningbo/ Kobe</t>
  </si>
  <si>
    <t>RELAY SERVICE</t>
  </si>
  <si>
    <t>TONGKING 2</t>
  </si>
  <si>
    <t>HK</t>
  </si>
  <si>
    <t>Hong Kong/ Fuzhou/ Shantou/ Hong Kong</t>
  </si>
  <si>
    <t>B</t>
  </si>
  <si>
    <t>Hong Kong/ Chiwan/ Haiphong/ Fangcheng/ Hong Kong</t>
  </si>
  <si>
    <t>FAR EAST WEST AFRICA</t>
  </si>
  <si>
    <t>FY</t>
  </si>
  <si>
    <t>Singapore/ Tianjinxingang/ Shanghai/ Ningbo/ Nansha</t>
  </si>
  <si>
    <t>PROFORMA SAILING TUESDAY</t>
  </si>
  <si>
    <t>ex  MSC EMILY II/HERMANN SCHEPERS</t>
  </si>
  <si>
    <t>MSC QINGDAO F</t>
  </si>
  <si>
    <t xml:space="preserve"> SX338A</t>
  </si>
  <si>
    <t>EX MSC QINGDAO F</t>
  </si>
  <si>
    <t>SX339A</t>
  </si>
  <si>
    <t>HANSA LANKA</t>
  </si>
  <si>
    <t>SX340A</t>
  </si>
  <si>
    <t xml:space="preserve"> ex  MSC EMILY II/HERMANN SCHEPERS</t>
  </si>
  <si>
    <t>SX341A</t>
  </si>
  <si>
    <t>MSC POLO II</t>
  </si>
  <si>
    <t>SX342A</t>
  </si>
  <si>
    <t>SX343A</t>
  </si>
  <si>
    <t>EX HERMANN SCHEPERS</t>
  </si>
  <si>
    <t>SX344A</t>
  </si>
  <si>
    <t>EX MSC POLO II</t>
  </si>
  <si>
    <t>MSC EMILY II</t>
  </si>
  <si>
    <t>SX345A</t>
  </si>
  <si>
    <t>SX346A</t>
  </si>
  <si>
    <t>SX347A</t>
  </si>
  <si>
    <t>EX MSC POLO II/MSC EMILY II</t>
  </si>
  <si>
    <t>SOL MALAYSIA</t>
  </si>
  <si>
    <t>2401N</t>
  </si>
  <si>
    <t>ex SX349A</t>
  </si>
  <si>
    <t>SX350A</t>
  </si>
  <si>
    <t>SX351A</t>
  </si>
  <si>
    <t>ex MSC QINGDAO F</t>
  </si>
  <si>
    <t>2402N</t>
  </si>
  <si>
    <t>EX SX352A</t>
  </si>
  <si>
    <t>SX401A</t>
  </si>
  <si>
    <t>2403N</t>
  </si>
  <si>
    <t>EX SX402A</t>
  </si>
  <si>
    <t>SX403A</t>
  </si>
  <si>
    <t>2404N</t>
  </si>
  <si>
    <t>SX405A</t>
  </si>
  <si>
    <t>2405N</t>
  </si>
  <si>
    <t>SX407A</t>
  </si>
  <si>
    <t>2406N</t>
  </si>
  <si>
    <t>EX HANSA LANKA</t>
  </si>
  <si>
    <t>SX409A</t>
  </si>
  <si>
    <t>ex SOL MALAYSIA 2407N</t>
  </si>
  <si>
    <t>SX410A</t>
  </si>
  <si>
    <t>ex HANSA LANKA SX411A</t>
  </si>
  <si>
    <t>2407N</t>
  </si>
  <si>
    <t>EX SOL MALAYSIA 2408N</t>
  </si>
  <si>
    <t>SX412A</t>
  </si>
  <si>
    <t>EX HANSA LANKA SX413A</t>
  </si>
  <si>
    <t>2408N</t>
  </si>
  <si>
    <t>EX SOL MALAYSIA 2409N</t>
  </si>
  <si>
    <t>SX414A</t>
  </si>
  <si>
    <t>SOL RELIANCE</t>
  </si>
  <si>
    <t>SX416A</t>
  </si>
  <si>
    <t>EX SOL MALAYSIA 2410N</t>
  </si>
  <si>
    <t>MSC RICCARDA II</t>
  </si>
  <si>
    <t>SX418A</t>
  </si>
  <si>
    <t>EX SOL MALAYSIA 2411N</t>
  </si>
  <si>
    <t>SX420A</t>
  </si>
  <si>
    <t>SX421A</t>
  </si>
  <si>
    <t>HANSA LANKA / MSC RICCARDA II</t>
  </si>
  <si>
    <t>SX423A</t>
  </si>
  <si>
    <t>MSC RICCARDA II / SOL RELIANCE</t>
  </si>
  <si>
    <t>2412N</t>
  </si>
  <si>
    <t>SX425A</t>
  </si>
  <si>
    <t>MSC RICCARDA II / SOL RELIANCE / MSC RICCARDA II</t>
  </si>
  <si>
    <t>SX426A</t>
  </si>
  <si>
    <t>CASCADE DOWN / EXTRA VESSEL</t>
  </si>
  <si>
    <t>XA427A</t>
  </si>
  <si>
    <t>MSC JENNA / HANSA LANKA</t>
  </si>
  <si>
    <t>PHASE OUT</t>
  </si>
  <si>
    <t>XA428A</t>
  </si>
  <si>
    <t>SX429A</t>
  </si>
  <si>
    <t>SX430A</t>
  </si>
  <si>
    <t xml:space="preserve">MSC SKY II </t>
  </si>
  <si>
    <t>SX431A</t>
  </si>
  <si>
    <t>SX432A</t>
  </si>
  <si>
    <t>XA429A</t>
  </si>
  <si>
    <t>XA430A</t>
  </si>
  <si>
    <t>TANJUNG PELEPAS</t>
  </si>
  <si>
    <t>1 DAY</t>
  </si>
  <si>
    <t>28 DAYS</t>
  </si>
  <si>
    <t>MSC SOMYA III</t>
  </si>
  <si>
    <t>HV348R</t>
  </si>
  <si>
    <t>MSC ASTRID III</t>
  </si>
  <si>
    <t>HV349R</t>
  </si>
  <si>
    <t>MSC CHERYL 3</t>
  </si>
  <si>
    <t>HV350R</t>
  </si>
  <si>
    <t>EX MSC PAOLA</t>
  </si>
  <si>
    <t>MSC COLETTE III</t>
  </si>
  <si>
    <t>HV351R</t>
  </si>
  <si>
    <t>MSC GENERAL IV</t>
  </si>
  <si>
    <t>HV352R</t>
  </si>
  <si>
    <t>MSC PAOLA</t>
  </si>
  <si>
    <t>HV401R</t>
  </si>
  <si>
    <t>EX MSC NIMISHA III</t>
  </si>
  <si>
    <t>MSC VAIGA III</t>
  </si>
  <si>
    <t>HV402R</t>
  </si>
  <si>
    <t>HV403R</t>
  </si>
  <si>
    <t>HV404R</t>
  </si>
  <si>
    <t>HV405R</t>
  </si>
  <si>
    <t>HV406R</t>
  </si>
  <si>
    <t>HV407R</t>
  </si>
  <si>
    <t>ex MSC PAOLA</t>
  </si>
  <si>
    <t>HV408R</t>
  </si>
  <si>
    <t>ex MSC VAIGA III</t>
  </si>
  <si>
    <t>HV409R</t>
  </si>
  <si>
    <t>ex MSC SOMYA III</t>
  </si>
  <si>
    <t>HV410R</t>
  </si>
  <si>
    <t>HV411R</t>
  </si>
  <si>
    <t>HV412R</t>
  </si>
  <si>
    <t>HV413R</t>
  </si>
  <si>
    <t>HV414R</t>
  </si>
  <si>
    <t>HV415R</t>
  </si>
  <si>
    <t>HV416R</t>
  </si>
  <si>
    <t>HV417R</t>
  </si>
  <si>
    <t>COR: TPP-SIN</t>
  </si>
  <si>
    <t>HV418R</t>
  </si>
  <si>
    <t>HV419R</t>
  </si>
  <si>
    <t>HV420R</t>
  </si>
  <si>
    <t>HV421R</t>
  </si>
  <si>
    <t>MSC CANBERRA</t>
  </si>
  <si>
    <t>HV422R</t>
  </si>
  <si>
    <t>MSC PAOLA / CASCADE HV423R TO HV424R / MSC VAIGA III</t>
  </si>
  <si>
    <t>HV423R</t>
  </si>
  <si>
    <t>MSC PAOLA / MSC ASTRID III</t>
  </si>
  <si>
    <t>HV424R</t>
  </si>
  <si>
    <t>MSC JENNA / MSC RICCARDA II</t>
  </si>
  <si>
    <t>SX430R</t>
  </si>
  <si>
    <t>MSC CHAEWON</t>
  </si>
  <si>
    <t>SX431R</t>
  </si>
  <si>
    <t>MSC SUJIN</t>
  </si>
  <si>
    <t>SX432R</t>
  </si>
  <si>
    <t>SX433R</t>
  </si>
  <si>
    <t>SX434R</t>
  </si>
  <si>
    <t>SX435R</t>
  </si>
  <si>
    <t>MSC JENNA / MSC CHAEWON</t>
  </si>
  <si>
    <t>SX436R</t>
  </si>
  <si>
    <t>HANSA LANKA / MSC SUJIN</t>
  </si>
  <si>
    <t>MSC JENNA</t>
  </si>
  <si>
    <t>SX437R</t>
  </si>
  <si>
    <t>SX438R</t>
  </si>
  <si>
    <t>SEA STAR 1</t>
  </si>
  <si>
    <t>SX439R</t>
  </si>
  <si>
    <t>SX440R</t>
  </si>
  <si>
    <t>MSC AEBIN</t>
  </si>
  <si>
    <t>SX441R</t>
  </si>
  <si>
    <t>SX442R</t>
  </si>
  <si>
    <t>SX443R</t>
  </si>
  <si>
    <t>SEA STAR 1 / MSC CHAEWON</t>
  </si>
  <si>
    <t>MSC KYMEA II</t>
  </si>
  <si>
    <t>SX444R</t>
  </si>
  <si>
    <t>SX445R</t>
  </si>
  <si>
    <t>SX446R</t>
  </si>
  <si>
    <t>SX447R</t>
  </si>
  <si>
    <t>AS SICILIA</t>
  </si>
  <si>
    <t>SX448R</t>
  </si>
  <si>
    <t>MSC JENNA / MSC GIANNINA II / MSC EMILY II</t>
  </si>
  <si>
    <t>SX449R</t>
  </si>
  <si>
    <t>SX450R</t>
  </si>
  <si>
    <t>SX451R</t>
  </si>
  <si>
    <t>MSC GIANNINA II</t>
  </si>
  <si>
    <t>SX452R</t>
  </si>
  <si>
    <t>SX501R</t>
  </si>
  <si>
    <t>SX502R</t>
  </si>
  <si>
    <t>SX503R</t>
  </si>
  <si>
    <t>SX504R</t>
  </si>
  <si>
    <t>MSC SOMIN</t>
  </si>
  <si>
    <t>SX505R</t>
  </si>
  <si>
    <t>SX506R</t>
  </si>
  <si>
    <t>SX507R</t>
  </si>
  <si>
    <t>SX508R</t>
  </si>
  <si>
    <t>SX509R</t>
  </si>
  <si>
    <t>SX510R</t>
  </si>
  <si>
    <t>SX511R</t>
  </si>
  <si>
    <t>SX512R</t>
  </si>
  <si>
    <t>SX513R</t>
  </si>
  <si>
    <t>SX514R</t>
  </si>
  <si>
    <t>SX515R</t>
  </si>
  <si>
    <t>SX516R</t>
  </si>
  <si>
    <t>SX517R</t>
  </si>
  <si>
    <t>SX518R</t>
  </si>
  <si>
    <t>SX519R</t>
  </si>
  <si>
    <t>SX520R</t>
  </si>
  <si>
    <t>SX521R</t>
  </si>
  <si>
    <t>SX522R</t>
  </si>
  <si>
    <t>SX523R</t>
  </si>
  <si>
    <t>SX524R</t>
  </si>
  <si>
    <t>SX525R</t>
  </si>
  <si>
    <t>SX526R</t>
  </si>
  <si>
    <t>SX527R</t>
  </si>
  <si>
    <t>SX528R</t>
  </si>
  <si>
    <t>SX529R</t>
  </si>
  <si>
    <t>MSC KAVYA II</t>
  </si>
  <si>
    <t>SX530R</t>
  </si>
  <si>
    <t>SX531R</t>
  </si>
  <si>
    <t>SX532R</t>
  </si>
  <si>
    <t>SX533R</t>
  </si>
  <si>
    <t>SX534R</t>
  </si>
  <si>
    <t>SX535R</t>
  </si>
  <si>
    <t>SX536R</t>
  </si>
  <si>
    <t>MSC SKY II / MSC POLO II</t>
  </si>
  <si>
    <t>MSC SIJING</t>
  </si>
  <si>
    <t>SX537R</t>
  </si>
  <si>
    <t>SX538R</t>
  </si>
  <si>
    <t>SX539R</t>
  </si>
  <si>
    <t>SX540R</t>
  </si>
  <si>
    <t xml:space="preserve"> MSC JENNA</t>
  </si>
  <si>
    <t>SX541R</t>
  </si>
  <si>
    <t>SX542R</t>
  </si>
  <si>
    <t>SX543R</t>
  </si>
  <si>
    <t>SX544R</t>
  </si>
  <si>
    <t>SX545R</t>
  </si>
  <si>
    <t>SX546R</t>
  </si>
  <si>
    <t>SX547R</t>
  </si>
  <si>
    <t>SX548R</t>
  </si>
  <si>
    <t>SX549R</t>
  </si>
  <si>
    <t>SX550R</t>
  </si>
  <si>
    <t>SX551R</t>
  </si>
  <si>
    <t>SX552R</t>
  </si>
  <si>
    <t>SX601R</t>
  </si>
  <si>
    <t>SX602R</t>
  </si>
  <si>
    <t>SX603R</t>
  </si>
  <si>
    <t>SX604R</t>
  </si>
  <si>
    <t>SX605R</t>
  </si>
  <si>
    <t>MSC AEBIN / MSC JENNA</t>
  </si>
  <si>
    <t>SX606R</t>
  </si>
  <si>
    <t>SX607R</t>
  </si>
  <si>
    <t>induce NANSHA</t>
  </si>
  <si>
    <t>SX608R</t>
  </si>
  <si>
    <t>SX609R</t>
  </si>
  <si>
    <t>SX610R</t>
  </si>
  <si>
    <t>SX611R</t>
  </si>
  <si>
    <t>SX612R</t>
  </si>
  <si>
    <t>MSC JENNA / AS SICILIA</t>
  </si>
  <si>
    <t>MSC EYRA II</t>
  </si>
  <si>
    <t>SX613R</t>
  </si>
  <si>
    <t xml:space="preserve"> MSC SUJIN</t>
  </si>
  <si>
    <t>SX614R</t>
  </si>
  <si>
    <t>SX615B</t>
  </si>
  <si>
    <t>SX616R</t>
  </si>
  <si>
    <t>SX617R</t>
  </si>
  <si>
    <t>SX618R</t>
  </si>
  <si>
    <t xml:space="preserve">MSC EYRA II </t>
  </si>
  <si>
    <t>SX619R</t>
  </si>
  <si>
    <t xml:space="preserve"> MSC AEBIN </t>
  </si>
  <si>
    <t>SX620R</t>
  </si>
  <si>
    <t xml:space="preserve"> MSC KAVYA II</t>
  </si>
  <si>
    <t>SX621R</t>
  </si>
  <si>
    <t xml:space="preserve"> MSC SIJING</t>
  </si>
  <si>
    <t>SX622R</t>
  </si>
  <si>
    <t xml:space="preserve"> MSC GIANNINA II</t>
  </si>
  <si>
    <t>SX623R</t>
  </si>
  <si>
    <t xml:space="preserve"> MSC EMILY II</t>
  </si>
  <si>
    <t xml:space="preserve">MSC AEBIN </t>
  </si>
  <si>
    <t>SX624R</t>
  </si>
  <si>
    <t xml:space="preserve"> MSC EYRA II / MSC AEBIN</t>
  </si>
  <si>
    <t>SX625R</t>
  </si>
  <si>
    <t xml:space="preserve"> MSC POLO II </t>
  </si>
  <si>
    <t>SX626R</t>
  </si>
  <si>
    <t>SX627R</t>
  </si>
  <si>
    <t>SX628R</t>
  </si>
  <si>
    <t>SX629R</t>
  </si>
  <si>
    <t xml:space="preserve"> MSC AEBIN</t>
  </si>
  <si>
    <t>SX630R</t>
  </si>
  <si>
    <t>SX631R</t>
  </si>
  <si>
    <t>SX632R</t>
  </si>
  <si>
    <t xml:space="preserve"> MSC KAVYA II / MSC SOMIN</t>
  </si>
  <si>
    <t>SX633R</t>
  </si>
  <si>
    <t xml:space="preserve"> MSC SUJIN / MSC SOMIN</t>
  </si>
  <si>
    <t xml:space="preserve">BLANK SAILING </t>
  </si>
  <si>
    <t>SX634R</t>
  </si>
  <si>
    <t>SX635R</t>
  </si>
  <si>
    <t>EX  MSC AEBIN</t>
  </si>
  <si>
    <t>SX636R</t>
  </si>
  <si>
    <t>SX637R</t>
  </si>
  <si>
    <t xml:space="preserve"> MSC SOMIN</t>
  </si>
  <si>
    <t>SX638R</t>
  </si>
  <si>
    <t>SX639R</t>
  </si>
  <si>
    <t xml:space="preserve"> MSC POLO II</t>
  </si>
  <si>
    <t>SX640R</t>
  </si>
  <si>
    <t>SX641R</t>
  </si>
  <si>
    <t>SX642R</t>
  </si>
  <si>
    <t>SX643R</t>
  </si>
  <si>
    <t>SX644R</t>
  </si>
  <si>
    <t>SX645R</t>
  </si>
  <si>
    <t>SX646R</t>
  </si>
  <si>
    <t>SHERWIN LIM</t>
  </si>
  <si>
    <t>sherwin.lim@msc.com</t>
  </si>
  <si>
    <t>KAR HEE CHOK</t>
  </si>
  <si>
    <t>karhee.chok@msc.com</t>
  </si>
  <si>
    <t>LEWIS SOH</t>
  </si>
  <si>
    <t>lewis.soh@msc.com</t>
  </si>
  <si>
    <t>MELVIN TAN</t>
  </si>
  <si>
    <t>melvin.tan@msc.com</t>
  </si>
  <si>
    <t>SUE ANN SOON</t>
  </si>
  <si>
    <t>sueann.soon@msc.com</t>
  </si>
  <si>
    <t>FANG ZENG LING</t>
  </si>
  <si>
    <t>fangzeng.ling@msc.com</t>
  </si>
  <si>
    <t>KANG WEI TAN</t>
  </si>
  <si>
    <t>kangwei.tan@msc.com</t>
  </si>
  <si>
    <t xml:space="preserve">YANGON </t>
  </si>
  <si>
    <t>EX MSC DHANTIA/MSC FORTUNE F</t>
  </si>
  <si>
    <t>MSC SUPARNA F</t>
  </si>
  <si>
    <t>SB339A</t>
  </si>
  <si>
    <t>EX MSC FORTUNE F/MSC DHANTIA/MSC FORTUNE F</t>
  </si>
  <si>
    <t>MSC FORTUNE F</t>
  </si>
  <si>
    <t>SB340A</t>
  </si>
  <si>
    <t>EX MSC SUPARNA F/</t>
  </si>
  <si>
    <t>MSC ANDREA F</t>
  </si>
  <si>
    <t>SB341A</t>
  </si>
  <si>
    <t>EX MSC DHANTIA/ MSC FORTUNE F/MSC SUPARNA F/MSC FORTUNE F</t>
  </si>
  <si>
    <t>SB342A</t>
  </si>
  <si>
    <t>EX MSC SUPARNA F</t>
  </si>
  <si>
    <t>SB343A</t>
  </si>
  <si>
    <t>EX MSC FORTUNE F</t>
  </si>
  <si>
    <t>SB344A</t>
  </si>
  <si>
    <t>EX MSC SUPARNA F/MSC FORTUNE F</t>
  </si>
  <si>
    <t>SB345A</t>
  </si>
  <si>
    <t>EX MSC FORTUNE F/MSC SUPARNA F</t>
  </si>
  <si>
    <t>SB346A</t>
  </si>
  <si>
    <t>SB347A</t>
  </si>
  <si>
    <t>SB348A</t>
  </si>
  <si>
    <t>SB349A</t>
  </si>
  <si>
    <t>EX MSC ANDREA F</t>
  </si>
  <si>
    <t>SB350A</t>
  </si>
  <si>
    <t>SB351A</t>
  </si>
  <si>
    <t>SB352A</t>
  </si>
  <si>
    <t>SB401A</t>
  </si>
  <si>
    <t>SB402A</t>
  </si>
  <si>
    <t>SB403A</t>
  </si>
  <si>
    <t>SB404A</t>
  </si>
  <si>
    <t>SB405A</t>
  </si>
  <si>
    <t>SB406A</t>
  </si>
  <si>
    <t>SB407A</t>
  </si>
  <si>
    <t>SB408A</t>
  </si>
  <si>
    <t>SB409A</t>
  </si>
  <si>
    <t>SB410A</t>
  </si>
  <si>
    <t>SB411A</t>
  </si>
  <si>
    <t>SB412A</t>
  </si>
  <si>
    <t>SB413A</t>
  </si>
  <si>
    <t>SB414A</t>
  </si>
  <si>
    <t>SB415A</t>
  </si>
  <si>
    <t>SB416A</t>
  </si>
  <si>
    <t>SB417A</t>
  </si>
  <si>
    <t>SB418A</t>
  </si>
  <si>
    <t>SB419A</t>
  </si>
  <si>
    <t>SB420A</t>
  </si>
  <si>
    <t>SB421A</t>
  </si>
  <si>
    <t>SB422A</t>
  </si>
  <si>
    <t>SB423A</t>
  </si>
  <si>
    <t>SB424A</t>
  </si>
  <si>
    <t>SB425A</t>
  </si>
  <si>
    <t>SB426A</t>
  </si>
  <si>
    <t>SB427A</t>
  </si>
  <si>
    <t>SB428A</t>
  </si>
  <si>
    <t>SB429A</t>
  </si>
  <si>
    <t>SB430A</t>
  </si>
  <si>
    <t>SB431A</t>
  </si>
  <si>
    <t>SB432A</t>
  </si>
  <si>
    <t>SB433A</t>
  </si>
  <si>
    <t>MSC ANDREA F / MSC KANU F</t>
  </si>
  <si>
    <t>SB434A</t>
  </si>
  <si>
    <t>SB435A</t>
  </si>
  <si>
    <t>MSC KANU F</t>
  </si>
  <si>
    <t>SB436A</t>
  </si>
  <si>
    <t>MSC KANU F / MSC KANU F</t>
  </si>
  <si>
    <t>SB437A</t>
  </si>
  <si>
    <t>SB438A</t>
  </si>
  <si>
    <t>SB439A</t>
  </si>
  <si>
    <t xml:space="preserve">MSC ANDREA F </t>
  </si>
  <si>
    <t>SB440A</t>
  </si>
  <si>
    <t>COR</t>
  </si>
  <si>
    <t>SB441A</t>
  </si>
  <si>
    <t>SB442A</t>
  </si>
  <si>
    <t>SB443A</t>
  </si>
  <si>
    <t>MSC FORTUNE F / MSC CHERYL 3</t>
  </si>
  <si>
    <t>SB444A</t>
  </si>
  <si>
    <t>SB445A</t>
  </si>
  <si>
    <t>MSC SUPARNA F / COR TPP-SIN-RGN</t>
  </si>
  <si>
    <t>SB446A</t>
  </si>
  <si>
    <t>SB447A</t>
  </si>
  <si>
    <t>SB448A</t>
  </si>
  <si>
    <t>MSC ANDREA F / MSC JANIS 3</t>
  </si>
  <si>
    <t>SB449A</t>
  </si>
  <si>
    <t>SB450A</t>
  </si>
  <si>
    <t>MSC ANDREA F  MSC KANU F</t>
  </si>
  <si>
    <t>SB451A</t>
  </si>
  <si>
    <t>SB452A</t>
  </si>
  <si>
    <t>SB501A</t>
  </si>
  <si>
    <t>SB502A</t>
  </si>
  <si>
    <t>SB503A</t>
  </si>
  <si>
    <t>SB504A</t>
  </si>
  <si>
    <t>SB505A</t>
  </si>
  <si>
    <t>SB506A</t>
  </si>
  <si>
    <t>SB507A</t>
  </si>
  <si>
    <t>SB508A</t>
  </si>
  <si>
    <t>MSC JANIS 3 / MSC AKITETA II</t>
  </si>
  <si>
    <t>SB509A</t>
  </si>
  <si>
    <t>SB510A</t>
  </si>
  <si>
    <t>SB511A</t>
  </si>
  <si>
    <t>SB512A</t>
  </si>
  <si>
    <t xml:space="preserve">** YANGON: ASIA WORLD PORT TERMINAL </t>
  </si>
  <si>
    <t>SB344R</t>
  </si>
  <si>
    <t>SB345R</t>
  </si>
  <si>
    <t>SB346R</t>
  </si>
  <si>
    <t>SB347R</t>
  </si>
  <si>
    <t>SB348R</t>
  </si>
  <si>
    <t>SB349R</t>
  </si>
  <si>
    <t>SB350R</t>
  </si>
  <si>
    <t>SB351R</t>
  </si>
  <si>
    <t>SB352R</t>
  </si>
  <si>
    <t>SB401R</t>
  </si>
  <si>
    <t>SB402R</t>
  </si>
  <si>
    <t>SB403R</t>
  </si>
  <si>
    <t>SB404R</t>
  </si>
  <si>
    <t>SB405R</t>
  </si>
  <si>
    <t>SB406R</t>
  </si>
  <si>
    <t>SB407R</t>
  </si>
  <si>
    <t>SB408R</t>
  </si>
  <si>
    <t>SB409R</t>
  </si>
  <si>
    <t>SG410R</t>
  </si>
  <si>
    <t>SB411R</t>
  </si>
  <si>
    <t>SB412R</t>
  </si>
  <si>
    <t>SB413R</t>
  </si>
  <si>
    <t>SB414R</t>
  </si>
  <si>
    <t>CHANGE ROTATION - TPP-SIN</t>
  </si>
  <si>
    <t>SB415R</t>
  </si>
  <si>
    <t>SB416R</t>
  </si>
  <si>
    <t>COR - TPP-SIN-BLW</t>
  </si>
  <si>
    <t>SB417R</t>
  </si>
  <si>
    <t>SB418R</t>
  </si>
  <si>
    <t>SB419R</t>
  </si>
  <si>
    <t>SB420R</t>
  </si>
  <si>
    <t>SB421R</t>
  </si>
  <si>
    <t>SB422R</t>
  </si>
  <si>
    <t>SB423R</t>
  </si>
  <si>
    <t>SB424R</t>
  </si>
  <si>
    <t>SB425R</t>
  </si>
  <si>
    <t>SB426R</t>
  </si>
  <si>
    <t>SB427R</t>
  </si>
  <si>
    <t>SB428R</t>
  </si>
  <si>
    <t>SB429R</t>
  </si>
  <si>
    <t>SB430R</t>
  </si>
  <si>
    <t>SB431R</t>
  </si>
  <si>
    <t>SB432R</t>
  </si>
  <si>
    <t>SB433R</t>
  </si>
  <si>
    <t>SB434R</t>
  </si>
  <si>
    <t>SB435R</t>
  </si>
  <si>
    <t>SB436R</t>
  </si>
  <si>
    <t>SB437R</t>
  </si>
  <si>
    <t>SB438R</t>
  </si>
  <si>
    <t>SB439R</t>
  </si>
  <si>
    <t>SB440R</t>
  </si>
  <si>
    <t>SB441R</t>
  </si>
  <si>
    <t>SB442R</t>
  </si>
  <si>
    <t>SB443R</t>
  </si>
  <si>
    <t>SB444R</t>
  </si>
  <si>
    <t>MSC SUPARNA F / MSC CHERYL 3</t>
  </si>
  <si>
    <t>SB445R</t>
  </si>
  <si>
    <t>SB446R</t>
  </si>
  <si>
    <t>SB447R</t>
  </si>
  <si>
    <t>SB448R</t>
  </si>
  <si>
    <t>SB449R</t>
  </si>
  <si>
    <t>SB450R</t>
  </si>
  <si>
    <t>SB451R</t>
  </si>
  <si>
    <t>SB452R</t>
  </si>
  <si>
    <t>SB501R</t>
  </si>
  <si>
    <t>SB502R</t>
  </si>
  <si>
    <t>SB503R</t>
  </si>
  <si>
    <t>SB504R</t>
  </si>
  <si>
    <t>SB505R</t>
  </si>
  <si>
    <t>AKITETA</t>
  </si>
  <si>
    <t>SB506R</t>
  </si>
  <si>
    <t>MSC AKITETA II</t>
  </si>
  <si>
    <t>SB507R</t>
  </si>
  <si>
    <t>SB508R</t>
  </si>
  <si>
    <t>SB509R</t>
  </si>
  <si>
    <t>SB510R</t>
  </si>
  <si>
    <t>SB511R</t>
  </si>
  <si>
    <t>SB512R</t>
  </si>
  <si>
    <t>SB513R</t>
  </si>
  <si>
    <t>SB514R</t>
  </si>
  <si>
    <t>SB515R</t>
  </si>
  <si>
    <t>SB516R</t>
  </si>
  <si>
    <t>SB517R</t>
  </si>
  <si>
    <t xml:space="preserve"> </t>
  </si>
  <si>
    <t>SB513A</t>
  </si>
  <si>
    <t>SB514A</t>
  </si>
  <si>
    <t>SB515A</t>
  </si>
  <si>
    <t>SB516A</t>
  </si>
  <si>
    <t>SB517A</t>
  </si>
  <si>
    <t>SB518A</t>
  </si>
  <si>
    <t>SB519A</t>
  </si>
  <si>
    <t>SB520A</t>
  </si>
  <si>
    <t>SB521A</t>
  </si>
  <si>
    <t>SB522A</t>
  </si>
  <si>
    <t>SB523A</t>
  </si>
  <si>
    <t>SB524A</t>
  </si>
  <si>
    <t>SB525A</t>
  </si>
  <si>
    <t>SB526A</t>
  </si>
  <si>
    <t>SB527A</t>
  </si>
  <si>
    <t>SB528A</t>
  </si>
  <si>
    <t>SB529A</t>
  </si>
  <si>
    <t>SB530A</t>
  </si>
  <si>
    <t>SB531A</t>
  </si>
  <si>
    <t>SB532A</t>
  </si>
  <si>
    <t>SB533A</t>
  </si>
  <si>
    <t>SB534A</t>
  </si>
  <si>
    <t>SB535A</t>
  </si>
  <si>
    <t>SB536A</t>
  </si>
  <si>
    <t>SB537A</t>
  </si>
  <si>
    <t>MSC KANU F / ex MSC ANDREA F</t>
  </si>
  <si>
    <t>SB538A</t>
  </si>
  <si>
    <t>ex MSC KANU F</t>
  </si>
  <si>
    <t>SB539A</t>
  </si>
  <si>
    <t xml:space="preserve"> MSC SUPARNA F</t>
  </si>
  <si>
    <t>SB540A</t>
  </si>
  <si>
    <t>SB541A</t>
  </si>
  <si>
    <t>SB542A</t>
  </si>
  <si>
    <t>SB543A</t>
  </si>
  <si>
    <t>SB544A</t>
  </si>
  <si>
    <t>SB545A</t>
  </si>
  <si>
    <t>SB546A</t>
  </si>
  <si>
    <t>SB547A</t>
  </si>
  <si>
    <t>SB548A</t>
  </si>
  <si>
    <t>TRADER</t>
  </si>
  <si>
    <t>SB549A</t>
  </si>
  <si>
    <t>SB550A</t>
  </si>
  <si>
    <t>SB551A</t>
  </si>
  <si>
    <t xml:space="preserve"> MSC KANU F</t>
  </si>
  <si>
    <t>SB552A</t>
  </si>
  <si>
    <t xml:space="preserve"> MSC ANDREA F</t>
  </si>
  <si>
    <t>SB601A</t>
  </si>
  <si>
    <t>SB602A</t>
  </si>
  <si>
    <t xml:space="preserve"> MSC QINGDAO F</t>
  </si>
  <si>
    <t>SB603A</t>
  </si>
  <si>
    <t>SB604A</t>
  </si>
  <si>
    <t>SB605A</t>
  </si>
  <si>
    <t>SB606A</t>
  </si>
  <si>
    <t xml:space="preserve"> MSC QINGDAO F / TRADER</t>
  </si>
  <si>
    <t>SB607A</t>
  </si>
  <si>
    <t>SB608A</t>
  </si>
  <si>
    <t>SB609A</t>
  </si>
  <si>
    <t>SB610A</t>
  </si>
  <si>
    <t>SB611A</t>
  </si>
  <si>
    <t>SB612A</t>
  </si>
  <si>
    <t>SB613A</t>
  </si>
  <si>
    <t>SB614A</t>
  </si>
  <si>
    <t xml:space="preserve"> MSC QINGDAO F /  MSC SUPARNA F</t>
  </si>
  <si>
    <t>SB615A</t>
  </si>
  <si>
    <t xml:space="preserve"> TRADER</t>
  </si>
  <si>
    <t>SB616A</t>
  </si>
  <si>
    <t xml:space="preserve"> MSC SUPARNA F /  MSC QINGDAO F</t>
  </si>
  <si>
    <t>SB617A</t>
  </si>
  <si>
    <t>MSC SUPARNA F / MSC FORTUNE F</t>
  </si>
  <si>
    <t>SB618A</t>
  </si>
  <si>
    <t>SB619A</t>
  </si>
  <si>
    <t>SB620A</t>
  </si>
  <si>
    <t xml:space="preserve"> MSC FORTUNE F</t>
  </si>
  <si>
    <t>SB621A</t>
  </si>
  <si>
    <t xml:space="preserve"> TRADER / MSC FORTUNE F</t>
  </si>
  <si>
    <t>MSC ACE II</t>
  </si>
  <si>
    <t>SB622A</t>
  </si>
  <si>
    <t>SB623A</t>
  </si>
  <si>
    <t xml:space="preserve"> MSC FORTUNE F / MSC OCEAN II</t>
  </si>
  <si>
    <t>SB624A</t>
  </si>
  <si>
    <t>SB625A</t>
  </si>
  <si>
    <t>SB626A</t>
  </si>
  <si>
    <t xml:space="preserve"> MSC OCEAN II</t>
  </si>
  <si>
    <t>SB627A</t>
  </si>
  <si>
    <t>SB628A</t>
  </si>
  <si>
    <t>SB629A</t>
  </si>
  <si>
    <t>SB630A</t>
  </si>
  <si>
    <t xml:space="preserve"> MSC ACE II</t>
  </si>
  <si>
    <t>SB631A</t>
  </si>
  <si>
    <t>SB632A</t>
  </si>
  <si>
    <t>SB633A</t>
  </si>
  <si>
    <t>SB634A</t>
  </si>
  <si>
    <t>SB635A</t>
  </si>
  <si>
    <t>SB636A</t>
  </si>
  <si>
    <t>SB637A</t>
  </si>
  <si>
    <t>SB638A</t>
  </si>
  <si>
    <t>SB639A</t>
  </si>
  <si>
    <t>SB640A</t>
  </si>
  <si>
    <t>SB641A</t>
  </si>
  <si>
    <t>SB642A</t>
  </si>
  <si>
    <t>SB643A</t>
  </si>
  <si>
    <t>SB644A</t>
  </si>
  <si>
    <t>SB645A</t>
  </si>
  <si>
    <t>SB646A</t>
  </si>
  <si>
    <t>"R" VOYAGE</t>
  </si>
  <si>
    <t>SB518R</t>
  </si>
  <si>
    <t>SB519R</t>
  </si>
  <si>
    <t>SB520R</t>
  </si>
  <si>
    <t>SB521R</t>
  </si>
  <si>
    <t>SB522R</t>
  </si>
  <si>
    <t>SB523R</t>
  </si>
  <si>
    <t>SB524R</t>
  </si>
  <si>
    <t>SB525R</t>
  </si>
  <si>
    <t>SB526R</t>
  </si>
  <si>
    <t>SB527R</t>
  </si>
  <si>
    <t>SB528R</t>
  </si>
  <si>
    <t>SB529R</t>
  </si>
  <si>
    <t>SB530R</t>
  </si>
  <si>
    <t>SB531R</t>
  </si>
  <si>
    <t>SB532R</t>
  </si>
  <si>
    <t>SB533R</t>
  </si>
  <si>
    <t>SB534R</t>
  </si>
  <si>
    <t>SB535R</t>
  </si>
  <si>
    <t>SB536R</t>
  </si>
  <si>
    <t>SB537R</t>
  </si>
  <si>
    <t>SB538R</t>
  </si>
  <si>
    <t>SB539R</t>
  </si>
  <si>
    <t>SB540R</t>
  </si>
  <si>
    <t>SB541R</t>
  </si>
  <si>
    <t>SB542R</t>
  </si>
  <si>
    <t>SB543R</t>
  </si>
  <si>
    <t>SB544R</t>
  </si>
  <si>
    <t>SB545R</t>
  </si>
  <si>
    <t>SB546R</t>
  </si>
  <si>
    <t>SB547R</t>
  </si>
  <si>
    <t>SB548R</t>
  </si>
  <si>
    <t>SB549R</t>
  </si>
  <si>
    <t>SB550R</t>
  </si>
  <si>
    <t>SB551R</t>
  </si>
  <si>
    <t>SB552R</t>
  </si>
  <si>
    <t>SB601R</t>
  </si>
  <si>
    <t xml:space="preserve"> MSC KANU F / TRADER</t>
  </si>
  <si>
    <t>SB602R</t>
  </si>
  <si>
    <t>MSC ANDREA F / MSC QINGDAO F</t>
  </si>
  <si>
    <t>SB603R</t>
  </si>
  <si>
    <t>SB604R</t>
  </si>
  <si>
    <t>SB605R</t>
  </si>
  <si>
    <t>SB606B</t>
  </si>
  <si>
    <t>SB607R</t>
  </si>
  <si>
    <t>SB608R</t>
  </si>
  <si>
    <t>SB609R</t>
  </si>
  <si>
    <t>SB610R</t>
  </si>
  <si>
    <t xml:space="preserve"> TRADER /  MSC QINGDAO F</t>
  </si>
  <si>
    <t>SB611R</t>
  </si>
  <si>
    <t>SB612R</t>
  </si>
  <si>
    <t>SB613R</t>
  </si>
  <si>
    <t>SB614R</t>
  </si>
  <si>
    <t>SB615R</t>
  </si>
  <si>
    <t>SB616R</t>
  </si>
  <si>
    <t xml:space="preserve"> MSC SUPARNA F / MSC FORTUNE F</t>
  </si>
  <si>
    <t>SB617R</t>
  </si>
  <si>
    <t xml:space="preserve"> TRADER / MSC OCEAN II</t>
  </si>
  <si>
    <t>SB618R</t>
  </si>
  <si>
    <t xml:space="preserve"> MSC QINGDAO F / MSC OCEAN II</t>
  </si>
  <si>
    <t>SB619B</t>
  </si>
  <si>
    <t xml:space="preserve">  MSC FORTUNE F / MSC OCEAN II</t>
  </si>
  <si>
    <t>SB620B</t>
  </si>
  <si>
    <t>SB621R</t>
  </si>
  <si>
    <t>SB622R</t>
  </si>
  <si>
    <t>SB623R</t>
  </si>
  <si>
    <t>SB624R</t>
  </si>
  <si>
    <t>SB625R</t>
  </si>
  <si>
    <t>SB626R</t>
  </si>
  <si>
    <t>SB627R</t>
  </si>
  <si>
    <t>SB628R</t>
  </si>
  <si>
    <t>SB629R</t>
  </si>
  <si>
    <t>SB630R</t>
  </si>
  <si>
    <t>SB631R</t>
  </si>
  <si>
    <t>SB632R</t>
  </si>
  <si>
    <t>SB633R</t>
  </si>
  <si>
    <t>SB634R</t>
  </si>
  <si>
    <t>SB635R</t>
  </si>
  <si>
    <t>SB636R</t>
  </si>
  <si>
    <t>SB637R</t>
  </si>
  <si>
    <t>SB638R</t>
  </si>
  <si>
    <t>SB639R</t>
  </si>
  <si>
    <t>SB640R</t>
  </si>
  <si>
    <t>SB641R</t>
  </si>
  <si>
    <t>SB642R</t>
  </si>
  <si>
    <t>SB643R</t>
  </si>
  <si>
    <t>SB644R</t>
  </si>
  <si>
    <t>SB645R</t>
  </si>
  <si>
    <t>SB646R</t>
  </si>
  <si>
    <t>SB647R</t>
  </si>
  <si>
    <t>SB648R</t>
  </si>
  <si>
    <t xml:space="preserve">ZOEY ONG </t>
  </si>
  <si>
    <t>'R'' VOYAGE</t>
  </si>
  <si>
    <t>HE509A</t>
  </si>
  <si>
    <t>HE510A</t>
  </si>
  <si>
    <t>HE511A</t>
  </si>
  <si>
    <t>HE512A</t>
  </si>
  <si>
    <t>HE513A</t>
  </si>
  <si>
    <t>HE514A</t>
  </si>
  <si>
    <t>HE515A</t>
  </si>
  <si>
    <t>HE516A</t>
  </si>
  <si>
    <t>HE517A</t>
  </si>
  <si>
    <t>HE518A</t>
  </si>
  <si>
    <t>HE519A</t>
  </si>
  <si>
    <t>HE520A</t>
  </si>
  <si>
    <t>HE521A</t>
  </si>
  <si>
    <t>MSC CORINNA</t>
  </si>
  <si>
    <t>HU529A</t>
  </si>
  <si>
    <t>MSC ZAINA III</t>
  </si>
  <si>
    <t>HE530A</t>
  </si>
  <si>
    <t>HE531A</t>
  </si>
  <si>
    <t>HE532A</t>
  </si>
  <si>
    <t>HE533A</t>
  </si>
  <si>
    <t>HE534A</t>
  </si>
  <si>
    <t>HE535A</t>
  </si>
  <si>
    <t>HE536A</t>
  </si>
  <si>
    <t>HE537A</t>
  </si>
  <si>
    <t>HE538A</t>
  </si>
  <si>
    <t>HE539A</t>
  </si>
  <si>
    <t>HE540A</t>
  </si>
  <si>
    <t>HE541A</t>
  </si>
  <si>
    <t>HE602A</t>
  </si>
  <si>
    <t>HE603A</t>
  </si>
  <si>
    <t>HE604A</t>
  </si>
  <si>
    <t>HE605A</t>
  </si>
  <si>
    <t>HE606A</t>
  </si>
  <si>
    <t>HE607A</t>
  </si>
  <si>
    <t>HE608A</t>
  </si>
  <si>
    <t>HE608R</t>
  </si>
  <si>
    <t>HE609R</t>
  </si>
  <si>
    <t>HE610R</t>
  </si>
  <si>
    <t>HE611R</t>
  </si>
  <si>
    <t>HE612R</t>
  </si>
  <si>
    <t>HE613R</t>
  </si>
  <si>
    <t>HE614R</t>
  </si>
  <si>
    <t>HE615R</t>
  </si>
  <si>
    <t>HE616R</t>
  </si>
  <si>
    <t>HE617R</t>
  </si>
  <si>
    <t>HE618R</t>
  </si>
  <si>
    <t xml:space="preserve">MSC ZAINA III / MSC SHIVALIKA III </t>
  </si>
  <si>
    <t>HE619R</t>
  </si>
  <si>
    <t xml:space="preserve">MSC OCEAN II </t>
  </si>
  <si>
    <t>HE620R</t>
  </si>
  <si>
    <t>MSC ZAINA III / MSC SHIVALIKA III / MSC OCEAN II</t>
  </si>
  <si>
    <t>HE621R</t>
  </si>
  <si>
    <t>HE622R</t>
  </si>
  <si>
    <t>HE623R</t>
  </si>
  <si>
    <t>HE624R</t>
  </si>
  <si>
    <t>HE625R</t>
  </si>
  <si>
    <t>HE626R</t>
  </si>
  <si>
    <t>HE627R</t>
  </si>
  <si>
    <t>HE628R</t>
  </si>
  <si>
    <t>HE629R</t>
  </si>
  <si>
    <t>HE630R</t>
  </si>
  <si>
    <t>HE631R</t>
  </si>
  <si>
    <t>HE632R</t>
  </si>
  <si>
    <t>HE633R</t>
  </si>
  <si>
    <t>HE634R</t>
  </si>
  <si>
    <t>HE635R</t>
  </si>
  <si>
    <t>HE636R</t>
  </si>
  <si>
    <t>HE637R</t>
  </si>
  <si>
    <t>HE638R</t>
  </si>
  <si>
    <t>HE639R</t>
  </si>
  <si>
    <t>HE640R</t>
  </si>
  <si>
    <t>HE641R</t>
  </si>
  <si>
    <t>HE642R</t>
  </si>
  <si>
    <t>HE643R</t>
  </si>
  <si>
    <t>HE609B</t>
  </si>
  <si>
    <t>Province</t>
  </si>
  <si>
    <t>City / District</t>
  </si>
  <si>
    <t>Port</t>
  </si>
  <si>
    <t>Terminal</t>
  </si>
  <si>
    <t>TMS LOCATION (NEW)</t>
  </si>
  <si>
    <t>VIA</t>
  </si>
  <si>
    <t>REGION</t>
  </si>
  <si>
    <t>REMARK</t>
  </si>
  <si>
    <t>GuangXi</t>
  </si>
  <si>
    <t>Beihai</t>
  </si>
  <si>
    <t>International Terminal</t>
  </si>
  <si>
    <t>BEIHAI</t>
  </si>
  <si>
    <t>CNBHY</t>
  </si>
  <si>
    <t>SPRC</t>
  </si>
  <si>
    <t>Plastic &amp; Metal Scrap is unaccepted</t>
  </si>
  <si>
    <t>Capital</t>
  </si>
  <si>
    <t>Beijing</t>
  </si>
  <si>
    <t>XINGANG</t>
  </si>
  <si>
    <t>NPRC</t>
  </si>
  <si>
    <t>All kinds of waste cargo, plastic scraps, metal scraps etc (except wastepaper) and complete cars (except car spare parts) are not allowed to be transshipped via Xingang</t>
  </si>
  <si>
    <t>Jiangsu</t>
  </si>
  <si>
    <t xml:space="preserve">Changshu </t>
  </si>
  <si>
    <t>Changshu</t>
  </si>
  <si>
    <t>CNCGU</t>
  </si>
  <si>
    <t>Commodities like cigarettes, scraps, textile waste, wines, automobile,  stainless steel material and products, are not allowed to be transshipped at Shanghai</t>
  </si>
  <si>
    <t xml:space="preserve">Changzhou </t>
  </si>
  <si>
    <t>Changzhou</t>
  </si>
  <si>
    <t>CNCZX</t>
  </si>
  <si>
    <t>Sichuan</t>
  </si>
  <si>
    <t>Chongqing</t>
  </si>
  <si>
    <t>CNCKG</t>
  </si>
  <si>
    <t>Guangdong</t>
  </si>
  <si>
    <t>Dongguan</t>
  </si>
  <si>
    <t>Tai Ping</t>
  </si>
  <si>
    <t>Dongguan Tai Ping Terminal</t>
  </si>
  <si>
    <t>TAIPING</t>
  </si>
  <si>
    <t>CNTAP</t>
  </si>
  <si>
    <t>Shatian</t>
  </si>
  <si>
    <t>Dongguan International Container Terminal</t>
  </si>
  <si>
    <t>SHATIAN</t>
  </si>
  <si>
    <t>SUSPENDED FROM MAR 2012</t>
  </si>
  <si>
    <t>Fang Cheng</t>
  </si>
  <si>
    <t>Fang Cheng Terminal</t>
  </si>
  <si>
    <t>FANGCHENG</t>
  </si>
  <si>
    <t>CNFAN</t>
  </si>
  <si>
    <t>Foshan</t>
  </si>
  <si>
    <t>New Port</t>
  </si>
  <si>
    <t>Foshan New Port Terminal</t>
  </si>
  <si>
    <t>FOSHAN NEW PORT</t>
  </si>
  <si>
    <t>CNFOS</t>
  </si>
  <si>
    <t xml:space="preserve"> Cease service till END OF YEAR, other nearby ports are - JIUJIANG/SANSHUI/GAOMING</t>
  </si>
  <si>
    <t>Lanshi</t>
  </si>
  <si>
    <t>Lanshi Terminal</t>
  </si>
  <si>
    <t>LANSHI</t>
  </si>
  <si>
    <t>CNLSI</t>
  </si>
  <si>
    <t>Jiaokou</t>
  </si>
  <si>
    <t>JIAOKOU</t>
  </si>
  <si>
    <t>SUSPENDED FROM MAR 2013</t>
  </si>
  <si>
    <t>Fujian</t>
  </si>
  <si>
    <t>Fuzhou</t>
  </si>
  <si>
    <t>Ma Wei Terminal</t>
  </si>
  <si>
    <t>MAWEI</t>
  </si>
  <si>
    <t>Gao Ming</t>
  </si>
  <si>
    <t>Ming Zhu</t>
  </si>
  <si>
    <t>GAOMING</t>
  </si>
  <si>
    <t>CNGOM</t>
  </si>
  <si>
    <t>shandong</t>
  </si>
  <si>
    <t>Gaomi</t>
  </si>
  <si>
    <t>Alcohol, cigarette, waste/scraps cargo, vehicle &amp; motor, Mill scale &amp; Copper mate are forbidden to transship at Qingdao.</t>
  </si>
  <si>
    <t>Guangzhou</t>
  </si>
  <si>
    <t>Fangcun/Neishan</t>
  </si>
  <si>
    <t>FANGCUN</t>
  </si>
  <si>
    <t>CNFGN</t>
  </si>
  <si>
    <t>Plastic Scrap is unaccepted</t>
  </si>
  <si>
    <t>Jiao Xin</t>
  </si>
  <si>
    <t>Jiao Xin Terminal</t>
  </si>
  <si>
    <t>CNJXN</t>
  </si>
  <si>
    <t>Xin Feng</t>
  </si>
  <si>
    <t>Xin Feng Terminal</t>
  </si>
  <si>
    <t>XINFENG</t>
  </si>
  <si>
    <t>CNXAB</t>
  </si>
  <si>
    <t>SUSPENDED FROM JAN 2012</t>
  </si>
  <si>
    <t>Hainan</t>
  </si>
  <si>
    <t>Haikou</t>
  </si>
  <si>
    <t>Haikou Port Terminal</t>
  </si>
  <si>
    <t>HAIKOU</t>
  </si>
  <si>
    <t>CNHAK</t>
  </si>
  <si>
    <t>Zhejiang</t>
  </si>
  <si>
    <t>Haimen海門(Taizhou)台州*</t>
  </si>
  <si>
    <t>Haimen</t>
  </si>
  <si>
    <t>CNHME</t>
  </si>
  <si>
    <t>Heshan</t>
  </si>
  <si>
    <t>Heshan Port Terminal</t>
  </si>
  <si>
    <t>HESHAN</t>
  </si>
  <si>
    <t>CNHSN</t>
  </si>
  <si>
    <t>Inner mongolia</t>
  </si>
  <si>
    <t>Hohhot</t>
  </si>
  <si>
    <t>CNHET</t>
  </si>
  <si>
    <t>Huadu</t>
  </si>
  <si>
    <t>Huadu Port Terminal</t>
  </si>
  <si>
    <t>HUADU</t>
  </si>
  <si>
    <t>Ba Jiang Terminal</t>
  </si>
  <si>
    <t>Huangpu</t>
  </si>
  <si>
    <t>Old Port</t>
  </si>
  <si>
    <t>Da Ma Tou</t>
  </si>
  <si>
    <t>HUANGPU OLD PORT</t>
  </si>
  <si>
    <t>CNHOP</t>
  </si>
  <si>
    <t>Waste Paper is unaccepted</t>
  </si>
  <si>
    <t>Che Tong Wharf (or Ji Tong)</t>
  </si>
  <si>
    <t>Miao Sha Wei  (Or Guangyu)</t>
  </si>
  <si>
    <t>Tang Yan Jiu (Or Jiali / Yuzhou)</t>
  </si>
  <si>
    <t>Yongye (Or Waiyuncang)</t>
  </si>
  <si>
    <t>Wu Chong Kou</t>
  </si>
  <si>
    <t>CNHUA</t>
  </si>
  <si>
    <t>Dong Jiang Cang</t>
  </si>
  <si>
    <t>HUANGPU NEW PORT</t>
  </si>
  <si>
    <t>CNHUN</t>
  </si>
  <si>
    <t>Guang Bao Tong</t>
  </si>
  <si>
    <t>Huangpu Container Company Terminal (Or Jisi Terminal)</t>
  </si>
  <si>
    <t>Quantou</t>
  </si>
  <si>
    <t>Sui Gang Terminal</t>
  </si>
  <si>
    <t>Tran-Sys Wharf &amp; Godown Terminal (Or Miao Tou)</t>
  </si>
  <si>
    <t>Si Gang Ao / Dong Jiang Kou</t>
  </si>
  <si>
    <t>Wuzhicang</t>
  </si>
  <si>
    <t>Xin Sha Port</t>
  </si>
  <si>
    <r>
      <t>Can accept WASTE PAPER</t>
    </r>
    <r>
      <rPr>
        <sz val="10"/>
        <rFont val="Tw Cen MT Condensed"/>
        <family val="2"/>
      </rPr>
      <t xml:space="preserve">  if shipment for the nominated consignees </t>
    </r>
    <r>
      <rPr>
        <b/>
        <sz val="10"/>
        <rFont val="Tw Cen MT Condensed"/>
        <family val="2"/>
      </rPr>
      <t xml:space="preserve">(Nine Dragon, Jidaxin , JinTian or  Aidi) </t>
    </r>
    <r>
      <rPr>
        <sz val="10"/>
        <rFont val="Tw Cen MT Condensed"/>
        <family val="2"/>
      </rPr>
      <t>on a case by case consideration</t>
    </r>
    <r>
      <rPr>
        <b/>
        <sz val="10"/>
        <rFont val="Tw Cen MT Condensed"/>
        <family val="2"/>
      </rPr>
      <t>.</t>
    </r>
  </si>
  <si>
    <t>Hubei</t>
  </si>
  <si>
    <t>Huangshi</t>
  </si>
  <si>
    <t>Huizhou</t>
  </si>
  <si>
    <t>Huizhou Container Terminal</t>
  </si>
  <si>
    <t>HUIZHOU</t>
  </si>
  <si>
    <t>CNHUI</t>
  </si>
  <si>
    <t>Aotou Port</t>
  </si>
  <si>
    <t>Jiangmen</t>
  </si>
  <si>
    <t>Jiangmen Foreign Trade Wharf (Wai Hai)</t>
  </si>
  <si>
    <t>JIANGMEN</t>
  </si>
  <si>
    <t>CNJMN</t>
  </si>
  <si>
    <t>consignee has to obtain the written approval of waste paper acceptance from Jiangmen Port before booking</t>
  </si>
  <si>
    <t>Jiangmen International Container Terminal (Gao Sha Terminal)</t>
  </si>
  <si>
    <t>Jiangyin</t>
  </si>
  <si>
    <t>CNJIA</t>
  </si>
  <si>
    <t>Jinan</t>
  </si>
  <si>
    <t>Jining</t>
  </si>
  <si>
    <t>Liaoning</t>
  </si>
  <si>
    <t>Jinzhou</t>
  </si>
  <si>
    <t>Jiangxi</t>
  </si>
  <si>
    <t>Jiujiang</t>
  </si>
  <si>
    <t>CNJIU</t>
  </si>
  <si>
    <t>KaiPing</t>
  </si>
  <si>
    <t>Sanbu</t>
  </si>
  <si>
    <t>San Bu Port Cargo Freight Terminal</t>
  </si>
  <si>
    <t>SANBU</t>
  </si>
  <si>
    <t>CNSAU</t>
  </si>
  <si>
    <t>Kunshan</t>
  </si>
  <si>
    <t>CNKUS</t>
  </si>
  <si>
    <r>
      <t>Lianyungang</t>
    </r>
    <r>
      <rPr>
        <sz val="10"/>
        <color indexed="8"/>
        <rFont val="Tw Cen MT Condensed"/>
        <family val="2"/>
      </rPr>
      <t xml:space="preserve"> (Except GGP, ANDES)</t>
    </r>
  </si>
  <si>
    <t>Lianyungang</t>
  </si>
  <si>
    <t>CNLYG</t>
  </si>
  <si>
    <t>Linyi</t>
  </si>
  <si>
    <t>Maoming</t>
  </si>
  <si>
    <t>Shuidong</t>
  </si>
  <si>
    <t>SHUIDONG</t>
  </si>
  <si>
    <t>Nanhai</t>
  </si>
  <si>
    <t>Nan Feng Container Terminal</t>
  </si>
  <si>
    <t>JIUJIANG</t>
  </si>
  <si>
    <t>Sanshan</t>
  </si>
  <si>
    <t>Nanhai International Container Terminal</t>
  </si>
  <si>
    <t>SANSHAN</t>
  </si>
  <si>
    <t>CNSHG</t>
  </si>
  <si>
    <t>Nangang</t>
  </si>
  <si>
    <t>Nangang Terminal</t>
  </si>
  <si>
    <t>NANGANG</t>
  </si>
  <si>
    <t>Nanjing</t>
  </si>
  <si>
    <t>CNNKG</t>
  </si>
  <si>
    <t>Nantong</t>
  </si>
  <si>
    <t>CNNTG</t>
  </si>
  <si>
    <t>Panyu</t>
  </si>
  <si>
    <t>Lian Hua Shan</t>
  </si>
  <si>
    <t>Lian Hua Shan Cargo Freight Terminal</t>
  </si>
  <si>
    <t>LIANHUASHAN</t>
  </si>
  <si>
    <t>CNLIH</t>
  </si>
  <si>
    <t>Nansha</t>
  </si>
  <si>
    <t>Tung Fat Terminal</t>
  </si>
  <si>
    <t>Waste Paper  is unaccepted</t>
  </si>
  <si>
    <t>Nan Wei Terminal</t>
  </si>
  <si>
    <t>Hebei</t>
  </si>
  <si>
    <t>Qinhuangdao</t>
  </si>
  <si>
    <t>Qinzhou</t>
  </si>
  <si>
    <t>Min 30 Teus</t>
  </si>
  <si>
    <t>Quanzhou</t>
  </si>
  <si>
    <r>
      <t xml:space="preserve">Houzhu Terminal </t>
    </r>
    <r>
      <rPr>
        <sz val="10"/>
        <color indexed="10"/>
        <rFont val="Tw Cen MT Condensed"/>
        <family val="2"/>
      </rPr>
      <t>**Min 20 Teus**</t>
    </r>
  </si>
  <si>
    <t>HOUZHU</t>
  </si>
  <si>
    <t>MIN 20 TEUS</t>
  </si>
  <si>
    <t>Weitou Terminal</t>
  </si>
  <si>
    <t>WEITOU</t>
  </si>
  <si>
    <t>Rizhao</t>
  </si>
  <si>
    <t>San Shui</t>
  </si>
  <si>
    <t>Jin Ben New Port</t>
  </si>
  <si>
    <t>SANSHUI</t>
  </si>
  <si>
    <t>CNSJQ</t>
  </si>
  <si>
    <t>Waste Paper  &amp; Plastic Scrap is unaccepted</t>
  </si>
  <si>
    <t>Shenzhen</t>
  </si>
  <si>
    <t>SCT</t>
  </si>
  <si>
    <t xml:space="preserve">Shekou Container Terminal </t>
  </si>
  <si>
    <t>Yantian</t>
  </si>
  <si>
    <t>Yantian Western Port</t>
  </si>
  <si>
    <t>Shunde</t>
  </si>
  <si>
    <t>Beijiao</t>
  </si>
  <si>
    <t>Shunde Beijiao Port Cargo Intermodal Terminal</t>
  </si>
  <si>
    <t>BEIJIAO</t>
  </si>
  <si>
    <t>CNBJO</t>
  </si>
  <si>
    <t>Leliu</t>
  </si>
  <si>
    <t>LELIU</t>
  </si>
  <si>
    <t>CNLUU</t>
  </si>
  <si>
    <t>Rongqi</t>
  </si>
  <si>
    <t>Shunde Container Terminal</t>
  </si>
  <si>
    <t>RONGQI</t>
  </si>
  <si>
    <t>CNROQ</t>
  </si>
  <si>
    <t>Suzhou</t>
  </si>
  <si>
    <t>CNSZH</t>
  </si>
  <si>
    <t>Tai Shan</t>
  </si>
  <si>
    <t>Gongyi</t>
  </si>
  <si>
    <t>Gongyi Port Terminal</t>
  </si>
  <si>
    <t>GONGYI</t>
  </si>
  <si>
    <t>Taicang</t>
  </si>
  <si>
    <t>CNTAG</t>
  </si>
  <si>
    <t>Shanxi</t>
  </si>
  <si>
    <t>Taiyuan</t>
  </si>
  <si>
    <t>CNTYN</t>
  </si>
  <si>
    <t>Jiangsu江蘇</t>
  </si>
  <si>
    <t>Taizhou泰州</t>
  </si>
  <si>
    <t>Taizhou</t>
  </si>
  <si>
    <t>CNTZO</t>
  </si>
  <si>
    <t>Municipality</t>
  </si>
  <si>
    <t>Tianjin</t>
  </si>
  <si>
    <t>CNTSN</t>
  </si>
  <si>
    <t>Anhui</t>
  </si>
  <si>
    <t>Tongling</t>
  </si>
  <si>
    <t>CNTOL</t>
  </si>
  <si>
    <t>Weifang</t>
  </si>
  <si>
    <t>Weihai</t>
  </si>
  <si>
    <t>For t/s cargo to Weihai via Qingdao, pls add t/s doc fee usd15/per bill</t>
  </si>
  <si>
    <t>Wenzhou</t>
  </si>
  <si>
    <t>CNWNZ</t>
  </si>
  <si>
    <t>WuHan</t>
  </si>
  <si>
    <t>CNWUH</t>
  </si>
  <si>
    <t>Wuhu</t>
  </si>
  <si>
    <t>CNWHI</t>
  </si>
  <si>
    <t>Wuzhou</t>
  </si>
  <si>
    <t>Lijiazhuang  / Hexi</t>
  </si>
  <si>
    <t>WUZHOU</t>
  </si>
  <si>
    <t>CNWUZ</t>
  </si>
  <si>
    <t>Xinhui</t>
  </si>
  <si>
    <t>Jin Gu Zhou Terminal</t>
  </si>
  <si>
    <t>XINHUI</t>
  </si>
  <si>
    <t>CNXIN</t>
  </si>
  <si>
    <t>Xintang</t>
  </si>
  <si>
    <t>Dong Zhou Wan Terminal</t>
  </si>
  <si>
    <t>XINTANG</t>
  </si>
  <si>
    <t>Kuo Aug Terminal</t>
  </si>
  <si>
    <t>Yangjiang</t>
  </si>
  <si>
    <t>YANGJIANG</t>
  </si>
  <si>
    <t>MIN 8 TEUS</t>
  </si>
  <si>
    <t>Yangzhou</t>
  </si>
  <si>
    <t>CNYZH</t>
  </si>
  <si>
    <t xml:space="preserve">Yantai </t>
  </si>
  <si>
    <t>Yantai</t>
  </si>
  <si>
    <t>CNYNT</t>
  </si>
  <si>
    <t>Yanzhou</t>
  </si>
  <si>
    <t>Yingkou</t>
  </si>
  <si>
    <t>BOOK TO Bayuquan INSTEAD OF YINGKOU</t>
  </si>
  <si>
    <t>CNYIK</t>
  </si>
  <si>
    <t>Yunfu</t>
  </si>
  <si>
    <t>Liudu</t>
  </si>
  <si>
    <t>Yunfu Terminal</t>
  </si>
  <si>
    <t>LIUDU</t>
  </si>
  <si>
    <t>Zhangjiagang</t>
  </si>
  <si>
    <t>CNZJG</t>
  </si>
  <si>
    <t>Zhanjiang</t>
  </si>
  <si>
    <r>
      <t xml:space="preserve">Zhanjiang Port Terminal (Xia Hai Port) </t>
    </r>
    <r>
      <rPr>
        <sz val="10"/>
        <color indexed="12"/>
        <rFont val="Tw Cen MT Condensed"/>
        <family val="2"/>
      </rPr>
      <t>*</t>
    </r>
  </si>
  <si>
    <t>CNZHA</t>
  </si>
  <si>
    <r>
      <t xml:space="preserve">Zhanjiang Port Terminal (Xia Shan Port) </t>
    </r>
    <r>
      <rPr>
        <sz val="10"/>
        <color indexed="12"/>
        <rFont val="Tw Cen MT Condensed"/>
        <family val="2"/>
      </rPr>
      <t>*</t>
    </r>
  </si>
  <si>
    <t>Zhaoqing</t>
  </si>
  <si>
    <t>San Rong Terminal</t>
  </si>
  <si>
    <t>SANRONG</t>
  </si>
  <si>
    <t>Gaoyao</t>
  </si>
  <si>
    <t>GAOYAO</t>
  </si>
  <si>
    <t>Mafang</t>
  </si>
  <si>
    <t>MAFANG</t>
  </si>
  <si>
    <t>Zhapu</t>
  </si>
  <si>
    <t>CNZAP</t>
  </si>
  <si>
    <t>Henan</t>
  </si>
  <si>
    <t>Zhengzhou</t>
  </si>
  <si>
    <t>SUSPENDED FROM Aug 2012</t>
  </si>
  <si>
    <t>Zhenjiang</t>
  </si>
  <si>
    <t>CNZHE</t>
  </si>
  <si>
    <t>Zhongshan</t>
  </si>
  <si>
    <t>Xiaolan</t>
  </si>
  <si>
    <t>Xiaolan Port Cargo Freight Terminal</t>
  </si>
  <si>
    <t>XIAOLAN</t>
  </si>
  <si>
    <t>CNXIL</t>
  </si>
  <si>
    <t>50% surcharge will be applied on top of normal selling rate for metal scrap. Min 20 teus per sailing</t>
  </si>
  <si>
    <t>Zhongshan Foreign Trade Terminal</t>
  </si>
  <si>
    <t>CNZSN</t>
  </si>
  <si>
    <t>Hang Yun Terminal</t>
  </si>
  <si>
    <t>Shenwan Terminal</t>
  </si>
  <si>
    <t>Zhuhai</t>
  </si>
  <si>
    <t>Jiuzhou</t>
  </si>
  <si>
    <t>Zhuhai Internaional Container Terminal</t>
  </si>
  <si>
    <t>ZHUHAI</t>
  </si>
  <si>
    <t>CNZUH</t>
  </si>
  <si>
    <t>Doumen</t>
  </si>
  <si>
    <t>DOUMEN</t>
  </si>
  <si>
    <t>Gaolan</t>
  </si>
  <si>
    <t>GAOLAN</t>
  </si>
  <si>
    <t>NOTE: FOR DG TO GAOLAN , ADVISABLE TO BE ROUTE VIA HKG RATHER THAN VIA SHK</t>
  </si>
  <si>
    <t>Wanzai</t>
  </si>
  <si>
    <t>WANZAI</t>
  </si>
  <si>
    <t>Xiangzhou</t>
  </si>
  <si>
    <t>XIANGZHOU</t>
  </si>
  <si>
    <t>Zibo</t>
  </si>
  <si>
    <t>DIRECT</t>
  </si>
  <si>
    <t>All kinds of waste cargo  &amp; scraps  (except wastepaper) &amp; complete cars (except car spare parts) are not allowed to be transshipped via Dalian</t>
  </si>
  <si>
    <t>CHIWAN</t>
  </si>
  <si>
    <t>CNHWA</t>
  </si>
  <si>
    <t>Commodities like cigarettes, scraps &amp; waste paper, wines, automobile, are not allowed to be transshipped at Ningbo;Scrap metal to Haimen via Ningbo and wastepaper to Zhapu via Ningbo is the only exception</t>
  </si>
  <si>
    <t>CNXGG</t>
  </si>
  <si>
    <t xml:space="preserve">Metal Scraps &amp; Plastic Scraps are not allowed to be transhipped at Xiamen </t>
  </si>
  <si>
    <t>Gateway</t>
  </si>
  <si>
    <t>Final Destination</t>
  </si>
  <si>
    <t>Mode</t>
  </si>
  <si>
    <t>Details</t>
  </si>
  <si>
    <t>Vung Tau / Cai Mep</t>
  </si>
  <si>
    <t>Ho Chi Minh (VNSGN)</t>
  </si>
  <si>
    <t>Barge</t>
  </si>
  <si>
    <t>Giang Nam – Cat Lai</t>
  </si>
  <si>
    <t>Vung Tau</t>
  </si>
  <si>
    <t>Ho Chi Minh – ICD</t>
  </si>
  <si>
    <t>ICD Transimex</t>
  </si>
  <si>
    <t>ICD Tranamexco</t>
  </si>
  <si>
    <t>ICD Phuc Long</t>
  </si>
  <si>
    <t>ICD Sotrans</t>
  </si>
  <si>
    <t>Binh Duong port</t>
  </si>
  <si>
    <t>Dong Nai port</t>
  </si>
  <si>
    <t>ICD Phuoc Long 3</t>
  </si>
  <si>
    <t>Barge + Truck</t>
  </si>
  <si>
    <t>ICD Phuoc Long 1</t>
  </si>
  <si>
    <t>Can Tho</t>
  </si>
  <si>
    <t>Lee Man Port</t>
  </si>
  <si>
    <t xml:space="preserve">                         MEDITERRANEAN SHIPPING COMPANY SOUTH EAST ASIA (SINGAPORE) PTE LTD </t>
  </si>
  <si>
    <t>THAI EXPRESS I - LAEM CHABANG</t>
  </si>
  <si>
    <t>(MON)</t>
  </si>
  <si>
    <t xml:space="preserve">SINGAPORE </t>
  </si>
  <si>
    <t>LAEM CHABANG (KERRY SIAM SEAPORT )</t>
  </si>
  <si>
    <t>LAT KRABANG by RAIL (ESCO terminal)</t>
  </si>
  <si>
    <t>PRO.S</t>
  </si>
  <si>
    <t>LIVE ETA</t>
  </si>
  <si>
    <t>ETA</t>
  </si>
  <si>
    <t>EX MSC LIDIA/ MSC GIANNA</t>
  </si>
  <si>
    <t>MSC ANA CAMILA III</t>
  </si>
  <si>
    <t>HN140A</t>
  </si>
  <si>
    <t>EX MSC GIANNA</t>
  </si>
  <si>
    <t>HN141A</t>
  </si>
  <si>
    <t>HN142A</t>
  </si>
  <si>
    <t>EX MSC GIANNA/ MSC ANA CAMILA III</t>
  </si>
  <si>
    <t xml:space="preserve">CALI </t>
  </si>
  <si>
    <t>HN143A</t>
  </si>
  <si>
    <t>HN144A</t>
  </si>
  <si>
    <t>EX MSC ANA CAMILA III</t>
  </si>
  <si>
    <t>BLANK</t>
  </si>
  <si>
    <t>HN145A</t>
  </si>
  <si>
    <t>HN146A</t>
  </si>
  <si>
    <t>HN147A</t>
  </si>
  <si>
    <t>HN148A</t>
  </si>
  <si>
    <t>HN149A</t>
  </si>
  <si>
    <t>HN150A</t>
  </si>
  <si>
    <t>HN151A</t>
  </si>
  <si>
    <t>HN152A</t>
  </si>
  <si>
    <t>HN201A</t>
  </si>
  <si>
    <t>HN202A</t>
  </si>
  <si>
    <t>HN203A</t>
  </si>
  <si>
    <t>HN204A</t>
  </si>
  <si>
    <t>HN205A</t>
  </si>
  <si>
    <t>EX MSC ANA CAMILA III/ MSC GRETA III</t>
  </si>
  <si>
    <t>HN206A</t>
  </si>
  <si>
    <t>MSC GRETA III</t>
  </si>
  <si>
    <t>HN207A</t>
  </si>
  <si>
    <t>HN208A</t>
  </si>
  <si>
    <t>HN209A</t>
  </si>
  <si>
    <t>HN210A</t>
  </si>
  <si>
    <t>HN211A</t>
  </si>
  <si>
    <t>EX MSC GRETA III</t>
  </si>
  <si>
    <t>MSC SHANVI</t>
  </si>
  <si>
    <t>HN212A</t>
  </si>
  <si>
    <t>HN213A</t>
  </si>
  <si>
    <t>HN214A</t>
  </si>
  <si>
    <t>HN215A</t>
  </si>
  <si>
    <t>HN216A</t>
  </si>
  <si>
    <t>HN217A</t>
  </si>
  <si>
    <t>HN218A</t>
  </si>
  <si>
    <t>TG ATHENA</t>
  </si>
  <si>
    <t>HN219A</t>
  </si>
  <si>
    <t>HN220A</t>
  </si>
  <si>
    <t>EX MSC GRETA III/ TG ATHENA</t>
  </si>
  <si>
    <t>HN221A</t>
  </si>
  <si>
    <t>HN222A</t>
  </si>
  <si>
    <t>HN223A</t>
  </si>
  <si>
    <t>HN224A</t>
  </si>
  <si>
    <t>HN225A</t>
  </si>
  <si>
    <t>HN226A</t>
  </si>
  <si>
    <t>HN227A</t>
  </si>
  <si>
    <t>HN228A</t>
  </si>
  <si>
    <t>EX MSC COLETTE III/ MSC IMMA/ MSC SHANVI</t>
  </si>
  <si>
    <t>MSC IMMA</t>
  </si>
  <si>
    <t>HN229A</t>
  </si>
  <si>
    <t>EX MSC COLETTE III/ MSCC IMMA/ MSC SHANVI</t>
  </si>
  <si>
    <t>HN230A</t>
  </si>
  <si>
    <t xml:space="preserve">EX MSC COLETTE III/ MSC SOTIRIA III/ MSC IMMA </t>
  </si>
  <si>
    <t>HN231A</t>
  </si>
  <si>
    <t>HN232A</t>
  </si>
  <si>
    <t>HN233A</t>
  </si>
  <si>
    <t>EXMSC SOTIRIA III/ MSC IMMA</t>
  </si>
  <si>
    <t>HN234A</t>
  </si>
  <si>
    <t>EX MSC IMMA</t>
  </si>
  <si>
    <t>HN235A</t>
  </si>
  <si>
    <t>HN236A</t>
  </si>
  <si>
    <t>HN237A</t>
  </si>
  <si>
    <t>HN238A</t>
  </si>
  <si>
    <t>HN239A</t>
  </si>
  <si>
    <t>HN240A</t>
  </si>
  <si>
    <t>HN241A</t>
  </si>
  <si>
    <t>HN242A</t>
  </si>
  <si>
    <t>HN243A</t>
  </si>
  <si>
    <t>HN244A</t>
  </si>
  <si>
    <t>HN245A</t>
  </si>
  <si>
    <t>HN246A</t>
  </si>
  <si>
    <t>HN247A</t>
  </si>
  <si>
    <t>HN248A</t>
  </si>
  <si>
    <t>EX MSC SHANVI/ BLANK</t>
  </si>
  <si>
    <t>MSC ULSAN III</t>
  </si>
  <si>
    <t>HN249A</t>
  </si>
  <si>
    <t>EX MSC SHANVI/ MSC IMMA III</t>
  </si>
  <si>
    <t>HN250A</t>
  </si>
  <si>
    <t>EX MSC SHANVI</t>
  </si>
  <si>
    <t>MSC SHANVI III</t>
  </si>
  <si>
    <t>HN251A</t>
  </si>
  <si>
    <t>HN252A</t>
  </si>
  <si>
    <t>EX MSC SHANVI/ MSC SHANVI III</t>
  </si>
  <si>
    <t>HN301A</t>
  </si>
  <si>
    <t>HN302A</t>
  </si>
  <si>
    <t>HN303A</t>
  </si>
  <si>
    <t>HN304A</t>
  </si>
  <si>
    <t>HN305A</t>
  </si>
  <si>
    <t>HN306A</t>
  </si>
  <si>
    <t>HN307A</t>
  </si>
  <si>
    <t>HN308A</t>
  </si>
  <si>
    <t>HN309A</t>
  </si>
  <si>
    <t>HN310A</t>
  </si>
  <si>
    <t>HN311A</t>
  </si>
  <si>
    <t>HN312A</t>
  </si>
  <si>
    <t>SERVICE CLOSURE -LAST VOYAGE</t>
  </si>
  <si>
    <t>HN313A</t>
  </si>
  <si>
    <t>HN314A</t>
  </si>
  <si>
    <t>HN315A</t>
  </si>
  <si>
    <t>HN316A</t>
  </si>
  <si>
    <t>HN317A</t>
  </si>
  <si>
    <t>THAI EXPRESS II - LAEM CHABANG -- LEG 1</t>
  </si>
  <si>
    <t>(SAT)</t>
  </si>
  <si>
    <t>LAT KRABANG by RAIL</t>
  </si>
  <si>
    <t>ex MSC ALEXA</t>
  </si>
  <si>
    <t>MSC ALEXA</t>
  </si>
  <si>
    <t>HP909A</t>
  </si>
  <si>
    <t>ex MSC SOPHIE</t>
  </si>
  <si>
    <t>CEASED</t>
  </si>
  <si>
    <t>** Discharge : LCB CONTAINER TERMINAL 1 in LCH</t>
  </si>
  <si>
    <t>LAT KRABANG: VIA LAEM CHABANG BY RAIL - ADD IN 1 DAY TRANSIT</t>
  </si>
  <si>
    <t>THAI EXPRESS II - LAEM CHABANG -- LEG 2</t>
  </si>
  <si>
    <t xml:space="preserve">NORTHERN DECISION </t>
  </si>
  <si>
    <t>HP838A</t>
  </si>
  <si>
    <t>MSC LEVINA</t>
  </si>
  <si>
    <t>HP839A</t>
  </si>
  <si>
    <t>ex NORTHERN DECISION</t>
  </si>
  <si>
    <t>CAPE MARIN</t>
  </si>
  <si>
    <t>HP840A</t>
  </si>
  <si>
    <t>HP841A</t>
  </si>
  <si>
    <t>BOOKING</t>
  </si>
  <si>
    <t>6505 9630</t>
  </si>
  <si>
    <t>6505 9633</t>
  </si>
  <si>
    <t>NICOLE LEE</t>
  </si>
  <si>
    <t>nicole.lee@msc.com</t>
  </si>
  <si>
    <t>LEE SAA</t>
  </si>
  <si>
    <t>6505 9636</t>
  </si>
  <si>
    <t>leesaa.law@msc.com</t>
  </si>
  <si>
    <t>6505 9644</t>
  </si>
  <si>
    <t>DARIUS  ONG</t>
  </si>
  <si>
    <t>6505 9640</t>
  </si>
  <si>
    <t>CRYSTAL LEE</t>
  </si>
  <si>
    <t>crystal.lee@msc.com</t>
  </si>
  <si>
    <t>SARA KOH</t>
  </si>
  <si>
    <t>6505 9637</t>
  </si>
  <si>
    <t>sara.koh@msc.com</t>
  </si>
  <si>
    <t>LEON TAI</t>
  </si>
  <si>
    <t>leon.tai@msc.com</t>
  </si>
  <si>
    <t xml:space="preserve">MAIN LINE  </t>
  </si>
  <si>
    <t>6505 9610 / 9620</t>
  </si>
  <si>
    <t xml:space="preserve">FAX NO : </t>
  </si>
  <si>
    <t>6323 0228</t>
  </si>
  <si>
    <t>6327 7040</t>
  </si>
  <si>
    <r>
      <t xml:space="preserve">If situation permits, kindly avoid loading DG on </t>
    </r>
    <r>
      <rPr>
        <u/>
        <sz val="11"/>
        <rFont val="Calibri"/>
        <family val="2"/>
      </rPr>
      <t>Samudera</t>
    </r>
    <r>
      <rPr>
        <sz val="11"/>
        <rFont val="Calibri"/>
        <family val="2"/>
      </rPr>
      <t xml:space="preserve"> due high DG surcharge (incl DG3).</t>
    </r>
  </si>
  <si>
    <t>As at  15- Apr 23 , sent by Yi Ling Law (MSC Asia Regional Office) &lt;yiling.law@msc.com&gt;</t>
  </si>
  <si>
    <t>Please find updated TPF priority list.</t>
  </si>
  <si>
    <r>
      <t xml:space="preserve">For </t>
    </r>
    <r>
      <rPr>
        <b/>
        <u/>
        <sz val="11"/>
        <rFont val="Calibri"/>
        <family val="2"/>
      </rPr>
      <t>REEFERS &amp; DG</t>
    </r>
    <r>
      <rPr>
        <b/>
        <sz val="11"/>
        <rFont val="Calibri"/>
        <family val="2"/>
      </rPr>
      <t xml:space="preserve"> that will incur storage cost, please take into consideration additional cost and proceed with earliest/most cost-effective schedule.</t>
    </r>
  </si>
  <si>
    <t>POD</t>
  </si>
  <si>
    <t xml:space="preserve">Remarks </t>
  </si>
  <si>
    <t>Davao</t>
  </si>
  <si>
    <t>ACL(PIL)</t>
  </si>
  <si>
    <t>RCL</t>
  </si>
  <si>
    <t>General Santos</t>
  </si>
  <si>
    <t>Subic Bay</t>
  </si>
  <si>
    <t>SSL</t>
  </si>
  <si>
    <r>
      <t xml:space="preserve">For special cases </t>
    </r>
    <r>
      <rPr>
        <b/>
        <sz val="11"/>
        <rFont val="Calibri"/>
        <family val="2"/>
      </rPr>
      <t>with liner approval</t>
    </r>
    <r>
      <rPr>
        <sz val="11"/>
        <rFont val="Calibri"/>
        <family val="2"/>
      </rPr>
      <t xml:space="preserve"> to load on commercial feeder</t>
    </r>
  </si>
  <si>
    <t>Batangas</t>
  </si>
  <si>
    <t>MCC</t>
  </si>
  <si>
    <t>Sin Local: to check space avail before accepting customer booking</t>
  </si>
  <si>
    <t xml:space="preserve">Kota Kinabalu </t>
  </si>
  <si>
    <t>MTT</t>
  </si>
  <si>
    <t>Kuching</t>
  </si>
  <si>
    <t>Bintulu</t>
  </si>
  <si>
    <t>Kampong Saom</t>
  </si>
  <si>
    <t>Palembang</t>
  </si>
  <si>
    <t>Sindo Damai</t>
  </si>
  <si>
    <t>LKA</t>
  </si>
  <si>
    <t>Songkhla</t>
  </si>
  <si>
    <t>Yangon</t>
  </si>
  <si>
    <t>XPRESS(20’)/MTT(40’)</t>
  </si>
  <si>
    <t>Dili</t>
  </si>
  <si>
    <t>Swire</t>
  </si>
  <si>
    <t xml:space="preserve">Chittagong </t>
  </si>
  <si>
    <t>XPRESS</t>
  </si>
  <si>
    <t>OEL</t>
  </si>
  <si>
    <t>FAR</t>
  </si>
  <si>
    <r>
      <t xml:space="preserve">For special cases </t>
    </r>
    <r>
      <rPr>
        <b/>
        <sz val="11"/>
        <rFont val="Calibri"/>
        <family val="2"/>
      </rPr>
      <t>with liner approval</t>
    </r>
    <r>
      <rPr>
        <sz val="11"/>
        <rFont val="Calibri"/>
        <family val="2"/>
      </rPr>
      <t xml:space="preserve"> to load on commercial feeder. </t>
    </r>
    <r>
      <rPr>
        <sz val="11"/>
        <color rgb="FF000000"/>
        <rFont val="Calibri"/>
        <family val="2"/>
      </rPr>
      <t>Far Shipping and Unifeeder: do not load on KAPITAN MASLOV Russian links.</t>
    </r>
  </si>
  <si>
    <t>Mongla</t>
  </si>
  <si>
    <t>Chennai</t>
  </si>
  <si>
    <t>Kolkata(Calcutta)</t>
  </si>
  <si>
    <t>Nhava Sheva</t>
  </si>
  <si>
    <t>Vizag</t>
  </si>
  <si>
    <t>Haldia</t>
  </si>
  <si>
    <t>Manifest Final Destination</t>
  </si>
  <si>
    <t>Shekou / Hong Kong / Yantian</t>
  </si>
  <si>
    <t>Shekou / Hong Kong / Nansha / Yantian</t>
  </si>
  <si>
    <t>WAIHAI</t>
  </si>
  <si>
    <t>GAOSHA</t>
  </si>
  <si>
    <t>KAIPING</t>
  </si>
  <si>
    <t>Macau</t>
  </si>
  <si>
    <t xml:space="preserve">Hong Kong </t>
  </si>
  <si>
    <t>MAOMING</t>
  </si>
  <si>
    <t>Shekou / Hong Kong / Nansha /Yantian</t>
  </si>
  <si>
    <t>NANSHA OLD PT</t>
  </si>
  <si>
    <t>Qingyuan</t>
  </si>
  <si>
    <t>QINGYUAN</t>
  </si>
  <si>
    <t>Shantou</t>
  </si>
  <si>
    <t>SHANTOU*</t>
  </si>
  <si>
    <t>TAISHAN</t>
  </si>
  <si>
    <t>YUNFU</t>
  </si>
  <si>
    <t>ZHANJIANG</t>
  </si>
  <si>
    <t>ZHAOQING NEWPORT</t>
  </si>
  <si>
    <t>WAIMAO</t>
  </si>
  <si>
    <t>HANGYUN</t>
  </si>
  <si>
    <t>SHENWAN</t>
  </si>
  <si>
    <t>Hongwan</t>
  </si>
  <si>
    <t>HONGWAN</t>
  </si>
  <si>
    <t>Civet</t>
  </si>
  <si>
    <t>CIVET</t>
  </si>
  <si>
    <t>YANGPU</t>
  </si>
  <si>
    <t>KAGUYA SERVICE</t>
  </si>
  <si>
    <t>PROFORMA SAILING SATURDAY</t>
  </si>
  <si>
    <t>SINGAPORE</t>
  </si>
  <si>
    <t>BUSAN 
(PNIT)</t>
  </si>
  <si>
    <t xml:space="preserve">CONNECTING VESSEL </t>
  </si>
  <si>
    <t>HO CHI MINH CITY</t>
  </si>
  <si>
    <t>MANILA SOUTH</t>
  </si>
  <si>
    <t xml:space="preserve"> ETA</t>
  </si>
  <si>
    <t>MSC LYSE V</t>
  </si>
  <si>
    <t>HW402R</t>
  </si>
  <si>
    <t>MSC VIGOUR III</t>
  </si>
  <si>
    <t>HG403A</t>
  </si>
  <si>
    <t>MSC BREMERHAVEN V</t>
  </si>
  <si>
    <t>HW403R</t>
  </si>
  <si>
    <t>MSC LILOU III</t>
  </si>
  <si>
    <t>HG404A</t>
  </si>
  <si>
    <t xml:space="preserve">MSC MAGNITUDE VII </t>
  </si>
  <si>
    <t>HW404R</t>
  </si>
  <si>
    <t>MSC CARPATHIA III</t>
  </si>
  <si>
    <t>HG405A</t>
  </si>
  <si>
    <t>MSC OLIA</t>
  </si>
  <si>
    <t>HW405R</t>
  </si>
  <si>
    <t>HG406A</t>
  </si>
  <si>
    <t>MSC MAGNUM VII</t>
  </si>
  <si>
    <t>HW406R</t>
  </si>
  <si>
    <t>BOTANY</t>
  </si>
  <si>
    <t>HG407A</t>
  </si>
  <si>
    <t>MSC REN V</t>
  </si>
  <si>
    <t>HW407R</t>
  </si>
  <si>
    <t xml:space="preserve">MSC CORDELIA III </t>
  </si>
  <si>
    <t>HG408A</t>
  </si>
  <si>
    <t>MSC ANIELLO</t>
  </si>
  <si>
    <t>HW408R</t>
  </si>
  <si>
    <t>HG409A</t>
  </si>
  <si>
    <t>HW409R</t>
  </si>
  <si>
    <t>HG410A</t>
  </si>
  <si>
    <t>HW410R</t>
  </si>
  <si>
    <t>HG411A</t>
  </si>
  <si>
    <t>HW411R</t>
  </si>
  <si>
    <t>HG412A</t>
  </si>
  <si>
    <t xml:space="preserve">MSC ANUSHA III </t>
  </si>
  <si>
    <t>HW412R</t>
  </si>
  <si>
    <t>HG413A</t>
  </si>
  <si>
    <t>HW413R</t>
  </si>
  <si>
    <t>HG414A</t>
  </si>
  <si>
    <t>HG402R</t>
  </si>
  <si>
    <t>HG403R</t>
  </si>
  <si>
    <t>HG404R</t>
  </si>
  <si>
    <t>HG405R</t>
  </si>
  <si>
    <t>HG406R</t>
  </si>
  <si>
    <t>HG407R</t>
  </si>
  <si>
    <t>HG408R</t>
  </si>
  <si>
    <t>HG410R</t>
  </si>
  <si>
    <t>HG412R</t>
  </si>
  <si>
    <t>HG413R</t>
  </si>
  <si>
    <t>HW414R</t>
  </si>
  <si>
    <t>HG414R</t>
  </si>
  <si>
    <t>HW415R</t>
  </si>
  <si>
    <t>HG415R</t>
  </si>
  <si>
    <t>HW416R</t>
  </si>
  <si>
    <t xml:space="preserve">SHANGHAI
</t>
  </si>
  <si>
    <t xml:space="preserve">KOBE </t>
  </si>
  <si>
    <t>HAKATA</t>
  </si>
  <si>
    <t>HG409R</t>
  </si>
  <si>
    <t>HO410A</t>
  </si>
  <si>
    <t>MSC ELIZABETH III</t>
  </si>
  <si>
    <t>HO411A</t>
  </si>
  <si>
    <t>HO412A</t>
  </si>
  <si>
    <t>MSC ALDI III</t>
  </si>
  <si>
    <t>HO413A</t>
  </si>
  <si>
    <t>HG415A</t>
  </si>
  <si>
    <t>MSC DAVAO III</t>
  </si>
  <si>
    <t>HO414A</t>
  </si>
  <si>
    <t>HG416A</t>
  </si>
  <si>
    <t>KARTHIGAYAN VELU</t>
  </si>
  <si>
    <t>karthigayan.velu@msc.com</t>
  </si>
  <si>
    <t>LIM LEE HLI</t>
  </si>
  <si>
    <t>leehli.lim@msc.com</t>
  </si>
  <si>
    <t>HJ610R</t>
  </si>
  <si>
    <t>HJ611R</t>
  </si>
  <si>
    <t>HJ612R</t>
  </si>
  <si>
    <t>HJ613R</t>
  </si>
  <si>
    <t>HJ614R</t>
  </si>
  <si>
    <t>HJ615R</t>
  </si>
  <si>
    <t>HJ616R</t>
  </si>
  <si>
    <t>HJ617R</t>
  </si>
  <si>
    <t>HJ618R</t>
  </si>
  <si>
    <t>HJ619R</t>
  </si>
  <si>
    <t>HJ620R</t>
  </si>
  <si>
    <t>HJ621R</t>
  </si>
  <si>
    <t>HJ622R</t>
  </si>
  <si>
    <t>HJ623R</t>
  </si>
  <si>
    <t>HJ624R</t>
  </si>
  <si>
    <t>HJ625R</t>
  </si>
  <si>
    <t>HJ626R</t>
  </si>
  <si>
    <t xml:space="preserve"> MSC TRADER II / SEA STAR 1</t>
  </si>
  <si>
    <t>HJ627R</t>
  </si>
  <si>
    <t>HJ628R</t>
  </si>
  <si>
    <t>HJ629R</t>
  </si>
  <si>
    <t>HJ630R</t>
  </si>
  <si>
    <t>HJ631R</t>
  </si>
  <si>
    <t>HJ632R</t>
  </si>
  <si>
    <t>HJ633R</t>
  </si>
  <si>
    <t>HJ634R</t>
  </si>
  <si>
    <t>HJ635R</t>
  </si>
  <si>
    <t>HJ636R</t>
  </si>
  <si>
    <t>HJ637R</t>
  </si>
  <si>
    <t>HJ638R</t>
  </si>
  <si>
    <t>HJ639R</t>
  </si>
  <si>
    <t>HJ640R</t>
  </si>
  <si>
    <t>HJ641R</t>
  </si>
  <si>
    <t>HJ642R</t>
  </si>
  <si>
    <t>HJ643R</t>
  </si>
  <si>
    <t>HJ644R</t>
  </si>
  <si>
    <t xml:space="preserve">6 DAYS </t>
  </si>
  <si>
    <t>HV408A</t>
  </si>
  <si>
    <t>HV409A</t>
  </si>
  <si>
    <t>HV410A</t>
  </si>
  <si>
    <t>HV411A</t>
  </si>
  <si>
    <t>HV412A</t>
  </si>
  <si>
    <t>HV413A</t>
  </si>
  <si>
    <t>COR  - SIN-TPP-SRG</t>
  </si>
  <si>
    <t>HV414A</t>
  </si>
  <si>
    <t>HV415A</t>
  </si>
  <si>
    <t>HV416A</t>
  </si>
  <si>
    <t>HV417A</t>
  </si>
  <si>
    <t>HV418A</t>
  </si>
  <si>
    <t>HV419A</t>
  </si>
  <si>
    <t>HV420A</t>
  </si>
  <si>
    <t>MSC ASTRID III / MSC PAOLA</t>
  </si>
  <si>
    <t>HV421A</t>
  </si>
  <si>
    <t>HV422A</t>
  </si>
  <si>
    <t>MSC IMMA III</t>
  </si>
  <si>
    <t>HV423A</t>
  </si>
  <si>
    <t>HV424A</t>
  </si>
  <si>
    <t>MSC RINI III</t>
  </si>
  <si>
    <t>HV425A</t>
  </si>
  <si>
    <t>HV426A</t>
  </si>
  <si>
    <t>HV427A</t>
  </si>
  <si>
    <t>HV428A</t>
  </si>
  <si>
    <t>HV429A</t>
  </si>
  <si>
    <t>HV430A</t>
  </si>
  <si>
    <t>HV431A</t>
  </si>
  <si>
    <t>HV432A</t>
  </si>
  <si>
    <t>HV433A</t>
  </si>
  <si>
    <t>HV434A</t>
  </si>
  <si>
    <t>HV435A</t>
  </si>
  <si>
    <t>HV436A</t>
  </si>
  <si>
    <t>HV437A</t>
  </si>
  <si>
    <t>HV438A</t>
  </si>
  <si>
    <t>HV439A</t>
  </si>
  <si>
    <t>HV440A</t>
  </si>
  <si>
    <t>HV441A</t>
  </si>
  <si>
    <t>HV442A</t>
  </si>
  <si>
    <t>CAPTAIN THANASIS I</t>
  </si>
  <si>
    <t>HV443A</t>
  </si>
  <si>
    <t>MSC PAOLA / MSC GENERAL IV</t>
  </si>
  <si>
    <t>HV444A</t>
  </si>
  <si>
    <t>MSC AMEERA III</t>
  </si>
  <si>
    <t>HV445A</t>
  </si>
  <si>
    <t>MSC KOREA III</t>
  </si>
  <si>
    <t>HV446A</t>
  </si>
  <si>
    <t>HV447A</t>
  </si>
  <si>
    <t>HV448A</t>
  </si>
  <si>
    <t>HV449A</t>
  </si>
  <si>
    <t>HV450A</t>
  </si>
  <si>
    <t>MSC HANISHA III</t>
  </si>
  <si>
    <t>HV451A</t>
  </si>
  <si>
    <t>HV452A</t>
  </si>
  <si>
    <t>HV501A</t>
  </si>
  <si>
    <t>HV502A</t>
  </si>
  <si>
    <t>HV503A</t>
  </si>
  <si>
    <t>HV504A</t>
  </si>
  <si>
    <t>HV505A</t>
  </si>
  <si>
    <t>MSC HANISHA III / MSC SHAULA / MSC ULSAN III</t>
  </si>
  <si>
    <t>HV506A</t>
  </si>
  <si>
    <t>HV507A</t>
  </si>
  <si>
    <t>HV508A</t>
  </si>
  <si>
    <t>HV509A</t>
  </si>
  <si>
    <t>HV510A</t>
  </si>
  <si>
    <t>HV511A</t>
  </si>
  <si>
    <t>HV512A</t>
  </si>
  <si>
    <t>HV513A</t>
  </si>
  <si>
    <t>HV514A</t>
  </si>
  <si>
    <t>HV515A</t>
  </si>
  <si>
    <t>MSC SPARKLE III</t>
  </si>
  <si>
    <t>HV516A</t>
  </si>
  <si>
    <t>HV517A</t>
  </si>
  <si>
    <t>HV518A</t>
  </si>
  <si>
    <t>HV519A</t>
  </si>
  <si>
    <t xml:space="preserve">MSC JENNA </t>
  </si>
  <si>
    <t>HV520A</t>
  </si>
  <si>
    <t>HV521A</t>
  </si>
  <si>
    <t>HV522A</t>
  </si>
  <si>
    <t>HV523A</t>
  </si>
  <si>
    <t>HV524A</t>
  </si>
  <si>
    <t>HV525A</t>
  </si>
  <si>
    <t>HV526A</t>
  </si>
  <si>
    <t>HV527A</t>
  </si>
  <si>
    <t>HV528A</t>
  </si>
  <si>
    <t>HV529A</t>
  </si>
  <si>
    <t>HV530A</t>
  </si>
  <si>
    <t>HV531A</t>
  </si>
  <si>
    <t>MSC NEW JERSEY III</t>
  </si>
  <si>
    <t>HV532A</t>
  </si>
  <si>
    <t>HV533A</t>
  </si>
  <si>
    <t>HV534A</t>
  </si>
  <si>
    <t>HV535A</t>
  </si>
  <si>
    <t>HV536A</t>
  </si>
  <si>
    <t>HV537A</t>
  </si>
  <si>
    <t>HV538A</t>
  </si>
  <si>
    <t>HV539A</t>
  </si>
  <si>
    <t xml:space="preserve"> MSC ELBA III</t>
  </si>
  <si>
    <t>MSC CALIDRIS III</t>
  </si>
  <si>
    <t>HV540A</t>
  </si>
  <si>
    <t>HV541A</t>
  </si>
  <si>
    <t>HV542A</t>
  </si>
  <si>
    <t>HV543A</t>
  </si>
  <si>
    <t>HV544A</t>
  </si>
  <si>
    <t>HV545A</t>
  </si>
  <si>
    <t xml:space="preserve"> MSC NEW JERSEY III</t>
  </si>
  <si>
    <t>HV546A</t>
  </si>
  <si>
    <t xml:space="preserve"> MSC CALIDRIS III</t>
  </si>
  <si>
    <t>HV547A</t>
  </si>
  <si>
    <t>HV548A</t>
  </si>
  <si>
    <t>HV549A</t>
  </si>
  <si>
    <t xml:space="preserve"> MSC ALDI III</t>
  </si>
  <si>
    <t>HV550A</t>
  </si>
  <si>
    <t xml:space="preserve"> MSC LILOU III /  MSC ALDI III</t>
  </si>
  <si>
    <t>HV551A</t>
  </si>
  <si>
    <t>MSC LILOU III /  MSC ALDI III</t>
  </si>
  <si>
    <t xml:space="preserve"> MSC SPARKLE III</t>
  </si>
  <si>
    <t>HV552A</t>
  </si>
  <si>
    <t xml:space="preserve"> MSC VAIGA III /  MSC SPARKLE III</t>
  </si>
  <si>
    <t xml:space="preserve"> MSC VAIGA III</t>
  </si>
  <si>
    <t>HV601A</t>
  </si>
  <si>
    <t xml:space="preserve"> MSC VAIGA III / MSC ANCONA III</t>
  </si>
  <si>
    <t>HV602A</t>
  </si>
  <si>
    <t xml:space="preserve"> MSC ANCONA III</t>
  </si>
  <si>
    <t>HV603A</t>
  </si>
  <si>
    <t>HV604A</t>
  </si>
  <si>
    <t xml:space="preserve"> MSC AMEERA III / CAPTAIN THANASIS I</t>
  </si>
  <si>
    <t>HV605A</t>
  </si>
  <si>
    <t xml:space="preserve"> MSC ALDI III / MSC LILOU III</t>
  </si>
  <si>
    <t xml:space="preserve"> MSC AMEERA III</t>
  </si>
  <si>
    <t>HV606A</t>
  </si>
  <si>
    <t>MSC SPARKLE III / MSC LILOU III</t>
  </si>
  <si>
    <t>HV607A</t>
  </si>
  <si>
    <t>HV608A</t>
  </si>
  <si>
    <t>HV609A</t>
  </si>
  <si>
    <t>HV610A</t>
  </si>
  <si>
    <t>HV611A</t>
  </si>
  <si>
    <t xml:space="preserve"> MSC SHIVALIKA III</t>
  </si>
  <si>
    <t>HV612A</t>
  </si>
  <si>
    <t>HV613A</t>
  </si>
  <si>
    <t>HV614A</t>
  </si>
  <si>
    <t>HV615A</t>
  </si>
  <si>
    <t>HV616A</t>
  </si>
  <si>
    <t>HV617A</t>
  </si>
  <si>
    <t>HV618A</t>
  </si>
  <si>
    <t>HV619A</t>
  </si>
  <si>
    <t>HV620A</t>
  </si>
  <si>
    <t>HV621A</t>
  </si>
  <si>
    <t>HV622A</t>
  </si>
  <si>
    <t>HV623A</t>
  </si>
  <si>
    <t>MSC VOYAGER III</t>
  </si>
  <si>
    <t>HV624A</t>
  </si>
  <si>
    <t>HV625A</t>
  </si>
  <si>
    <t>HV626A</t>
  </si>
  <si>
    <t>HV627A</t>
  </si>
  <si>
    <t>HV628A</t>
  </si>
  <si>
    <t xml:space="preserve"> MSC ANCONA III / MSC CELINE III</t>
  </si>
  <si>
    <t xml:space="preserve"> MSC VOYAGER III</t>
  </si>
  <si>
    <t>HV629A</t>
  </si>
  <si>
    <t>HV630A</t>
  </si>
  <si>
    <t xml:space="preserve"> MSC VOYAGER III /  MSC CELINE III</t>
  </si>
  <si>
    <t>HV631A</t>
  </si>
  <si>
    <t>HV632A</t>
  </si>
  <si>
    <t>HV633A</t>
  </si>
  <si>
    <t>HV634A</t>
  </si>
  <si>
    <t>HV635A</t>
  </si>
  <si>
    <t xml:space="preserve"> MSC CELINE III /  MSC VOYAGER III</t>
  </si>
  <si>
    <t>HV636A</t>
  </si>
  <si>
    <t>HV637A</t>
  </si>
  <si>
    <t xml:space="preserve"> MSC CELINE III / MSC TARA III</t>
  </si>
  <si>
    <t>MSC TASMANIA III</t>
  </si>
  <si>
    <t>HV638A</t>
  </si>
  <si>
    <t>HV639A</t>
  </si>
  <si>
    <t>HV640A</t>
  </si>
  <si>
    <t>HV641A</t>
  </si>
  <si>
    <t>HV642A</t>
  </si>
  <si>
    <t>HV643A</t>
  </si>
  <si>
    <t>HAIPHONG(HICT TERMINAL 9 )</t>
  </si>
  <si>
    <t>HV425R</t>
  </si>
  <si>
    <t>HV426R</t>
  </si>
  <si>
    <t>HV427R</t>
  </si>
  <si>
    <t>HV428R</t>
  </si>
  <si>
    <t>HV429R</t>
  </si>
  <si>
    <t>HV430R</t>
  </si>
  <si>
    <t>HV431R</t>
  </si>
  <si>
    <t>HV432R</t>
  </si>
  <si>
    <t>HV433R</t>
  </si>
  <si>
    <t>HV434R</t>
  </si>
  <si>
    <t>HV435R</t>
  </si>
  <si>
    <t>HV436R</t>
  </si>
  <si>
    <t>HV437R</t>
  </si>
  <si>
    <t>HV438R</t>
  </si>
  <si>
    <t>HV439R</t>
  </si>
  <si>
    <t>MSC PAOLA / MSC IMMA III</t>
  </si>
  <si>
    <t>HV440R</t>
  </si>
  <si>
    <t>HV441R</t>
  </si>
  <si>
    <t>MSC CHERYL 3 / MSC PAOLA</t>
  </si>
  <si>
    <t>HV442R</t>
  </si>
  <si>
    <t>HV443R</t>
  </si>
  <si>
    <t>HV444R</t>
  </si>
  <si>
    <t>HV445R</t>
  </si>
  <si>
    <t>HV446R</t>
  </si>
  <si>
    <t>HV447R</t>
  </si>
  <si>
    <t>HV448R</t>
  </si>
  <si>
    <t>HV449R</t>
  </si>
  <si>
    <t>HV450R</t>
  </si>
  <si>
    <t>HV451R</t>
  </si>
  <si>
    <t>HV452R</t>
  </si>
  <si>
    <t>HV501R</t>
  </si>
  <si>
    <t>HV502R</t>
  </si>
  <si>
    <t>HV503R</t>
  </si>
  <si>
    <t>HV504R</t>
  </si>
  <si>
    <t>HV505R</t>
  </si>
  <si>
    <t>HV506R</t>
  </si>
  <si>
    <t>HV507R</t>
  </si>
  <si>
    <t>HV508R</t>
  </si>
  <si>
    <t>MSC ULSAN III / CAPTAIN THANASIS I</t>
  </si>
  <si>
    <t>HV509R</t>
  </si>
  <si>
    <t>HV510R</t>
  </si>
  <si>
    <t>HV511R</t>
  </si>
  <si>
    <t>HV512R</t>
  </si>
  <si>
    <t>HV513R</t>
  </si>
  <si>
    <t>HV514R</t>
  </si>
  <si>
    <t>HV515R</t>
  </si>
  <si>
    <t>HV516R</t>
  </si>
  <si>
    <t>HV517R</t>
  </si>
  <si>
    <t>HV518R</t>
  </si>
  <si>
    <t>HV519R</t>
  </si>
  <si>
    <t>HV520R</t>
  </si>
  <si>
    <t>HV521R</t>
  </si>
  <si>
    <t>HV522R</t>
  </si>
  <si>
    <t>HV523R</t>
  </si>
  <si>
    <t>HV524R</t>
  </si>
  <si>
    <t>HV525R</t>
  </si>
  <si>
    <t>HV526R</t>
  </si>
  <si>
    <t>HV527R</t>
  </si>
  <si>
    <t>HV528R</t>
  </si>
  <si>
    <t>HV529R</t>
  </si>
  <si>
    <t>HV530R</t>
  </si>
  <si>
    <t>HV531R</t>
  </si>
  <si>
    <t>HV532R</t>
  </si>
  <si>
    <t>HV533R</t>
  </si>
  <si>
    <t>HV534R</t>
  </si>
  <si>
    <t>HV535R</t>
  </si>
  <si>
    <t>HV536R</t>
  </si>
  <si>
    <t>HV537R</t>
  </si>
  <si>
    <t>HV538R</t>
  </si>
  <si>
    <t>HN539R</t>
  </si>
  <si>
    <t>HV540R</t>
  </si>
  <si>
    <t>HV541R</t>
  </si>
  <si>
    <t>HV542R</t>
  </si>
  <si>
    <t>HV543R</t>
  </si>
  <si>
    <t>ex MSC ELBA III</t>
  </si>
  <si>
    <t>HV544R</t>
  </si>
  <si>
    <t>HV545R</t>
  </si>
  <si>
    <t>HV546R</t>
  </si>
  <si>
    <t>HV547R</t>
  </si>
  <si>
    <t>HV548R</t>
  </si>
  <si>
    <t>HV549R</t>
  </si>
  <si>
    <t>MSC TURIN III /  MSC NEW JERSEY III</t>
  </si>
  <si>
    <t xml:space="preserve">MSC VAIGA III </t>
  </si>
  <si>
    <t>HV550R</t>
  </si>
  <si>
    <t xml:space="preserve">  MSC CHERYL 3 / MSC CALIDRIS III</t>
  </si>
  <si>
    <t>HV551R</t>
  </si>
  <si>
    <t xml:space="preserve"> MSC LILOU III </t>
  </si>
  <si>
    <t>MSC ELBA III</t>
  </si>
  <si>
    <t>HV552R</t>
  </si>
  <si>
    <t>HV601R</t>
  </si>
  <si>
    <t>HV602R</t>
  </si>
  <si>
    <t>MSC ALDI III /  MSC LILOU III</t>
  </si>
  <si>
    <t>HV603R</t>
  </si>
  <si>
    <t>MSC LILOU III / MSC ALDI III</t>
  </si>
  <si>
    <t>HV604R</t>
  </si>
  <si>
    <t xml:space="preserve"> MSC VAIGA III / MSC SPARKLE III</t>
  </si>
  <si>
    <t>HV605R</t>
  </si>
  <si>
    <t>HV606R</t>
  </si>
  <si>
    <t>HV607R</t>
  </si>
  <si>
    <t>HV608R</t>
  </si>
  <si>
    <t>HV609R</t>
  </si>
  <si>
    <t xml:space="preserve"> MSC LILOU III</t>
  </si>
  <si>
    <t>HV610R</t>
  </si>
  <si>
    <t xml:space="preserve"> MSC SPARKLE III / MSC LILOU III</t>
  </si>
  <si>
    <t>HV611R</t>
  </si>
  <si>
    <t>HV612R</t>
  </si>
  <si>
    <t>HV613R</t>
  </si>
  <si>
    <t>HV614R</t>
  </si>
  <si>
    <t>HV615R</t>
  </si>
  <si>
    <t>HV616R</t>
  </si>
  <si>
    <t>HV617R</t>
  </si>
  <si>
    <t>HV618R</t>
  </si>
  <si>
    <t>HV619R</t>
  </si>
  <si>
    <t>HV620R</t>
  </si>
  <si>
    <t>HV621R</t>
  </si>
  <si>
    <t>HV622R</t>
  </si>
  <si>
    <t>HV623R</t>
  </si>
  <si>
    <t>HV624R</t>
  </si>
  <si>
    <t>HV625R</t>
  </si>
  <si>
    <t>HV626R</t>
  </si>
  <si>
    <t>HV627R</t>
  </si>
  <si>
    <t xml:space="preserve"> MSC NEW JERSEY III </t>
  </si>
  <si>
    <t>HV628R</t>
  </si>
  <si>
    <t>HV629R</t>
  </si>
  <si>
    <t>HV630R</t>
  </si>
  <si>
    <t>HV631R</t>
  </si>
  <si>
    <t>HV632R</t>
  </si>
  <si>
    <t>HV633R</t>
  </si>
  <si>
    <t>HV634R</t>
  </si>
  <si>
    <t xml:space="preserve">   MSC CELINE III</t>
  </si>
  <si>
    <t xml:space="preserve">MSC TARA III </t>
  </si>
  <si>
    <t>HV635R</t>
  </si>
  <si>
    <t>HV636R</t>
  </si>
  <si>
    <t>HV637R</t>
  </si>
  <si>
    <t>HV638R</t>
  </si>
  <si>
    <t>HV639R</t>
  </si>
  <si>
    <t>HV640R</t>
  </si>
  <si>
    <t>HV641R</t>
  </si>
  <si>
    <t xml:space="preserve"> MSC VOYAGER III /  MSC CELINE III / MSC TARA III</t>
  </si>
  <si>
    <t>HV642R</t>
  </si>
  <si>
    <t>HV643R</t>
  </si>
  <si>
    <t>HV644R</t>
  </si>
  <si>
    <t>HV645R</t>
  </si>
  <si>
    <t>HV646R</t>
  </si>
  <si>
    <t>HV647R</t>
  </si>
  <si>
    <t>LANG CO</t>
  </si>
  <si>
    <t>LANG CO (A)</t>
  </si>
  <si>
    <t>PROFORMA SAILING SUNDAY</t>
  </si>
  <si>
    <t>HZ450A</t>
  </si>
  <si>
    <t>HZ451A</t>
  </si>
  <si>
    <t>HZ452A</t>
  </si>
  <si>
    <t>HZ501A</t>
  </si>
  <si>
    <t>QUIHNON</t>
  </si>
  <si>
    <t>DA-NANG</t>
  </si>
  <si>
    <t>PROFORMA SAILING FRIDAY</t>
  </si>
  <si>
    <t>HZ452R</t>
  </si>
  <si>
    <t>HZ501R</t>
  </si>
  <si>
    <t>HZ502R</t>
  </si>
  <si>
    <t>HZ503R</t>
  </si>
  <si>
    <t>HD322A</t>
  </si>
  <si>
    <t>HD323A</t>
  </si>
  <si>
    <t>HD324A</t>
  </si>
  <si>
    <t>MSC ADITI</t>
  </si>
  <si>
    <t>HD325A</t>
  </si>
  <si>
    <t>EX MSC ALEXA</t>
  </si>
  <si>
    <t>HD326A</t>
  </si>
  <si>
    <t>HD327A</t>
  </si>
  <si>
    <t>EX MSC IMMA III</t>
  </si>
  <si>
    <t>MSC VANESSA</t>
  </si>
  <si>
    <t>HD328A</t>
  </si>
  <si>
    <t>HD329A</t>
  </si>
  <si>
    <t>HD330A</t>
  </si>
  <si>
    <t>HD331A</t>
  </si>
  <si>
    <t>EX MSC AMEERA III/MSC TARA III/MSC ALDI III</t>
  </si>
  <si>
    <t>HD332A</t>
  </si>
  <si>
    <t>HD333A</t>
  </si>
  <si>
    <t>HD334A</t>
  </si>
  <si>
    <t>HD335A</t>
  </si>
  <si>
    <t>HD336A</t>
  </si>
  <si>
    <t>EX MSC TARA III</t>
  </si>
  <si>
    <t>MSC CHULAI III</t>
  </si>
  <si>
    <t>HD337A &amp; HD337B</t>
  </si>
  <si>
    <t>ZHU CHENG XIN ZHOU</t>
  </si>
  <si>
    <t>HD338A</t>
  </si>
  <si>
    <t>HD339A</t>
  </si>
  <si>
    <t>HD340A</t>
  </si>
  <si>
    <t>EX MSC GRETA III/MSC MAKALU III</t>
  </si>
  <si>
    <t>HD341A</t>
  </si>
  <si>
    <t>EX MSC CHULAI III</t>
  </si>
  <si>
    <t>MSC MAKALU III</t>
  </si>
  <si>
    <t>HD342A</t>
  </si>
  <si>
    <t>HD343A</t>
  </si>
  <si>
    <t>HD344A</t>
  </si>
  <si>
    <t>HD345A</t>
  </si>
  <si>
    <t>HD344R</t>
  </si>
  <si>
    <t>omit for schedule recovery - vessel TBN</t>
  </si>
  <si>
    <t>HD347A</t>
  </si>
  <si>
    <t>HD348A</t>
  </si>
  <si>
    <t>HD349A</t>
  </si>
  <si>
    <t>HD350A</t>
  </si>
  <si>
    <t>HD351A</t>
  </si>
  <si>
    <t>EX MSC MAKALU III</t>
  </si>
  <si>
    <t>CALI</t>
  </si>
  <si>
    <t>HD352A</t>
  </si>
  <si>
    <t>HD401A</t>
  </si>
  <si>
    <t>HD402A</t>
  </si>
  <si>
    <t>HD403A</t>
  </si>
  <si>
    <t>HD404A</t>
  </si>
  <si>
    <t>HD405A</t>
  </si>
  <si>
    <t>HD406A</t>
  </si>
  <si>
    <t>HD407A</t>
  </si>
  <si>
    <t>HD408A</t>
  </si>
  <si>
    <t>ex MSC CHULAI III</t>
  </si>
  <si>
    <t xml:space="preserve">MSC SHANVI III </t>
  </si>
  <si>
    <t>HD409A</t>
  </si>
  <si>
    <t>HD410A</t>
  </si>
  <si>
    <t>HD411A</t>
  </si>
  <si>
    <t>HD412A</t>
  </si>
  <si>
    <t>HD413A</t>
  </si>
  <si>
    <t>HD414A</t>
  </si>
  <si>
    <t>HD415A</t>
  </si>
  <si>
    <t>HD416A</t>
  </si>
  <si>
    <t>MSC IMMA III / AS NADIA / MSC NADIA IV</t>
  </si>
  <si>
    <t>HD417A</t>
  </si>
  <si>
    <t>HD418A</t>
  </si>
  <si>
    <t>MSC SHANVI III / MSC MAKALU III</t>
  </si>
  <si>
    <t>HD419A</t>
  </si>
  <si>
    <t xml:space="preserve">MSC MAKALU III / MSC SHANVI III </t>
  </si>
  <si>
    <t>HD420A</t>
  </si>
  <si>
    <t>MSC NADIA IV</t>
  </si>
  <si>
    <t>HD421A</t>
  </si>
  <si>
    <t>HD422A</t>
  </si>
  <si>
    <t>HD423A</t>
  </si>
  <si>
    <t>MSC SHANVI III / MSC MAKALU III / MSC SHANVI III / MSC ADITI</t>
  </si>
  <si>
    <t>HD424A</t>
  </si>
  <si>
    <t>HD425A</t>
  </si>
  <si>
    <t>HD426A</t>
  </si>
  <si>
    <t>MSC ALABAMA III</t>
  </si>
  <si>
    <t>HD427A</t>
  </si>
  <si>
    <t>HD428A</t>
  </si>
  <si>
    <t>HD429A</t>
  </si>
  <si>
    <t>XIN BIN ZHOU</t>
  </si>
  <si>
    <t>HD430A</t>
  </si>
  <si>
    <t>MSC NADIA IV / XIN BIN ZHOU</t>
  </si>
  <si>
    <t>HD431A</t>
  </si>
  <si>
    <t>MSC BANU III</t>
  </si>
  <si>
    <t>HD432A</t>
  </si>
  <si>
    <t>HD433A</t>
  </si>
  <si>
    <t>HD434A</t>
  </si>
  <si>
    <t>HD435A</t>
  </si>
  <si>
    <t>HD436A</t>
  </si>
  <si>
    <t>HD437A</t>
  </si>
  <si>
    <t>HD438A</t>
  </si>
  <si>
    <t>HD439A</t>
  </si>
  <si>
    <t>HD440A</t>
  </si>
  <si>
    <t>HD441A</t>
  </si>
  <si>
    <t>MSC BANU III / TBN</t>
  </si>
  <si>
    <t>HD442A</t>
  </si>
  <si>
    <t>HD443A</t>
  </si>
  <si>
    <t>HD444A</t>
  </si>
  <si>
    <t>HD445A</t>
  </si>
  <si>
    <t>HD446A</t>
  </si>
  <si>
    <t>HD447A</t>
  </si>
  <si>
    <t>HD448A</t>
  </si>
  <si>
    <t>HD449A</t>
  </si>
  <si>
    <t>HD450A</t>
  </si>
  <si>
    <t>HD451A</t>
  </si>
  <si>
    <t>HD452A</t>
  </si>
  <si>
    <t>HD501A</t>
  </si>
  <si>
    <t>HD502A</t>
  </si>
  <si>
    <t>HD503A</t>
  </si>
  <si>
    <t>HD504A</t>
  </si>
  <si>
    <t>HD505A</t>
  </si>
  <si>
    <t>HD506A</t>
  </si>
  <si>
    <t>HD507A</t>
  </si>
  <si>
    <t>HD508A</t>
  </si>
  <si>
    <t>HD509A</t>
  </si>
  <si>
    <t>MSC LARA III</t>
  </si>
  <si>
    <t>HD510A</t>
  </si>
  <si>
    <t xml:space="preserve">MSC LARA III </t>
  </si>
  <si>
    <t>HD511A</t>
  </si>
  <si>
    <t>HD512A</t>
  </si>
  <si>
    <t>HD513A</t>
  </si>
  <si>
    <t>HD514A</t>
  </si>
  <si>
    <t>HD515A</t>
  </si>
  <si>
    <t>HD516A</t>
  </si>
  <si>
    <t>HD517A</t>
  </si>
  <si>
    <t>HD518A</t>
  </si>
  <si>
    <t>HD519A</t>
  </si>
  <si>
    <t>HD520A</t>
  </si>
  <si>
    <t>HD521A</t>
  </si>
  <si>
    <t>MSC DIEGO</t>
  </si>
  <si>
    <t>HD522A</t>
  </si>
  <si>
    <t>HD523A</t>
  </si>
  <si>
    <t>HD524A</t>
  </si>
  <si>
    <t>HD525A</t>
  </si>
  <si>
    <t>HD526A</t>
  </si>
  <si>
    <t>HD527A</t>
  </si>
  <si>
    <t>HD528A</t>
  </si>
  <si>
    <t>HD529A</t>
  </si>
  <si>
    <t>HD530A</t>
  </si>
  <si>
    <t>HD531A</t>
  </si>
  <si>
    <t>HD532A</t>
  </si>
  <si>
    <t>HD533A</t>
  </si>
  <si>
    <t>HD534A</t>
  </si>
  <si>
    <t>HD535A</t>
  </si>
  <si>
    <t>HD536A</t>
  </si>
  <si>
    <t>HD537A</t>
  </si>
  <si>
    <t>HD538A</t>
  </si>
  <si>
    <t>HD539A</t>
  </si>
  <si>
    <t>HD540A</t>
  </si>
  <si>
    <t>HD541A</t>
  </si>
  <si>
    <t>HD542A</t>
  </si>
  <si>
    <t>HD543A</t>
  </si>
  <si>
    <t>HD544A</t>
  </si>
  <si>
    <t>HD545A</t>
  </si>
  <si>
    <t xml:space="preserve"> MSC MAKALU III</t>
  </si>
  <si>
    <t>HD546A</t>
  </si>
  <si>
    <t xml:space="preserve">HAIPHONG (NAM DINH VU PORT)                                                            </t>
  </si>
  <si>
    <t>HONG KONG 
(HKMTL)</t>
  </si>
  <si>
    <t xml:space="preserve">     FUZHOU            </t>
  </si>
  <si>
    <t>12 DAYS</t>
  </si>
  <si>
    <t>EX MSC HAILEY ANN III/ HANSA EUROPE</t>
  </si>
  <si>
    <t>EX MSC ALEXA/MSC LISA</t>
  </si>
  <si>
    <t>ex MSC IMMA III</t>
  </si>
  <si>
    <t>EX MSC HAILEY ANN III</t>
  </si>
  <si>
    <t>ex MSC AMEERA III</t>
  </si>
  <si>
    <t>EX MSC IMMA III/MSC CHERYL III/ZHU CHENG XIN ZHOU</t>
  </si>
  <si>
    <t>ex MSC GRETA III/MSC MAKALU III</t>
  </si>
  <si>
    <t>MSC MAKALU III / MSC SHANVI III</t>
  </si>
  <si>
    <t>MSC NADIA IV / ZHU CHENG XIN ZHOU</t>
  </si>
  <si>
    <t>HD434R</t>
  </si>
  <si>
    <t>HD435R</t>
  </si>
  <si>
    <t>HD436R</t>
  </si>
  <si>
    <t>HD437R</t>
  </si>
  <si>
    <t>HD438R</t>
  </si>
  <si>
    <t>HD439R</t>
  </si>
  <si>
    <t>HD440R</t>
  </si>
  <si>
    <t>HD441R</t>
  </si>
  <si>
    <t>HD442R</t>
  </si>
  <si>
    <t>HD443R</t>
  </si>
  <si>
    <t>HD444R</t>
  </si>
  <si>
    <t>HD445R</t>
  </si>
  <si>
    <t>HD446R</t>
  </si>
  <si>
    <t>HD447R</t>
  </si>
  <si>
    <t>HD448R</t>
  </si>
  <si>
    <t>HD449R</t>
  </si>
  <si>
    <t>HD450R</t>
  </si>
  <si>
    <t>HD451R</t>
  </si>
  <si>
    <t>HD452R</t>
  </si>
  <si>
    <t>HD501R</t>
  </si>
  <si>
    <t>HD502R</t>
  </si>
  <si>
    <t>HD503R</t>
  </si>
  <si>
    <t>HD504R</t>
  </si>
  <si>
    <t>HD505R</t>
  </si>
  <si>
    <t>HD506R</t>
  </si>
  <si>
    <t>HD507R</t>
  </si>
  <si>
    <t>HD508R</t>
  </si>
  <si>
    <t>HD509R</t>
  </si>
  <si>
    <t>HD510R</t>
  </si>
  <si>
    <t>HD511R</t>
  </si>
  <si>
    <t>HD512R</t>
  </si>
  <si>
    <t>HD513B</t>
  </si>
  <si>
    <t>HD514R</t>
  </si>
  <si>
    <t>HD515R</t>
  </si>
  <si>
    <t>HD516R</t>
  </si>
  <si>
    <t>HD517R</t>
  </si>
  <si>
    <t>HD518R</t>
  </si>
  <si>
    <t>HD519R</t>
  </si>
  <si>
    <t>HD520R</t>
  </si>
  <si>
    <t>HD521R</t>
  </si>
  <si>
    <t>HD522R</t>
  </si>
  <si>
    <t>HD523R</t>
  </si>
  <si>
    <t>HD524R</t>
  </si>
  <si>
    <t>HD525R</t>
  </si>
  <si>
    <t>HD526R</t>
  </si>
  <si>
    <t>HD527R</t>
  </si>
  <si>
    <t>HD528R</t>
  </si>
  <si>
    <t>HD529R</t>
  </si>
  <si>
    <t>HD530R</t>
  </si>
  <si>
    <t>HD531R</t>
  </si>
  <si>
    <t>HD532R</t>
  </si>
  <si>
    <t>HD533R</t>
  </si>
  <si>
    <t>HD534R</t>
  </si>
  <si>
    <t>HD535R</t>
  </si>
  <si>
    <t>HD536R</t>
  </si>
  <si>
    <t>HD537R</t>
  </si>
  <si>
    <t>HD538R</t>
  </si>
  <si>
    <t>HD539R</t>
  </si>
  <si>
    <t>HD540R</t>
  </si>
  <si>
    <t>HD541R</t>
  </si>
  <si>
    <t>HD542R</t>
  </si>
  <si>
    <t>HD543R</t>
  </si>
  <si>
    <t>HD544R</t>
  </si>
  <si>
    <t>HD545R</t>
  </si>
  <si>
    <t xml:space="preserve"> XIN BIN ZHOU</t>
  </si>
  <si>
    <t>HD546R</t>
  </si>
  <si>
    <t>HD547R</t>
  </si>
  <si>
    <t>HD548R</t>
  </si>
  <si>
    <t>MSC CARLA III /  MSC HANISHA III</t>
  </si>
  <si>
    <t>HD549R</t>
  </si>
  <si>
    <t>MSC HANISHA III / MSC CARLA III</t>
  </si>
  <si>
    <t>HD550R</t>
  </si>
  <si>
    <t>MSC LARA III /  MSC CARLA III</t>
  </si>
  <si>
    <t>HD551R</t>
  </si>
  <si>
    <t>MSC CARLA III / MSC CHULAI III / MSC CAPE III</t>
  </si>
  <si>
    <t>HD552R</t>
  </si>
  <si>
    <t xml:space="preserve"> MSC CARLA III / MSC CHULAI III</t>
  </si>
  <si>
    <t>HD601R</t>
  </si>
  <si>
    <t>MSC CAPE III /  XIN BIN ZHOU</t>
  </si>
  <si>
    <t>MSC TIGER III</t>
  </si>
  <si>
    <t>HD602R</t>
  </si>
  <si>
    <t>MSC TIGER III / MSC MANU</t>
  </si>
  <si>
    <t>HD603R</t>
  </si>
  <si>
    <t>MSC CAPE III / MSC MAKALU III</t>
  </si>
  <si>
    <t xml:space="preserve">MSC MANU </t>
  </si>
  <si>
    <t>HD604R</t>
  </si>
  <si>
    <t xml:space="preserve"> MSC CHULAI III / MSC CAPE III</t>
  </si>
  <si>
    <t>HD605R</t>
  </si>
  <si>
    <t xml:space="preserve"> MSC CHULAI III /  XIN BIN ZHOU</t>
  </si>
  <si>
    <t>HD606R</t>
  </si>
  <si>
    <t>MSC MANU / MSC MAKALU III</t>
  </si>
  <si>
    <t>HD607R</t>
  </si>
  <si>
    <t>HD608R</t>
  </si>
  <si>
    <t>MSC MANU / MSC CARLA III</t>
  </si>
  <si>
    <t>HD609R</t>
  </si>
  <si>
    <t xml:space="preserve"> MSC TIGER III</t>
  </si>
  <si>
    <t>HD610R</t>
  </si>
  <si>
    <t>HD611R</t>
  </si>
  <si>
    <t xml:space="preserve"> MSC MANU</t>
  </si>
  <si>
    <t>HD612R</t>
  </si>
  <si>
    <t xml:space="preserve">  MSC MANU / MSC CARLA III</t>
  </si>
  <si>
    <t>HD613R</t>
  </si>
  <si>
    <t>HD614R</t>
  </si>
  <si>
    <t>HD615R</t>
  </si>
  <si>
    <t>HD616R</t>
  </si>
  <si>
    <t xml:space="preserve"> MSC MANU / MSC CARLA III</t>
  </si>
  <si>
    <t>HD617R</t>
  </si>
  <si>
    <t>HD618R</t>
  </si>
  <si>
    <t>HD619R</t>
  </si>
  <si>
    <t>HD620R</t>
  </si>
  <si>
    <t xml:space="preserve"> MSC COLETTE III</t>
  </si>
  <si>
    <t>HD621R</t>
  </si>
  <si>
    <t>MSC CAPE III</t>
  </si>
  <si>
    <t>HD622R</t>
  </si>
  <si>
    <t>HD623R</t>
  </si>
  <si>
    <t>HD624R</t>
  </si>
  <si>
    <t>HD625R</t>
  </si>
  <si>
    <t>HD626R</t>
  </si>
  <si>
    <t>ATHENA I</t>
  </si>
  <si>
    <t>HD627R</t>
  </si>
  <si>
    <t>HD628R</t>
  </si>
  <si>
    <t>HD629R</t>
  </si>
  <si>
    <t xml:space="preserve"> MSC CAPE III</t>
  </si>
  <si>
    <t>HD630R</t>
  </si>
  <si>
    <t>HD631R</t>
  </si>
  <si>
    <t>HD632R</t>
  </si>
  <si>
    <t>HD633R</t>
  </si>
  <si>
    <t>HD634R</t>
  </si>
  <si>
    <t>HD635R</t>
  </si>
  <si>
    <t>HD636R</t>
  </si>
  <si>
    <t xml:space="preserve"> MSC COLETTE III / MSC NEW JERSEY III</t>
  </si>
  <si>
    <t>HD637R</t>
  </si>
  <si>
    <t>HD638R</t>
  </si>
  <si>
    <t xml:space="preserve"> ATHENA I</t>
  </si>
  <si>
    <t>HD639R</t>
  </si>
  <si>
    <t>HD640R</t>
  </si>
  <si>
    <t>HD641R</t>
  </si>
  <si>
    <t>HD642R</t>
  </si>
  <si>
    <t>HD643R</t>
  </si>
  <si>
    <t>HD644R</t>
  </si>
  <si>
    <t>HD645R</t>
  </si>
  <si>
    <t xml:space="preserve"> MSC DIEGO</t>
  </si>
  <si>
    <t>HR544A</t>
  </si>
  <si>
    <t xml:space="preserve"> MSC CANCUN IV</t>
  </si>
  <si>
    <t>HR545A</t>
  </si>
  <si>
    <t>MSC BERN V</t>
  </si>
  <si>
    <t xml:space="preserve"> MSC BREMERHAVEN V</t>
  </si>
  <si>
    <t>HR546A</t>
  </si>
  <si>
    <t xml:space="preserve">MSC BREMERHAVEN V / </t>
  </si>
  <si>
    <t xml:space="preserve"> MSC ROWAN</t>
  </si>
  <si>
    <t>HR547A</t>
  </si>
  <si>
    <t>MSC CAIRO IV</t>
  </si>
  <si>
    <t xml:space="preserve"> MSC ALYSSA</t>
  </si>
  <si>
    <t>HR548A</t>
  </si>
  <si>
    <t>MSC MATTINA</t>
  </si>
  <si>
    <t xml:space="preserve"> MSC BANJUL IV</t>
  </si>
  <si>
    <t>HR549A</t>
  </si>
  <si>
    <t>HR550A</t>
  </si>
  <si>
    <t xml:space="preserve"> MSC CANCUN IV / MSC DIEGO</t>
  </si>
  <si>
    <t>MSC REGINA</t>
  </si>
  <si>
    <t>HR551A</t>
  </si>
  <si>
    <t>HR552A</t>
  </si>
  <si>
    <t>HR601A</t>
  </si>
  <si>
    <t xml:space="preserve"> MSC ALYSSA /  MSC ROWAN</t>
  </si>
  <si>
    <t>HR602A</t>
  </si>
  <si>
    <t>HR603A</t>
  </si>
  <si>
    <t>HR604A</t>
  </si>
  <si>
    <t>HR605A</t>
  </si>
  <si>
    <t>HR606A</t>
  </si>
  <si>
    <t>HR607A</t>
  </si>
  <si>
    <t xml:space="preserve"> MSC ROWAN / MSC LILOU III</t>
  </si>
  <si>
    <t>HR608A</t>
  </si>
  <si>
    <t xml:space="preserve"> MSC ALYSSA / MSC LILOU III</t>
  </si>
  <si>
    <t>MSC LOME V</t>
  </si>
  <si>
    <t>HR609A</t>
  </si>
  <si>
    <t xml:space="preserve"> MSC BANJUL IV / MSC ANIELLO</t>
  </si>
  <si>
    <t>HR610A</t>
  </si>
  <si>
    <t xml:space="preserve"> MSC CANCUN IV / MSC ANIELLO</t>
  </si>
  <si>
    <t>MSC JERSEY</t>
  </si>
  <si>
    <t>HR611A</t>
  </si>
  <si>
    <t xml:space="preserve"> MSC ANS / MSC CANCUN IV</t>
  </si>
  <si>
    <t>HR612A</t>
  </si>
  <si>
    <t xml:space="preserve"> MSC CANCUN IV / MSC LEIGH</t>
  </si>
  <si>
    <t>HR613A</t>
  </si>
  <si>
    <t>MSC LEIGH</t>
  </si>
  <si>
    <t>HR614A</t>
  </si>
  <si>
    <t xml:space="preserve"> MSC LILOU III / MSC LOME V</t>
  </si>
  <si>
    <t>MSC ROSHNEY V</t>
  </si>
  <si>
    <t>HR615A</t>
  </si>
  <si>
    <t>HR616A</t>
  </si>
  <si>
    <t xml:space="preserve"> MSC JERSEY</t>
  </si>
  <si>
    <t>HR617A</t>
  </si>
  <si>
    <t>HR618A</t>
  </si>
  <si>
    <t xml:space="preserve"> MSC LEIGH</t>
  </si>
  <si>
    <t>HR619A</t>
  </si>
  <si>
    <t>MSC BANJUL IV / MSC REGINA</t>
  </si>
  <si>
    <t>HR620A</t>
  </si>
  <si>
    <t xml:space="preserve"> MSC ROSHNEY V</t>
  </si>
  <si>
    <t>MSC BEIRA IV</t>
  </si>
  <si>
    <t>HR621A</t>
  </si>
  <si>
    <t xml:space="preserve"> MSC ALYSSA /  MSC ROSHNEY V</t>
  </si>
  <si>
    <t>MSC GINA</t>
  </si>
  <si>
    <t>HR622A</t>
  </si>
  <si>
    <t xml:space="preserve"> MSC JERSEY /  MSC ALYSSA</t>
  </si>
  <si>
    <t>MSC ACCRA IV</t>
  </si>
  <si>
    <t>HR623A</t>
  </si>
  <si>
    <t xml:space="preserve"> MSC LYSE V /  MSC JERSEY</t>
  </si>
  <si>
    <t xml:space="preserve">MSC ALYSSA </t>
  </si>
  <si>
    <t>HR624A</t>
  </si>
  <si>
    <t xml:space="preserve"> MSC JERSEY / MSC LORENA </t>
  </si>
  <si>
    <t>HR625A</t>
  </si>
  <si>
    <t xml:space="preserve">MSC REGINA / MSC LORENA </t>
  </si>
  <si>
    <t>MSC MAGNOLIA V</t>
  </si>
  <si>
    <t>HR626A</t>
  </si>
  <si>
    <t xml:space="preserve"> MSC ROSHNEY V / MSC BEIRA IV</t>
  </si>
  <si>
    <t>HR627A</t>
  </si>
  <si>
    <t xml:space="preserve"> MSC GINA</t>
  </si>
  <si>
    <t>HR628A</t>
  </si>
  <si>
    <t>MSC GINA / MSC ACAPULCO IV</t>
  </si>
  <si>
    <t>MSC PRECISION V</t>
  </si>
  <si>
    <t>HR629A</t>
  </si>
  <si>
    <t xml:space="preserve"> MSC ACCRA IV / MSC MIRA V</t>
  </si>
  <si>
    <t>MSC SHRINIKA V</t>
  </si>
  <si>
    <t>HR630A</t>
  </si>
  <si>
    <t xml:space="preserve"> MSC TUXPAN V / MSC JERSEY</t>
  </si>
  <si>
    <t>HR631A</t>
  </si>
  <si>
    <t xml:space="preserve"> MSC LORENA / MSC MAGNOLIA V</t>
  </si>
  <si>
    <t>HR632A</t>
  </si>
  <si>
    <t xml:space="preserve"> MSC REGINA / MSC MAGNOLIA V</t>
  </si>
  <si>
    <t>MSC MANU IV</t>
  </si>
  <si>
    <t>HR633A</t>
  </si>
  <si>
    <t xml:space="preserve"> MSC BEIRA IV / MSC REGINA</t>
  </si>
  <si>
    <t>HR634A</t>
  </si>
  <si>
    <t xml:space="preserve"> MSC BEIRA IV</t>
  </si>
  <si>
    <t>HR635A</t>
  </si>
  <si>
    <t xml:space="preserve"> MSC SHRINIKA V</t>
  </si>
  <si>
    <t>HR636A</t>
  </si>
  <si>
    <t>HR637A</t>
  </si>
  <si>
    <t>HR638A</t>
  </si>
  <si>
    <t xml:space="preserve"> MSC MAGNOLIA V / MSC MANU IV</t>
  </si>
  <si>
    <t>HR639A</t>
  </si>
  <si>
    <t>HR640A</t>
  </si>
  <si>
    <t>HR641A</t>
  </si>
  <si>
    <t xml:space="preserve"> MSC PRECISION V</t>
  </si>
  <si>
    <t>HR642A</t>
  </si>
  <si>
    <t>HR643A</t>
  </si>
  <si>
    <t>VUNG TAU</t>
  </si>
  <si>
    <t>DA CHAN BAY</t>
  </si>
  <si>
    <t>HR548R</t>
  </si>
  <si>
    <t>HR549R</t>
  </si>
  <si>
    <t>HR550R</t>
  </si>
  <si>
    <t>HR551R</t>
  </si>
  <si>
    <t>HR552R</t>
  </si>
  <si>
    <t>HR601R</t>
  </si>
  <si>
    <t>HR602R</t>
  </si>
  <si>
    <t xml:space="preserve"> MSC CANCUN IV /  MSC DIEGO</t>
  </si>
  <si>
    <t>HR603R</t>
  </si>
  <si>
    <t>HR604R</t>
  </si>
  <si>
    <t>HR605R</t>
  </si>
  <si>
    <t xml:space="preserve"> MSC ROWAN </t>
  </si>
  <si>
    <t>HR606R</t>
  </si>
  <si>
    <t>HR607R</t>
  </si>
  <si>
    <t>HR608R</t>
  </si>
  <si>
    <t>HR609R</t>
  </si>
  <si>
    <t xml:space="preserve"> MSC REGINA</t>
  </si>
  <si>
    <t>HR610R</t>
  </si>
  <si>
    <t>HR611R</t>
  </si>
  <si>
    <t>HR612R</t>
  </si>
  <si>
    <t xml:space="preserve"> MSC LOME V</t>
  </si>
  <si>
    <t>HR613R</t>
  </si>
  <si>
    <t>HR614R</t>
  </si>
  <si>
    <t>HR615R</t>
  </si>
  <si>
    <t>HR616R</t>
  </si>
  <si>
    <t>HR617R</t>
  </si>
  <si>
    <t xml:space="preserve"> MSC BREMERHAVEN V / MSC LEIGH</t>
  </si>
  <si>
    <t>HR618R</t>
  </si>
  <si>
    <t>HR619R</t>
  </si>
  <si>
    <t>HR620R</t>
  </si>
  <si>
    <t>HR621R</t>
  </si>
  <si>
    <t>HR622R</t>
  </si>
  <si>
    <t>HR623R</t>
  </si>
  <si>
    <t xml:space="preserve"> MSC REGINA / MSC BANJUL IV</t>
  </si>
  <si>
    <t>HR624R</t>
  </si>
  <si>
    <t>HR625R</t>
  </si>
  <si>
    <t>HR626R</t>
  </si>
  <si>
    <t>MSC ALYSSA / MSC ACCRA IV</t>
  </si>
  <si>
    <t>MSC MIRA V</t>
  </si>
  <si>
    <t>HR627R</t>
  </si>
  <si>
    <t>MSC ALYSSA / MSC TUXPAN V</t>
  </si>
  <si>
    <t>HR628R</t>
  </si>
  <si>
    <t xml:space="preserve">MSC JERSEY / MSC LORENA </t>
  </si>
  <si>
    <t>HR629R</t>
  </si>
  <si>
    <t>HR630R</t>
  </si>
  <si>
    <t>HR631R</t>
  </si>
  <si>
    <t>HR632R</t>
  </si>
  <si>
    <t xml:space="preserve"> MSC GINA / MSC ACAPULCO IV</t>
  </si>
  <si>
    <t>HR633R</t>
  </si>
  <si>
    <t>HR634R</t>
  </si>
  <si>
    <t xml:space="preserve">  MSC TUXPAN V / MSC JERSEY</t>
  </si>
  <si>
    <t>HR635R</t>
  </si>
  <si>
    <t>HR636R</t>
  </si>
  <si>
    <t>HR637R</t>
  </si>
  <si>
    <t>HR638R</t>
  </si>
  <si>
    <t>HR639R</t>
  </si>
  <si>
    <t>HR640R</t>
  </si>
  <si>
    <t>HR641R</t>
  </si>
  <si>
    <t>HR642R</t>
  </si>
  <si>
    <t>HR643R</t>
  </si>
  <si>
    <t>HR644R</t>
  </si>
  <si>
    <t>HR645R</t>
  </si>
  <si>
    <t>HR646R</t>
  </si>
  <si>
    <t>HR647R</t>
  </si>
  <si>
    <t>CEBU</t>
  </si>
  <si>
    <t>DAVAO</t>
  </si>
  <si>
    <t>HK616R</t>
  </si>
  <si>
    <t>MSC SHIRLEY II</t>
  </si>
  <si>
    <t>HK617R</t>
  </si>
  <si>
    <t>HK618R</t>
  </si>
  <si>
    <t>HK620R</t>
  </si>
  <si>
    <t>HK619R</t>
  </si>
  <si>
    <t>HK622R</t>
  </si>
  <si>
    <t>HK623R</t>
  </si>
  <si>
    <t xml:space="preserve"> MSC SHIRLEY II</t>
  </si>
  <si>
    <t>HK625R</t>
  </si>
  <si>
    <t>HK624R</t>
  </si>
  <si>
    <t xml:space="preserve"> MSC CORINNA</t>
  </si>
  <si>
    <t>HS627R</t>
  </si>
  <si>
    <t>HS628R</t>
  </si>
  <si>
    <t xml:space="preserve"> MSC TARA III</t>
  </si>
  <si>
    <t>HS629R</t>
  </si>
  <si>
    <t>MSC TUXPAN V</t>
  </si>
  <si>
    <t>HS631R</t>
  </si>
  <si>
    <t>HS632R</t>
  </si>
  <si>
    <t>MSC CELINE III</t>
  </si>
  <si>
    <t>HS635R</t>
  </si>
  <si>
    <t>MSC POSITANO III</t>
  </si>
  <si>
    <t>HS637R</t>
  </si>
  <si>
    <t xml:space="preserve"> MSC NIKOLETA II</t>
  </si>
  <si>
    <t>MSC CARLA III</t>
  </si>
  <si>
    <t>HS640R</t>
  </si>
  <si>
    <t>MSC NIKOLETA II</t>
  </si>
  <si>
    <t>MSC DON GIOVANNI</t>
  </si>
  <si>
    <t>HS641R</t>
  </si>
  <si>
    <t>HS645R</t>
  </si>
  <si>
    <t>EX REN JIAN 9</t>
  </si>
  <si>
    <t>MSC ODESSA V</t>
  </si>
  <si>
    <t>HW336A</t>
  </si>
  <si>
    <t>HW337A</t>
  </si>
  <si>
    <t>HW338A</t>
  </si>
  <si>
    <t>ex MSC REN V</t>
  </si>
  <si>
    <t>MSC SINGAPORE IV</t>
  </si>
  <si>
    <t>HW339A</t>
  </si>
  <si>
    <t>REN JIAN 10</t>
  </si>
  <si>
    <t>HW340A</t>
  </si>
  <si>
    <t>HW341A</t>
  </si>
  <si>
    <t>HW342A</t>
  </si>
  <si>
    <t>HW343A</t>
  </si>
  <si>
    <t>HW344A</t>
  </si>
  <si>
    <t>EX MSC SINGAPORE IV</t>
  </si>
  <si>
    <t>HW345A</t>
  </si>
  <si>
    <t>ex REN JIAN 10</t>
  </si>
  <si>
    <t>HW346A</t>
  </si>
  <si>
    <t>HW347A</t>
  </si>
  <si>
    <t>HW348A</t>
  </si>
  <si>
    <t>EX MSC BREMERHAVEN V</t>
  </si>
  <si>
    <t>HW349A</t>
  </si>
  <si>
    <t>HW350A</t>
  </si>
  <si>
    <t>HW351A</t>
  </si>
  <si>
    <t>EX REN JIAN 10</t>
  </si>
  <si>
    <t>HW352A</t>
  </si>
  <si>
    <t>HW401A</t>
  </si>
  <si>
    <t>HW402A</t>
  </si>
  <si>
    <t>HW403A</t>
  </si>
  <si>
    <t>HW404A</t>
  </si>
  <si>
    <t>EX MSC LYSE V/MSC ZONDA III</t>
  </si>
  <si>
    <t>HW405A</t>
  </si>
  <si>
    <t>Omit IDPNJ</t>
  </si>
  <si>
    <t>HW406A</t>
  </si>
  <si>
    <t>HW407A</t>
  </si>
  <si>
    <t xml:space="preserve">EX MSC ANUSHA III </t>
  </si>
  <si>
    <t>HW408A</t>
  </si>
  <si>
    <t>HW409A</t>
  </si>
  <si>
    <t>HW410A</t>
  </si>
  <si>
    <t>EX MSC ZONDA III / CHANGE ROTATION TPP-SIN</t>
  </si>
  <si>
    <t>HW411A</t>
  </si>
  <si>
    <t>HW412A</t>
  </si>
  <si>
    <t>HW413A</t>
  </si>
  <si>
    <t>HW414A</t>
  </si>
  <si>
    <t>COR: TPP-SIN / MSC REN V</t>
  </si>
  <si>
    <t>HW415A</t>
  </si>
  <si>
    <t>HW416A</t>
  </si>
  <si>
    <t>HW417A</t>
  </si>
  <si>
    <t>HW418A</t>
  </si>
  <si>
    <t>HW419A</t>
  </si>
  <si>
    <t>MSC BREMERHAVEN V / COR: TPP-JKT-PNJ</t>
  </si>
  <si>
    <t>HW420A</t>
  </si>
  <si>
    <t>HW421A</t>
  </si>
  <si>
    <t>MSC ANIELLO / MSC CAROLINA / COR: SIN/TPP/JKT/PNJ</t>
  </si>
  <si>
    <t>HW422A</t>
  </si>
  <si>
    <t>MSC BREMERHAVEN V / MSC ANIELLO PHASED OUT</t>
  </si>
  <si>
    <t>HW423A</t>
  </si>
  <si>
    <t>COR TPP-SIN</t>
  </si>
  <si>
    <t>MSC CAROLINA</t>
  </si>
  <si>
    <t>HW424A</t>
  </si>
  <si>
    <t>HW425A</t>
  </si>
  <si>
    <t>HW426A</t>
  </si>
  <si>
    <t>HW427A</t>
  </si>
  <si>
    <t>HW428A</t>
  </si>
  <si>
    <t>MSC ANIELLO / MSC BREMERHAVEN V</t>
  </si>
  <si>
    <t>HW429A</t>
  </si>
  <si>
    <t>HW430A</t>
  </si>
  <si>
    <t>MSC STAR R</t>
  </si>
  <si>
    <t>HW431A</t>
  </si>
  <si>
    <t>HW432A</t>
  </si>
  <si>
    <t>HW433A</t>
  </si>
  <si>
    <t>HW434A</t>
  </si>
  <si>
    <t>MSC ANIELLO / MSC BREMERHAVEN V / MSC REN V</t>
  </si>
  <si>
    <t>HW435A</t>
  </si>
  <si>
    <t>HW436A</t>
  </si>
  <si>
    <t>HW437A</t>
  </si>
  <si>
    <t>HW438A</t>
  </si>
  <si>
    <t>HW439A</t>
  </si>
  <si>
    <t>HW440A</t>
  </si>
  <si>
    <t>HW441A</t>
  </si>
  <si>
    <t>HW442A</t>
  </si>
  <si>
    <t>HW443A</t>
  </si>
  <si>
    <t xml:space="preserve">MSC WEST V </t>
  </si>
  <si>
    <t>HW444A</t>
  </si>
  <si>
    <t>HW445A</t>
  </si>
  <si>
    <t>HW446A</t>
  </si>
  <si>
    <t>HW447A</t>
  </si>
  <si>
    <t>HW448A</t>
  </si>
  <si>
    <t>HW449A</t>
  </si>
  <si>
    <t>HW450A</t>
  </si>
  <si>
    <t>HW451A</t>
  </si>
  <si>
    <t>HW452A</t>
  </si>
  <si>
    <t>HW501A</t>
  </si>
  <si>
    <t>HW502A</t>
  </si>
  <si>
    <t xml:space="preserve">MSC REN V / MSC WEST V </t>
  </si>
  <si>
    <t>HW503A</t>
  </si>
  <si>
    <t>HW504A</t>
  </si>
  <si>
    <t>HW505A</t>
  </si>
  <si>
    <t>HW506A</t>
  </si>
  <si>
    <t>HW507A</t>
  </si>
  <si>
    <t>HW508A</t>
  </si>
  <si>
    <t>HW509A</t>
  </si>
  <si>
    <t>HW510A</t>
  </si>
  <si>
    <t>HW511A</t>
  </si>
  <si>
    <t>HW512A</t>
  </si>
  <si>
    <t>HW513A</t>
  </si>
  <si>
    <t>ATHENA</t>
  </si>
  <si>
    <t>HW514A</t>
  </si>
  <si>
    <t>HW515A</t>
  </si>
  <si>
    <t>HW516A</t>
  </si>
  <si>
    <t>HW517A</t>
  </si>
  <si>
    <t>HW518A</t>
  </si>
  <si>
    <t>HW519A</t>
  </si>
  <si>
    <t>HW520A</t>
  </si>
  <si>
    <t>HW521A</t>
  </si>
  <si>
    <t>HW522A</t>
  </si>
  <si>
    <t>HW523A</t>
  </si>
  <si>
    <t>HW524A</t>
  </si>
  <si>
    <t>HW525A</t>
  </si>
  <si>
    <t>HW526A</t>
  </si>
  <si>
    <t>HW527A</t>
  </si>
  <si>
    <t>HW528A</t>
  </si>
  <si>
    <t>MSC SHANVI III / MSC CANCUN IV / MSC SHANVI III</t>
  </si>
  <si>
    <t>HW529A</t>
  </si>
  <si>
    <t>MSC CANCUN IV</t>
  </si>
  <si>
    <t>HW530A</t>
  </si>
  <si>
    <t>HW531A</t>
  </si>
  <si>
    <t>HW532A</t>
  </si>
  <si>
    <t>HW533A</t>
  </si>
  <si>
    <t>MSC BAY IV</t>
  </si>
  <si>
    <t>HW534A</t>
  </si>
  <si>
    <t>HW535A</t>
  </si>
  <si>
    <t>HW536A</t>
  </si>
  <si>
    <t>HW537A</t>
  </si>
  <si>
    <t>HW538A</t>
  </si>
  <si>
    <t>HW539A</t>
  </si>
  <si>
    <t>HW540A</t>
  </si>
  <si>
    <t>HW541A</t>
  </si>
  <si>
    <t>HW542A</t>
  </si>
  <si>
    <t xml:space="preserve"> ATHENA / MSC CAIRO IV</t>
  </si>
  <si>
    <t>HW543A</t>
  </si>
  <si>
    <t>JULIE / MSC CELINE</t>
  </si>
  <si>
    <t>MSC CELINE</t>
  </si>
  <si>
    <t>HW544A</t>
  </si>
  <si>
    <t xml:space="preserve"> MSC CANCUN IV /  MSC NADIA IV</t>
  </si>
  <si>
    <t xml:space="preserve"> MSC BERN V</t>
  </si>
  <si>
    <t>HW545A</t>
  </si>
  <si>
    <t xml:space="preserve"> MSC NADIA IV</t>
  </si>
  <si>
    <t>HW546A</t>
  </si>
  <si>
    <t>HW547A</t>
  </si>
  <si>
    <t xml:space="preserve">MSC BEIRA IV / MSC REGINA /  MARIANETTA </t>
  </si>
  <si>
    <t>MSC SHAULA</t>
  </si>
  <si>
    <t>HW548A</t>
  </si>
  <si>
    <t>MSC PAOLA / XIN BIN ZHOU</t>
  </si>
  <si>
    <t>HW549A</t>
  </si>
  <si>
    <t xml:space="preserve"> MSC CELINE / MSC PAOLA</t>
  </si>
  <si>
    <t>HW550A</t>
  </si>
  <si>
    <t>HW551A</t>
  </si>
  <si>
    <t>MSC CONAKRY IV / MSC BERN V</t>
  </si>
  <si>
    <t>MSC ANS</t>
  </si>
  <si>
    <t>HW552A</t>
  </si>
  <si>
    <t>MSC CONAKRY IV / MSC CALIDRIS III</t>
  </si>
  <si>
    <t>HW601A</t>
  </si>
  <si>
    <t xml:space="preserve"> MSC SHAULA</t>
  </si>
  <si>
    <t>HW602A</t>
  </si>
  <si>
    <t xml:space="preserve"> MSC SHAULA / MSC VOYAGER III</t>
  </si>
  <si>
    <t>MSC CONAKRY IV</t>
  </si>
  <si>
    <t>HW603A</t>
  </si>
  <si>
    <t xml:space="preserve"> MSC VOYAGER III / CAPTAIN THANASIS I</t>
  </si>
  <si>
    <t>MSC ZLATA R.</t>
  </si>
  <si>
    <t>HW604A</t>
  </si>
  <si>
    <t xml:space="preserve"> MSC MATTINA / MSC ZLATA R.</t>
  </si>
  <si>
    <t>HW605A</t>
  </si>
  <si>
    <t xml:space="preserve"> MSC BERN V / MSC ANS / MSC VOYAGER III</t>
  </si>
  <si>
    <t>HW606A</t>
  </si>
  <si>
    <t>HW608A</t>
  </si>
  <si>
    <t>HW609A</t>
  </si>
  <si>
    <t xml:space="preserve"> MSC VOYAGER III /  MSC CONAKRY IV</t>
  </si>
  <si>
    <t>HW610A</t>
  </si>
  <si>
    <t xml:space="preserve"> MSC ZLATA R. / MSC CONAKRY IV</t>
  </si>
  <si>
    <t>HW611A</t>
  </si>
  <si>
    <t>MSC ZLATA R. / MSC CONAKRY IV</t>
  </si>
  <si>
    <t>HW612A</t>
  </si>
  <si>
    <t xml:space="preserve"> MSC REGINA / MSC LYSE V</t>
  </si>
  <si>
    <t>HW613A</t>
  </si>
  <si>
    <t>MSC ROSHNEY V / MSC REGINA</t>
  </si>
  <si>
    <t>HW614A</t>
  </si>
  <si>
    <t xml:space="preserve">   MSC ZLATA R. /  MSC MELTEMI III</t>
  </si>
  <si>
    <t>MSC DONATA</t>
  </si>
  <si>
    <t>HW615A</t>
  </si>
  <si>
    <t>HW616A</t>
  </si>
  <si>
    <t>HW617A</t>
  </si>
  <si>
    <t>HW618A</t>
  </si>
  <si>
    <t xml:space="preserve"> MSC CANCUN IV / MSC MAGNOLIA V</t>
  </si>
  <si>
    <t>HW619A</t>
  </si>
  <si>
    <t xml:space="preserve">  MSC CANCUN IV /  MSC FREEPORT</t>
  </si>
  <si>
    <t>HW620A</t>
  </si>
  <si>
    <t xml:space="preserve"> MSC DONATA</t>
  </si>
  <si>
    <t>HW621A</t>
  </si>
  <si>
    <t xml:space="preserve"> MSC GINA /  MSC DONATA</t>
  </si>
  <si>
    <t>HW622A</t>
  </si>
  <si>
    <t xml:space="preserve"> MSC BERN V /  MSC GINA</t>
  </si>
  <si>
    <t>HW623A</t>
  </si>
  <si>
    <t xml:space="preserve"> MSC BERN V / MSC ALYSSA</t>
  </si>
  <si>
    <t>HW624A</t>
  </si>
  <si>
    <t xml:space="preserve"> MSC SHANVI III / MSC ALYSSA</t>
  </si>
  <si>
    <t>HW625A</t>
  </si>
  <si>
    <t xml:space="preserve">  MSC SHANVI III / MSC GENERAL IV</t>
  </si>
  <si>
    <t xml:space="preserve"> MSC MANU IV</t>
  </si>
  <si>
    <t>HW626A</t>
  </si>
  <si>
    <t>HW627A</t>
  </si>
  <si>
    <t>HW628A</t>
  </si>
  <si>
    <t>MSC TAMARA IV</t>
  </si>
  <si>
    <t>HW629A</t>
  </si>
  <si>
    <t>MSC BERN V /  MSC PRECISION V / MSC KOREA III</t>
  </si>
  <si>
    <t>HW630A</t>
  </si>
  <si>
    <t>MSC JERSEY / MSC ALYSSA / MSC BRISBANE III</t>
  </si>
  <si>
    <t>MSC ALYSSA</t>
  </si>
  <si>
    <t>HW631A</t>
  </si>
  <si>
    <t>HW632A</t>
  </si>
  <si>
    <t xml:space="preserve"> MSC SHAULA /  MSC MANU IV</t>
  </si>
  <si>
    <t>HW633A</t>
  </si>
  <si>
    <t>HW634A</t>
  </si>
  <si>
    <t>HW635A</t>
  </si>
  <si>
    <t>HW636A</t>
  </si>
  <si>
    <t xml:space="preserve"> MSC KOREA III</t>
  </si>
  <si>
    <t xml:space="preserve"> CAPTAIN THANASIS I</t>
  </si>
  <si>
    <t>HW637A</t>
  </si>
  <si>
    <t xml:space="preserve"> MSC BRISBANE III / MSC MONICA III</t>
  </si>
  <si>
    <t>HW638A</t>
  </si>
  <si>
    <t>MSC MONICA III / MSC ALYSSA</t>
  </si>
  <si>
    <t>HW639A</t>
  </si>
  <si>
    <t>HW640A</t>
  </si>
  <si>
    <t>HW641A</t>
  </si>
  <si>
    <t xml:space="preserve"> MSC TAMARA IV</t>
  </si>
  <si>
    <t>HW642A</t>
  </si>
  <si>
    <t>HW643A</t>
  </si>
  <si>
    <t>MSC ANIELLO / MSC CAROLINA</t>
  </si>
  <si>
    <t>HW426R</t>
  </si>
  <si>
    <t>HW427R</t>
  </si>
  <si>
    <t>HW428R</t>
  </si>
  <si>
    <t>MSC ANUSHA III / MSC LYSE V</t>
  </si>
  <si>
    <t>HW429R</t>
  </si>
  <si>
    <t>HW430R</t>
  </si>
  <si>
    <t>HW431R</t>
  </si>
  <si>
    <t>HW432R</t>
  </si>
  <si>
    <t>HW433R</t>
  </si>
  <si>
    <t>HW434R</t>
  </si>
  <si>
    <t>HW435R</t>
  </si>
  <si>
    <t>HW436R</t>
  </si>
  <si>
    <t>HW437R</t>
  </si>
  <si>
    <t>HW438B</t>
  </si>
  <si>
    <t>HW439R</t>
  </si>
  <si>
    <t>HW440R</t>
  </si>
  <si>
    <t>HW441R</t>
  </si>
  <si>
    <t>HW442R</t>
  </si>
  <si>
    <t>HW443R</t>
  </si>
  <si>
    <t>HW444R</t>
  </si>
  <si>
    <t>HW445R</t>
  </si>
  <si>
    <t>HW446R</t>
  </si>
  <si>
    <t>HW447R</t>
  </si>
  <si>
    <t>HW448R</t>
  </si>
  <si>
    <t>HW449R</t>
  </si>
  <si>
    <t>HW450R</t>
  </si>
  <si>
    <t>HW451R</t>
  </si>
  <si>
    <t>HW452R</t>
  </si>
  <si>
    <t>HW501R</t>
  </si>
  <si>
    <t>HW502R</t>
  </si>
  <si>
    <t>HW503R</t>
  </si>
  <si>
    <t>HW504R</t>
  </si>
  <si>
    <t>HW505R</t>
  </si>
  <si>
    <t>HW506R</t>
  </si>
  <si>
    <t>HW507R</t>
  </si>
  <si>
    <t>HW508R</t>
  </si>
  <si>
    <t>HW509R</t>
  </si>
  <si>
    <t>29 DAYS</t>
  </si>
  <si>
    <t>HW510R</t>
  </si>
  <si>
    <t>HW511R</t>
  </si>
  <si>
    <t>HW512R</t>
  </si>
  <si>
    <t>HW513R</t>
  </si>
  <si>
    <t>HW514R</t>
  </si>
  <si>
    <t>HW515R</t>
  </si>
  <si>
    <t>MSC PRECISION</t>
  </si>
  <si>
    <t>HW516B</t>
  </si>
  <si>
    <t>HW517B</t>
  </si>
  <si>
    <t>HW518B</t>
  </si>
  <si>
    <t>HW519R</t>
  </si>
  <si>
    <t>HW520R</t>
  </si>
  <si>
    <t>HW521R</t>
  </si>
  <si>
    <t>HW522R</t>
  </si>
  <si>
    <t>HW523R</t>
  </si>
  <si>
    <t>HW524R</t>
  </si>
  <si>
    <t>HW525R</t>
  </si>
  <si>
    <t>HW526R</t>
  </si>
  <si>
    <t>HW527R</t>
  </si>
  <si>
    <t>HW528R</t>
  </si>
  <si>
    <t>HW529R</t>
  </si>
  <si>
    <t>HW530R</t>
  </si>
  <si>
    <t>HW531R</t>
  </si>
  <si>
    <t>HW532R</t>
  </si>
  <si>
    <t>MSC CANCUN IV / MSC SHANVI III</t>
  </si>
  <si>
    <t>HW533R</t>
  </si>
  <si>
    <t>HW534R</t>
  </si>
  <si>
    <t>HW535R</t>
  </si>
  <si>
    <t>HW536R</t>
  </si>
  <si>
    <t>HW537R</t>
  </si>
  <si>
    <t>HW538R</t>
  </si>
  <si>
    <t>HW539R</t>
  </si>
  <si>
    <t>HW540R</t>
  </si>
  <si>
    <t>HW541R</t>
  </si>
  <si>
    <t>HW542R</t>
  </si>
  <si>
    <t>HW543R</t>
  </si>
  <si>
    <t>HW544R</t>
  </si>
  <si>
    <t>HW545R</t>
  </si>
  <si>
    <t>HW546R</t>
  </si>
  <si>
    <t>HW547R</t>
  </si>
  <si>
    <t>ATHENA / MSC CELINE</t>
  </si>
  <si>
    <t>HW548R</t>
  </si>
  <si>
    <t>MSC VIGOUR III / MSC NADIA IV</t>
  </si>
  <si>
    <t>HW549R</t>
  </si>
  <si>
    <t>HW550R</t>
  </si>
  <si>
    <t>MSC REGINA /  MSC SHAULA</t>
  </si>
  <si>
    <t>HW551R</t>
  </si>
  <si>
    <t>HW552R</t>
  </si>
  <si>
    <t xml:space="preserve"> MSC MATTINA</t>
  </si>
  <si>
    <t>HW601R</t>
  </si>
  <si>
    <t>HW602R</t>
  </si>
  <si>
    <t xml:space="preserve"> MSC CONAKRY IV /  MSC BERN V</t>
  </si>
  <si>
    <t>HW603R</t>
  </si>
  <si>
    <t>HW604R</t>
  </si>
  <si>
    <t>HW605R</t>
  </si>
  <si>
    <t>HW606R</t>
  </si>
  <si>
    <t xml:space="preserve">MSC VOYAGER III / CAPTAIN THANASIS I </t>
  </si>
  <si>
    <t>HW607R</t>
  </si>
  <si>
    <t xml:space="preserve">CAPTAIN THANASIS I </t>
  </si>
  <si>
    <t>HW608R</t>
  </si>
  <si>
    <t xml:space="preserve"> MSC ANS / MSC VOYAGER III</t>
  </si>
  <si>
    <t>HW609R</t>
  </si>
  <si>
    <t>KAOHSIUG</t>
  </si>
  <si>
    <t>HW610R</t>
  </si>
  <si>
    <t>HW611R</t>
  </si>
  <si>
    <t>MSC VOYAGER III /  MSC CONAKRY IV</t>
  </si>
  <si>
    <t>HW612R</t>
  </si>
  <si>
    <t>HW613R</t>
  </si>
  <si>
    <t xml:space="preserve"> MSC CONAKRY IV / MSC ANIELLO</t>
  </si>
  <si>
    <t>HW614R</t>
  </si>
  <si>
    <t xml:space="preserve">  MSC REGINA / MSC LYSE V</t>
  </si>
  <si>
    <t>HW615R</t>
  </si>
  <si>
    <t>HW616R</t>
  </si>
  <si>
    <t xml:space="preserve"> MSC MELTEMI III / MSC DONATA</t>
  </si>
  <si>
    <t>HW617R</t>
  </si>
  <si>
    <t>HW618R</t>
  </si>
  <si>
    <t>HW619R</t>
  </si>
  <si>
    <t>HW620R</t>
  </si>
  <si>
    <t xml:space="preserve"> MSC MAGNOLIA V /  MSC BANJUL IV</t>
  </si>
  <si>
    <t>HW621R</t>
  </si>
  <si>
    <t xml:space="preserve">  MSC CANCUN IV / MSC FREEPORT</t>
  </si>
  <si>
    <t>HW622R</t>
  </si>
  <si>
    <t>HW623R</t>
  </si>
  <si>
    <t>HW624R</t>
  </si>
  <si>
    <t>HW625R</t>
  </si>
  <si>
    <t>HW626R</t>
  </si>
  <si>
    <t>MSC SHANVI III /  MSC ALYSSA</t>
  </si>
  <si>
    <t>HW627R</t>
  </si>
  <si>
    <t xml:space="preserve"> MSC SHANVI III / MSC GENERAL IV</t>
  </si>
  <si>
    <t>HW628R</t>
  </si>
  <si>
    <t>HW629R</t>
  </si>
  <si>
    <t>HW630R</t>
  </si>
  <si>
    <t>HW631R</t>
  </si>
  <si>
    <t xml:space="preserve"> MSC TAMARA IV/  MSC PRECISION V</t>
  </si>
  <si>
    <t>HW632R</t>
  </si>
  <si>
    <t xml:space="preserve"> MSC ALYSSA / MSC BRISBANE III</t>
  </si>
  <si>
    <t>HW633R</t>
  </si>
  <si>
    <t>HW634R</t>
  </si>
  <si>
    <t>HW635R</t>
  </si>
  <si>
    <t>HW636R</t>
  </si>
  <si>
    <t>HW637R</t>
  </si>
  <si>
    <t>HW638R</t>
  </si>
  <si>
    <t>HW639R</t>
  </si>
  <si>
    <t xml:space="preserve"> MSC BRISBANE III / MSC ALYSSA / MSC MONICA III</t>
  </si>
  <si>
    <t>HW640R</t>
  </si>
  <si>
    <t>HW641R</t>
  </si>
  <si>
    <t>HW642R</t>
  </si>
  <si>
    <t>HW643R</t>
  </si>
  <si>
    <t>HW644R</t>
  </si>
  <si>
    <t>HW645R</t>
  </si>
  <si>
    <t>VLADIVOSTOK (VSCT)</t>
  </si>
  <si>
    <t>HW352R</t>
  </si>
  <si>
    <t>HX404A</t>
  </si>
  <si>
    <t>MSC ANIELLO </t>
  </si>
  <si>
    <t>HW401R</t>
  </si>
  <si>
    <t>HX405A</t>
  </si>
  <si>
    <t>MSC BREMERHAVEN V </t>
  </si>
  <si>
    <t>HX406A</t>
  </si>
  <si>
    <t>MSC MAGNITUDE VII </t>
  </si>
  <si>
    <t>HX407A</t>
  </si>
  <si>
    <t>HX408A</t>
  </si>
  <si>
    <t>HX409A</t>
  </si>
  <si>
    <t>HX410A</t>
  </si>
  <si>
    <t>HX411A</t>
  </si>
  <si>
    <t>HX412A</t>
  </si>
  <si>
    <t>HX413A</t>
  </si>
  <si>
    <t>HX415A</t>
  </si>
  <si>
    <t>HX416A</t>
  </si>
  <si>
    <t>EX MSC LYSE V HW415R</t>
  </si>
  <si>
    <t>HX418A</t>
  </si>
  <si>
    <t>HX420A</t>
  </si>
  <si>
    <t>HW417R</t>
  </si>
  <si>
    <t>HX421A</t>
  </si>
  <si>
    <t>HW418R</t>
  </si>
  <si>
    <t>HX422A</t>
  </si>
  <si>
    <t>HW419R</t>
  </si>
  <si>
    <t>HW420R</t>
  </si>
  <si>
    <t>HX424A</t>
  </si>
  <si>
    <t>HW421R</t>
  </si>
  <si>
    <t>HW422R</t>
  </si>
  <si>
    <t>HX425A</t>
  </si>
  <si>
    <t>HX426A</t>
  </si>
  <si>
    <t>HW423R</t>
  </si>
  <si>
    <t>HW424R</t>
  </si>
  <si>
    <t>HW425R</t>
  </si>
  <si>
    <t>HT430A</t>
  </si>
  <si>
    <t>HT434A</t>
  </si>
  <si>
    <t>HT432A</t>
  </si>
  <si>
    <t>HT435A</t>
  </si>
  <si>
    <t>HT437A</t>
  </si>
  <si>
    <t>HT439A</t>
  </si>
  <si>
    <t>HT440A</t>
  </si>
  <si>
    <t>HT441A</t>
  </si>
  <si>
    <t>HW438R</t>
  </si>
  <si>
    <t>HT442A</t>
  </si>
  <si>
    <t>HX444R</t>
  </si>
  <si>
    <t>HX446R</t>
  </si>
  <si>
    <t>HX447R</t>
  </si>
  <si>
    <t>HX450R</t>
  </si>
  <si>
    <t>HX451R</t>
  </si>
  <si>
    <t>HX452R</t>
  </si>
  <si>
    <t>HX501R</t>
  </si>
  <si>
    <t>HX502R</t>
  </si>
  <si>
    <t>HX504R</t>
  </si>
  <si>
    <t>HX506R</t>
  </si>
  <si>
    <t>MSC DIAMOND II</t>
  </si>
  <si>
    <t>HX509R</t>
  </si>
  <si>
    <t>HX510R</t>
  </si>
  <si>
    <t>HX512R</t>
  </si>
  <si>
    <t>HX514R</t>
  </si>
  <si>
    <t>HX515R</t>
  </si>
  <si>
    <t>HX516R</t>
  </si>
  <si>
    <t>HX517R</t>
  </si>
  <si>
    <t>HX519R</t>
  </si>
  <si>
    <t>HX521A</t>
  </si>
  <si>
    <t>HX523A</t>
  </si>
  <si>
    <t>HX525A</t>
  </si>
  <si>
    <t>HX527A</t>
  </si>
  <si>
    <t>HX529A</t>
  </si>
  <si>
    <t>HX531A</t>
  </si>
  <si>
    <t>HX532A</t>
  </si>
  <si>
    <t>HX535A</t>
  </si>
  <si>
    <t>HX537A</t>
  </si>
  <si>
    <t>HX539A</t>
  </si>
  <si>
    <t>HX541A</t>
  </si>
  <si>
    <t>HX542A</t>
  </si>
  <si>
    <t>HX545A</t>
  </si>
  <si>
    <t xml:space="preserve">MSC RICCARDA II	</t>
  </si>
  <si>
    <t>HX546A</t>
  </si>
  <si>
    <t>HX548A</t>
  </si>
  <si>
    <t>HX550A</t>
  </si>
  <si>
    <t xml:space="preserve"> MSC PAOLA</t>
  </si>
  <si>
    <t>HX601A</t>
  </si>
  <si>
    <t>HX603A</t>
  </si>
  <si>
    <t>HX606A</t>
  </si>
  <si>
    <t>HX605A</t>
  </si>
  <si>
    <t>HX608A</t>
  </si>
  <si>
    <t>HX609A</t>
  </si>
  <si>
    <t>HX611A</t>
  </si>
  <si>
    <t>HX610A</t>
  </si>
  <si>
    <t>HX612A</t>
  </si>
  <si>
    <t>HX613A</t>
  </si>
  <si>
    <t>HX614A</t>
  </si>
  <si>
    <t>HX616A</t>
  </si>
  <si>
    <t>HX617A</t>
  </si>
  <si>
    <t>HX615A</t>
  </si>
  <si>
    <t>HX620A</t>
  </si>
  <si>
    <t>HX621A</t>
  </si>
  <si>
    <t>HX623A</t>
  </si>
  <si>
    <t>HX624A</t>
  </si>
  <si>
    <t>HX625A</t>
  </si>
  <si>
    <t>MSC FREEPORT</t>
  </si>
  <si>
    <t>HX626A</t>
  </si>
  <si>
    <t>HX628A</t>
  </si>
  <si>
    <t>HX629A</t>
  </si>
  <si>
    <t>HX633A</t>
  </si>
  <si>
    <t>MSC PRETORIA II</t>
  </si>
  <si>
    <t>HM633A</t>
  </si>
  <si>
    <t>HX634A</t>
  </si>
  <si>
    <t>HM636A</t>
  </si>
  <si>
    <t>HM638A</t>
  </si>
  <si>
    <t>HX637A</t>
  </si>
  <si>
    <t>HX635A</t>
  </si>
  <si>
    <t>HM641A</t>
  </si>
  <si>
    <t>HX641A</t>
  </si>
  <si>
    <t>HX642A</t>
  </si>
  <si>
    <t>HX643A</t>
  </si>
  <si>
    <t>HX644A</t>
  </si>
  <si>
    <t>HX645A</t>
  </si>
  <si>
    <t>***Changes of new PF: 1. Remove of Port Klang(MYPKG)</t>
  </si>
  <si>
    <t>LAST VOYAGE EX SIN HU609A</t>
  </si>
  <si>
    <t xml:space="preserve">SEAGULL </t>
  </si>
  <si>
    <t>PORT KLANG</t>
  </si>
  <si>
    <t>HU412A</t>
  </si>
  <si>
    <t>HU413A</t>
  </si>
  <si>
    <t>HU414A</t>
  </si>
  <si>
    <t>HU415A</t>
  </si>
  <si>
    <t>MSC EXPRESS III</t>
  </si>
  <si>
    <t>HU416A</t>
  </si>
  <si>
    <t>HU417A</t>
  </si>
  <si>
    <t>MSC RINI III / COR-JKT-SIN-PKG</t>
  </si>
  <si>
    <t>HU418A</t>
  </si>
  <si>
    <t>COR-JKT-SIN-PKG / MSC RINI III</t>
  </si>
  <si>
    <t>MSC GLORY R</t>
  </si>
  <si>
    <t>HU419A</t>
  </si>
  <si>
    <t>COR-JKT-SIN-PKG</t>
  </si>
  <si>
    <t>HU420A</t>
  </si>
  <si>
    <t>HU421A</t>
  </si>
  <si>
    <t>MSC EXPRESS III / COR-JKT-SIN-PKG</t>
  </si>
  <si>
    <t>HU422A</t>
  </si>
  <si>
    <t>MSC AMEERA III / MSC EXPRESS III / COR-JKT-SIN-PKG</t>
  </si>
  <si>
    <t>HU423A</t>
  </si>
  <si>
    <t>HU424A</t>
  </si>
  <si>
    <t>MSC CHULAI III / MSC RINI III - COR: SIN-TPP-PKG</t>
  </si>
  <si>
    <t>HU425A</t>
  </si>
  <si>
    <t>COR: JKT-SIN-PKG</t>
  </si>
  <si>
    <t>HU426A</t>
  </si>
  <si>
    <t>COR JKT-SIN-PKG</t>
  </si>
  <si>
    <t>HU427A</t>
  </si>
  <si>
    <t>HU428A</t>
  </si>
  <si>
    <t>HU429A</t>
  </si>
  <si>
    <t>HU430A</t>
  </si>
  <si>
    <t>HU431A</t>
  </si>
  <si>
    <t>HU432A</t>
  </si>
  <si>
    <t>HU433A</t>
  </si>
  <si>
    <t>HU434A</t>
  </si>
  <si>
    <t>HU435A</t>
  </si>
  <si>
    <t>HU436A</t>
  </si>
  <si>
    <t>MSC BANU III / MSC ALABAMA III</t>
  </si>
  <si>
    <t>HU437A</t>
  </si>
  <si>
    <t>HU438A</t>
  </si>
  <si>
    <t xml:space="preserve">MSC STAR R </t>
  </si>
  <si>
    <t>HU439A</t>
  </si>
  <si>
    <t>MSC GLORY R / MSC AMEERA III / MSC ULSAN III</t>
  </si>
  <si>
    <t>HU440A</t>
  </si>
  <si>
    <t>MSC ARIA III / MSC AMEERA III</t>
  </si>
  <si>
    <t>HU441A</t>
  </si>
  <si>
    <t xml:space="preserve">MSC NIMISHA III </t>
  </si>
  <si>
    <t>HU442A</t>
  </si>
  <si>
    <t>HU443A</t>
  </si>
  <si>
    <t>HU444A</t>
  </si>
  <si>
    <t>HU445A</t>
  </si>
  <si>
    <t>MSC ARIA III / MSC ULSAN III / COR JKT-SIN</t>
  </si>
  <si>
    <t>HU446A</t>
  </si>
  <si>
    <t>HU447A</t>
  </si>
  <si>
    <t>MSC ANUSHA III</t>
  </si>
  <si>
    <t>HU448A</t>
  </si>
  <si>
    <t>HU449A</t>
  </si>
  <si>
    <t xml:space="preserve">MSC FELIXSTOWE / MSC STAR R </t>
  </si>
  <si>
    <t>HU450A</t>
  </si>
  <si>
    <t>HU451A</t>
  </si>
  <si>
    <t>HU452A</t>
  </si>
  <si>
    <t>HU501A</t>
  </si>
  <si>
    <t>HU502A</t>
  </si>
  <si>
    <t>HU503A</t>
  </si>
  <si>
    <t>MSC GENERAL IV / MSC CHULAI III</t>
  </si>
  <si>
    <t xml:space="preserve">MSC PAOLA </t>
  </si>
  <si>
    <t>HU504A</t>
  </si>
  <si>
    <t>HU505A</t>
  </si>
  <si>
    <t>HU506A</t>
  </si>
  <si>
    <t>HU507A</t>
  </si>
  <si>
    <t>HU508A</t>
  </si>
  <si>
    <t>HU509A</t>
  </si>
  <si>
    <t>HU510A</t>
  </si>
  <si>
    <t>HU511A</t>
  </si>
  <si>
    <t>HU512A</t>
  </si>
  <si>
    <t>MSC DURBAN IV</t>
  </si>
  <si>
    <t>HU513A</t>
  </si>
  <si>
    <t>MSC ADU V</t>
  </si>
  <si>
    <t>HU514A</t>
  </si>
  <si>
    <t>HU515A</t>
  </si>
  <si>
    <t>HU516A</t>
  </si>
  <si>
    <t>HU517A</t>
  </si>
  <si>
    <t>HU518A</t>
  </si>
  <si>
    <t>HU519A</t>
  </si>
  <si>
    <t>HU520A</t>
  </si>
  <si>
    <t>HU521A</t>
  </si>
  <si>
    <t>MSC REBECCA III</t>
  </si>
  <si>
    <t>HU522A</t>
  </si>
  <si>
    <t>HU523A</t>
  </si>
  <si>
    <t>HU524A</t>
  </si>
  <si>
    <t>HU525A</t>
  </si>
  <si>
    <t>HU526A</t>
  </si>
  <si>
    <t>HU527A</t>
  </si>
  <si>
    <t>MSC REBECCA III / MSC ANIELLO</t>
  </si>
  <si>
    <t>HU528A</t>
  </si>
  <si>
    <t>A-REX DEXTERITY</t>
  </si>
  <si>
    <t>HU530A</t>
  </si>
  <si>
    <t>HU531A</t>
  </si>
  <si>
    <t>HU532A</t>
  </si>
  <si>
    <t>HU533A</t>
  </si>
  <si>
    <t>HU534A</t>
  </si>
  <si>
    <t>HU535A</t>
  </si>
  <si>
    <t>A-REX DEXTERITY / MSC ANIELLO</t>
  </si>
  <si>
    <t>MSC SHRISTI</t>
  </si>
  <si>
    <t>HU536A</t>
  </si>
  <si>
    <t>HU537A</t>
  </si>
  <si>
    <t>HU538A</t>
  </si>
  <si>
    <t>HU539A</t>
  </si>
  <si>
    <t xml:space="preserve"> MSC REBECCA III</t>
  </si>
  <si>
    <t>HU540A</t>
  </si>
  <si>
    <t>HU541A</t>
  </si>
  <si>
    <t xml:space="preserve"> MSC SHRISTI</t>
  </si>
  <si>
    <t>HU542A</t>
  </si>
  <si>
    <t>MSC TAMPICO V</t>
  </si>
  <si>
    <t>HU543A</t>
  </si>
  <si>
    <t xml:space="preserve"> MSC BREMERHAVEN / MSC BAY IV</t>
  </si>
  <si>
    <t>HU544A</t>
  </si>
  <si>
    <t xml:space="preserve"> MSC ALYSSA / MSC CORDELIA III</t>
  </si>
  <si>
    <t>HU545A</t>
  </si>
  <si>
    <t xml:space="preserve"> MSC ALYSSA / MSC VIGOUR III</t>
  </si>
  <si>
    <t>HU546A</t>
  </si>
  <si>
    <t xml:space="preserve"> MSC REBECCA III / MSC REGINA</t>
  </si>
  <si>
    <t>HU547A</t>
  </si>
  <si>
    <t>HU548A</t>
  </si>
  <si>
    <t>MSC PAOLA / MSC CHERYL 3</t>
  </si>
  <si>
    <t>HU549A</t>
  </si>
  <si>
    <t xml:space="preserve"> MSC CORDELIA III / MSC CAIRO IV</t>
  </si>
  <si>
    <t>HU550A</t>
  </si>
  <si>
    <t>MSC NASSAU IV / MSC TUXPAN V</t>
  </si>
  <si>
    <t>HU551A</t>
  </si>
  <si>
    <t>HU552A</t>
  </si>
  <si>
    <t xml:space="preserve"> MSC ANIELLO /  MSC REGINA</t>
  </si>
  <si>
    <t>HU601A</t>
  </si>
  <si>
    <t xml:space="preserve"> MSC GUERNSEY V /  MSC ANIELLO</t>
  </si>
  <si>
    <t xml:space="preserve">MSC KOREA III </t>
  </si>
  <si>
    <t>HU602A</t>
  </si>
  <si>
    <t>HU603A</t>
  </si>
  <si>
    <t>MSC PAOLA /   CAPTAIN THANASIS I</t>
  </si>
  <si>
    <t>MSC JAPAN III</t>
  </si>
  <si>
    <t>HU604A</t>
  </si>
  <si>
    <t>MSC TUXPAN V /  MSC PAOLA</t>
  </si>
  <si>
    <t>HU605A</t>
  </si>
  <si>
    <t>HU606A</t>
  </si>
  <si>
    <t>HU607A</t>
  </si>
  <si>
    <t>HU608A</t>
  </si>
  <si>
    <t>HU609A</t>
  </si>
  <si>
    <t>HU610A</t>
  </si>
  <si>
    <t>HU611A</t>
  </si>
  <si>
    <t>HU612A</t>
  </si>
  <si>
    <t>HU613A</t>
  </si>
  <si>
    <t>HU614A</t>
  </si>
  <si>
    <t>SEAGULL 'R'</t>
  </si>
  <si>
    <t>TANJONG PELEPAS</t>
  </si>
  <si>
    <t>Omit MYTPP</t>
  </si>
  <si>
    <t>HU410R</t>
  </si>
  <si>
    <t>ex MSC SHANVI III / Omit MYTPP</t>
  </si>
  <si>
    <t xml:space="preserve">MSC CHULAI III </t>
  </si>
  <si>
    <t>HU411R</t>
  </si>
  <si>
    <t>HU412R</t>
  </si>
  <si>
    <t>HU413R</t>
  </si>
  <si>
    <t>HU414R</t>
  </si>
  <si>
    <t>HU415R</t>
  </si>
  <si>
    <t>HU416R</t>
  </si>
  <si>
    <t>COR: MYTPP-SGSIN</t>
  </si>
  <si>
    <t>HU417R</t>
  </si>
  <si>
    <t>HU418R</t>
  </si>
  <si>
    <t>HU419R</t>
  </si>
  <si>
    <t>HU420R</t>
  </si>
  <si>
    <t xml:space="preserve">MSC GLORY R </t>
  </si>
  <si>
    <t>HU421R</t>
  </si>
  <si>
    <t>HU422R</t>
  </si>
  <si>
    <t>HU423R</t>
  </si>
  <si>
    <t>HU424R</t>
  </si>
  <si>
    <t>MSC AMEERA III / MSC EXPRESS III</t>
  </si>
  <si>
    <t>HU425R</t>
  </si>
  <si>
    <t>HU426R</t>
  </si>
  <si>
    <t>HU427R</t>
  </si>
  <si>
    <t>HU428R</t>
  </si>
  <si>
    <t>HU429R</t>
  </si>
  <si>
    <t>HU430R</t>
  </si>
  <si>
    <t>HU431R</t>
  </si>
  <si>
    <t>HU432R</t>
  </si>
  <si>
    <t>HU433R</t>
  </si>
  <si>
    <t>MSC BANU III / COR SIN-TPP-LCH-TPP-SIN-SHA</t>
  </si>
  <si>
    <t>HU434R</t>
  </si>
  <si>
    <t>COR SIN-TPP-LCH-TPP-SIN-SHA</t>
  </si>
  <si>
    <t>HU435R</t>
  </si>
  <si>
    <t>HU436R</t>
  </si>
  <si>
    <t>HU437R</t>
  </si>
  <si>
    <t>MSC ARIA III</t>
  </si>
  <si>
    <t>HU438R</t>
  </si>
  <si>
    <t>HU439R</t>
  </si>
  <si>
    <t>HU440R</t>
  </si>
  <si>
    <t>MSC NIMISHA III</t>
  </si>
  <si>
    <t>HU441R</t>
  </si>
  <si>
    <t>HU442R</t>
  </si>
  <si>
    <t>MSC GLORY R / MSC ARIA III / MSC ULSAN III</t>
  </si>
  <si>
    <t>HU443R</t>
  </si>
  <si>
    <t>HU444R</t>
  </si>
  <si>
    <t>MSC GLORY R / MSC NIMISHA III</t>
  </si>
  <si>
    <t>MSC FELIXSTOWE</t>
  </si>
  <si>
    <t>HU446S</t>
  </si>
  <si>
    <t>HU446R</t>
  </si>
  <si>
    <t>HU447R</t>
  </si>
  <si>
    <t>HU448R</t>
  </si>
  <si>
    <t>HU449R</t>
  </si>
  <si>
    <t>HU450R</t>
  </si>
  <si>
    <t>HU451R</t>
  </si>
  <si>
    <t>HU452R</t>
  </si>
  <si>
    <t>HU501R</t>
  </si>
  <si>
    <t xml:space="preserve"> VUNG TAU</t>
  </si>
  <si>
    <t xml:space="preserve"> SHANGHAI EAST CONT (WGQ)</t>
  </si>
  <si>
    <t>HU401R</t>
  </si>
  <si>
    <t>EX NORTHERN DEXTERITY</t>
  </si>
  <si>
    <t>HU402R</t>
  </si>
  <si>
    <t>HU403R</t>
  </si>
  <si>
    <t>HU404R</t>
  </si>
  <si>
    <t>HU405R</t>
  </si>
  <si>
    <t>ex MSC SHANVI III</t>
  </si>
  <si>
    <t>HU406R</t>
  </si>
  <si>
    <t>HU407R</t>
  </si>
  <si>
    <t>HU408R</t>
  </si>
  <si>
    <t>HU409R</t>
  </si>
  <si>
    <t>HU502R</t>
  </si>
  <si>
    <t>HU503R</t>
  </si>
  <si>
    <t>HU504R</t>
  </si>
  <si>
    <t>HU505R</t>
  </si>
  <si>
    <t>HU506R</t>
  </si>
  <si>
    <t>HU507R</t>
  </si>
  <si>
    <t>HU508R</t>
  </si>
  <si>
    <t>HU509R</t>
  </si>
  <si>
    <t>SEAGULL 'N'</t>
  </si>
  <si>
    <t>MSC YANG R</t>
  </si>
  <si>
    <t>HU303R</t>
  </si>
  <si>
    <t>EX MSC PRATITI/MSC ULSAN III</t>
  </si>
  <si>
    <t>HU304R</t>
  </si>
  <si>
    <t>HU305R</t>
  </si>
  <si>
    <t>EX  MSC NISHA V/ MSC SKY II/ CALI/MSC GIANNA III</t>
  </si>
  <si>
    <t>MSC LANGSAR</t>
  </si>
  <si>
    <t>HU306R</t>
  </si>
  <si>
    <t>HU307R</t>
  </si>
  <si>
    <t>EX MSC SOPHIE/ MSC YANG R</t>
  </si>
  <si>
    <t>MSC SAGITTA III</t>
  </si>
  <si>
    <t>HU308R</t>
  </si>
  <si>
    <t>EX MSC YANG R/ MSC SOPHIE/ MSC TIPHAINE II</t>
  </si>
  <si>
    <t>HU309R</t>
  </si>
  <si>
    <t>EX MSC  ULSAN III</t>
  </si>
  <si>
    <t>HU310R</t>
  </si>
  <si>
    <t>HU311R</t>
  </si>
  <si>
    <t>EX  MSC  LANGSAR/MSC SHANVI III</t>
  </si>
  <si>
    <t>HU312R</t>
  </si>
  <si>
    <t>EX XIN BIN ZHOU</t>
  </si>
  <si>
    <t>HU313R</t>
  </si>
  <si>
    <t>HU314R</t>
  </si>
  <si>
    <t>HU315R</t>
  </si>
  <si>
    <t>HU316R</t>
  </si>
  <si>
    <t>EX  MSC ALEXA/MSC KERRY</t>
  </si>
  <si>
    <t>HU317R</t>
  </si>
  <si>
    <t>EX MSC SHANVI III</t>
  </si>
  <si>
    <t>HU318R</t>
  </si>
  <si>
    <t>HU319R</t>
  </si>
  <si>
    <t>HU320R</t>
  </si>
  <si>
    <t>HU321R</t>
  </si>
  <si>
    <t>HU322R</t>
  </si>
  <si>
    <t>EX MSC KERRY</t>
  </si>
  <si>
    <t>HU323R</t>
  </si>
  <si>
    <t>HU324R</t>
  </si>
  <si>
    <t>HU325R</t>
  </si>
  <si>
    <t>EX MSC BREMERHAVEN V/ MSC ALDI III</t>
  </si>
  <si>
    <t>NORTHERN DEXTERITY</t>
  </si>
  <si>
    <t>HU337A</t>
  </si>
  <si>
    <t>EX MSC VAIGA III</t>
  </si>
  <si>
    <t>HU338A</t>
  </si>
  <si>
    <t>EX MSC RINI III</t>
  </si>
  <si>
    <t>HU339A</t>
  </si>
  <si>
    <t>HU340A</t>
  </si>
  <si>
    <t>EX MSC EXPRESS III/MSC ULSAN III</t>
  </si>
  <si>
    <t>MSC SOPHIE</t>
  </si>
  <si>
    <t>HU341A</t>
  </si>
  <si>
    <t>HU342A</t>
  </si>
  <si>
    <t>HU343A</t>
  </si>
  <si>
    <t>HU344A</t>
  </si>
  <si>
    <t>EX MSC EXPRESS III</t>
  </si>
  <si>
    <t>HU345A</t>
  </si>
  <si>
    <t>EX MSC SOPHIE/ MSC EXPRESS III</t>
  </si>
  <si>
    <t>HU346A</t>
  </si>
  <si>
    <t>HU347A</t>
  </si>
  <si>
    <t>HU348A</t>
  </si>
  <si>
    <t>HU349A</t>
  </si>
  <si>
    <t>HU350A</t>
  </si>
  <si>
    <t>ex MSC EXPRESS III</t>
  </si>
  <si>
    <t>HU351A</t>
  </si>
  <si>
    <t>HU352A</t>
  </si>
  <si>
    <t>HU401A</t>
  </si>
  <si>
    <t>HU402A</t>
  </si>
  <si>
    <t>HU403A</t>
  </si>
  <si>
    <t>HU404A</t>
  </si>
  <si>
    <t>HU405A</t>
  </si>
  <si>
    <t>HU406A</t>
  </si>
  <si>
    <t>HU407A</t>
  </si>
  <si>
    <t>HU408A</t>
  </si>
  <si>
    <t>HU409A</t>
  </si>
  <si>
    <t>HU410A</t>
  </si>
  <si>
    <t>HU411A</t>
  </si>
  <si>
    <t>HU435S</t>
  </si>
  <si>
    <t>HU436S</t>
  </si>
  <si>
    <t>HU437S</t>
  </si>
  <si>
    <t>HU438S</t>
  </si>
  <si>
    <t>HU439N</t>
  </si>
  <si>
    <t>HU440N</t>
  </si>
  <si>
    <t xml:space="preserve"> ATHENA</t>
  </si>
  <si>
    <t>HU441N</t>
  </si>
  <si>
    <t>HU442N</t>
  </si>
  <si>
    <t>MSC STAR</t>
  </si>
  <si>
    <t>HU443N</t>
  </si>
  <si>
    <t>MSC ARIA III / MSC ULSAN III</t>
  </si>
  <si>
    <t>HU444N</t>
  </si>
  <si>
    <t>HU445N</t>
  </si>
  <si>
    <t>MSC CHULAI III / MSC GLORY R / MSC NIMISHA III</t>
  </si>
  <si>
    <t>HU446N</t>
  </si>
  <si>
    <t>HU447N</t>
  </si>
  <si>
    <t>HU448N</t>
  </si>
  <si>
    <t>HU449N</t>
  </si>
  <si>
    <t>HU450N</t>
  </si>
  <si>
    <t>HU451N</t>
  </si>
  <si>
    <t>HU452N</t>
  </si>
  <si>
    <t>HU501N</t>
  </si>
  <si>
    <t>HU502N</t>
  </si>
  <si>
    <t>SUBIC</t>
  </si>
  <si>
    <t>HU510R</t>
  </si>
  <si>
    <t>HU511R</t>
  </si>
  <si>
    <t>HU512R</t>
  </si>
  <si>
    <t>HU513R</t>
  </si>
  <si>
    <t>HU514R</t>
  </si>
  <si>
    <t>HU515R</t>
  </si>
  <si>
    <t>HU516R</t>
  </si>
  <si>
    <t>HU517R</t>
  </si>
  <si>
    <t>HU518R</t>
  </si>
  <si>
    <t>HU519R</t>
  </si>
  <si>
    <t>HU520R</t>
  </si>
  <si>
    <t>HU521R</t>
  </si>
  <si>
    <t>HU522R</t>
  </si>
  <si>
    <t>HU523R</t>
  </si>
  <si>
    <t>HU524R</t>
  </si>
  <si>
    <t>HU525R</t>
  </si>
  <si>
    <t>HU526R</t>
  </si>
  <si>
    <t>HU527R</t>
  </si>
  <si>
    <t>HU528R</t>
  </si>
  <si>
    <t>HU529R</t>
  </si>
  <si>
    <t>HU530R</t>
  </si>
  <si>
    <t>HU531R</t>
  </si>
  <si>
    <t>HU532R</t>
  </si>
  <si>
    <t>HU533R</t>
  </si>
  <si>
    <t>HU534R</t>
  </si>
  <si>
    <t>HU535R</t>
  </si>
  <si>
    <t>HU536R</t>
  </si>
  <si>
    <t>HU537R</t>
  </si>
  <si>
    <t>HU538R</t>
  </si>
  <si>
    <t>MSC ANUSHA III / MSC ANIELLO</t>
  </si>
  <si>
    <t>HU539R</t>
  </si>
  <si>
    <t xml:space="preserve"> MSC ADU V</t>
  </si>
  <si>
    <t>HU540R</t>
  </si>
  <si>
    <t>HU541R</t>
  </si>
  <si>
    <t>HU542R</t>
  </si>
  <si>
    <t>HU543R</t>
  </si>
  <si>
    <t>HU544R</t>
  </si>
  <si>
    <t>HU545R</t>
  </si>
  <si>
    <t xml:space="preserve"> MSC CHERYL 3 / MSC CORDELIA III</t>
  </si>
  <si>
    <t>HU546R</t>
  </si>
  <si>
    <t xml:space="preserve">  MSC VIGOUR III / MSC REGINA</t>
  </si>
  <si>
    <t>HU547R</t>
  </si>
  <si>
    <t>MSC ALYSSA /  MSC VIGOUR III</t>
  </si>
  <si>
    <t>HU548R</t>
  </si>
  <si>
    <t>MSC ANIELLO / MSC REGINA</t>
  </si>
  <si>
    <t xml:space="preserve">MSC REBECCA III </t>
  </si>
  <si>
    <t>HU549R</t>
  </si>
  <si>
    <t xml:space="preserve"> MSC SHIVALIKA III / MSC ANIELLO</t>
  </si>
  <si>
    <t>HU550R</t>
  </si>
  <si>
    <t>MSC CONAKRY IV /  CAPTAIN THANASIS I</t>
  </si>
  <si>
    <t>HU551R</t>
  </si>
  <si>
    <t xml:space="preserve"> MSC CAIRO IV / MSC PAOLA</t>
  </si>
  <si>
    <t xml:space="preserve">  CAPTAIN THANASIS I</t>
  </si>
  <si>
    <t>HU552R</t>
  </si>
  <si>
    <t xml:space="preserve">  MSC TUXPAN V / MSC PAOLA</t>
  </si>
  <si>
    <t>HU601R</t>
  </si>
  <si>
    <t xml:space="preserve"> MSC REGINA /  MSC JERSEY</t>
  </si>
  <si>
    <t>HU602R</t>
  </si>
  <si>
    <t>HU603R</t>
  </si>
  <si>
    <t>HU604R</t>
  </si>
  <si>
    <t xml:space="preserve"> CAPTAIN THANASIS I / MSC CALIDRIS III</t>
  </si>
  <si>
    <t>HU605R</t>
  </si>
  <si>
    <t xml:space="preserve"> MSC PAOLA /  CAPTAIN THANASIS I</t>
  </si>
  <si>
    <t>HU606R</t>
  </si>
  <si>
    <t>HU607R</t>
  </si>
  <si>
    <t xml:space="preserve"> MSC JERSEY </t>
  </si>
  <si>
    <t>HU608R</t>
  </si>
  <si>
    <t xml:space="preserve"> MSC REBECCA III / MSC CALIDRIS III</t>
  </si>
  <si>
    <t>HU609R</t>
  </si>
  <si>
    <t>HU610R</t>
  </si>
  <si>
    <t>HU611R</t>
  </si>
  <si>
    <t xml:space="preserve"> CAPTAIN THANASIS I / MSC JAPAN III</t>
  </si>
  <si>
    <t xml:space="preserve">MSC ALDI III </t>
  </si>
  <si>
    <t>HU613R</t>
  </si>
  <si>
    <t xml:space="preserve"> MSC ANS /  MSC PAOLA</t>
  </si>
  <si>
    <t>HU614R</t>
  </si>
  <si>
    <t xml:space="preserve"> MSC REBECCA III / MSC CORINNA</t>
  </si>
  <si>
    <t xml:space="preserve">MSC ARIA III </t>
  </si>
  <si>
    <t>HU615R</t>
  </si>
  <si>
    <t xml:space="preserve"> MSC KOREA III / MSC VOYAGER III</t>
  </si>
  <si>
    <t xml:space="preserve">ATHENA </t>
  </si>
  <si>
    <t>HU616R</t>
  </si>
  <si>
    <t xml:space="preserve"> MSC JAPAN III</t>
  </si>
  <si>
    <t>HU617R</t>
  </si>
  <si>
    <t>MSC CALIDRIS III / MSC REBECCA III</t>
  </si>
  <si>
    <t>HU618R</t>
  </si>
  <si>
    <t xml:space="preserve"> MSC CELINE / MSC BEIRA IV</t>
  </si>
  <si>
    <t>HU619R</t>
  </si>
  <si>
    <t xml:space="preserve">MSC CORINNA / MSC ARIA III </t>
  </si>
  <si>
    <t>HU620R</t>
  </si>
  <si>
    <t xml:space="preserve"> MSC VOYAGER III / ATHENA </t>
  </si>
  <si>
    <t>HU621R</t>
  </si>
  <si>
    <t>HU622R</t>
  </si>
  <si>
    <t xml:space="preserve">  MSC REBECCA III /  MSC GENERAL IV</t>
  </si>
  <si>
    <t>HU623R</t>
  </si>
  <si>
    <t xml:space="preserve"> MSC BEIRA IV / MSC KOREA III</t>
  </si>
  <si>
    <t>HU624R</t>
  </si>
  <si>
    <t xml:space="preserve"> MSC ARIA III</t>
  </si>
  <si>
    <t>HU625R</t>
  </si>
  <si>
    <t xml:space="preserve">  MSC TAMPA V / MSC VIGOUR III </t>
  </si>
  <si>
    <t>HU626R</t>
  </si>
  <si>
    <t xml:space="preserve"> MSC CHULAI III / MSC KOREA III</t>
  </si>
  <si>
    <t xml:space="preserve">MSC VIGOUR III </t>
  </si>
  <si>
    <t>HU627R</t>
  </si>
  <si>
    <t xml:space="preserve">   MSC KOREA III / MSC CHULAI III</t>
  </si>
  <si>
    <t>HU628R</t>
  </si>
  <si>
    <t>HU629R</t>
  </si>
  <si>
    <t xml:space="preserve"> MSC REBECCA III / MSC TAMPA V</t>
  </si>
  <si>
    <t>HU630R</t>
  </si>
  <si>
    <t>MSC VIGOUR III / MSC KOREA III</t>
  </si>
  <si>
    <t>HU631R</t>
  </si>
  <si>
    <t xml:space="preserve">MSC KOREA III / MSC VIGOUR III </t>
  </si>
  <si>
    <t>HU632R</t>
  </si>
  <si>
    <t>HU633R</t>
  </si>
  <si>
    <t xml:space="preserve"> MSC PAOLA / MSC CHULAI III</t>
  </si>
  <si>
    <t>MSC KATYA R.</t>
  </si>
  <si>
    <t>HU634R</t>
  </si>
  <si>
    <t xml:space="preserve">  MSC BERN V / MSC TASMANIA III</t>
  </si>
  <si>
    <t>HU635R</t>
  </si>
  <si>
    <t xml:space="preserve"> MSC KOREA III / MSC TASMANIA III</t>
  </si>
  <si>
    <t>HU636R</t>
  </si>
  <si>
    <t xml:space="preserve"> MSC ALDI III / MSC LANA IV </t>
  </si>
  <si>
    <t>MSC HERMES III</t>
  </si>
  <si>
    <t>HU637R</t>
  </si>
  <si>
    <t xml:space="preserve"> MSC ALDI III / MSC VIGOUR III</t>
  </si>
  <si>
    <t>HU638R</t>
  </si>
  <si>
    <t xml:space="preserve"> MSC CHULAI III / MSC HERMES III</t>
  </si>
  <si>
    <t>MSC LANA IV</t>
  </si>
  <si>
    <t>HU639R</t>
  </si>
  <si>
    <t xml:space="preserve"> MSC TASMANIA III /  MSC PAOLA</t>
  </si>
  <si>
    <t>HU640R</t>
  </si>
  <si>
    <t>HU641R</t>
  </si>
  <si>
    <t>HU642R</t>
  </si>
  <si>
    <t xml:space="preserve"> MSC VIGOUR III / MSC LANA IV </t>
  </si>
  <si>
    <t>HU643R</t>
  </si>
  <si>
    <t xml:space="preserve"> MSC HERMES III</t>
  </si>
  <si>
    <t>HU644R</t>
  </si>
  <si>
    <t xml:space="preserve"> MSC VIGOUR III</t>
  </si>
  <si>
    <t>HU645R</t>
  </si>
  <si>
    <t xml:space="preserve">NEW JAVA EXPRESS 1 -  TANJONG PELEPAS / SEMARANG </t>
  </si>
  <si>
    <t>(THUR)</t>
  </si>
  <si>
    <t>Proforma etd</t>
  </si>
  <si>
    <t>MSC NILA</t>
  </si>
  <si>
    <t>HA142A</t>
  </si>
  <si>
    <t>HA143A</t>
  </si>
  <si>
    <t>MAJD</t>
  </si>
  <si>
    <t>HA145A</t>
  </si>
  <si>
    <t>HA146A</t>
  </si>
  <si>
    <t>MSC GIANNA</t>
  </si>
  <si>
    <t>HA147A</t>
  </si>
  <si>
    <t>HA148A</t>
  </si>
  <si>
    <t>HA149A</t>
  </si>
  <si>
    <t>HA150A</t>
  </si>
  <si>
    <t>HA151A</t>
  </si>
  <si>
    <t>HA152A</t>
  </si>
  <si>
    <t>MSC LIDIA</t>
  </si>
  <si>
    <t>HA201A</t>
  </si>
  <si>
    <t>HA202A</t>
  </si>
  <si>
    <t>HA203A</t>
  </si>
  <si>
    <t>HA204A</t>
  </si>
  <si>
    <t>HA205A</t>
  </si>
  <si>
    <t>HA206A</t>
  </si>
  <si>
    <t>HA207A</t>
  </si>
  <si>
    <t>HA208A</t>
  </si>
  <si>
    <t>HA209A</t>
  </si>
  <si>
    <t>HA210A</t>
  </si>
  <si>
    <t>HA211A</t>
  </si>
  <si>
    <t>HA212A</t>
  </si>
  <si>
    <t>MSC TIPHAINE</t>
  </si>
  <si>
    <t>HA229A</t>
  </si>
  <si>
    <t>HA230A</t>
  </si>
  <si>
    <t>HA231A</t>
  </si>
  <si>
    <t>HA232A</t>
  </si>
  <si>
    <t>HA233A</t>
  </si>
  <si>
    <t>HA234A</t>
  </si>
  <si>
    <t>HA235A</t>
  </si>
  <si>
    <t>EX MSC TIPHAINE</t>
  </si>
  <si>
    <t>HA236A</t>
  </si>
  <si>
    <t>HA237A</t>
  </si>
  <si>
    <t>HA238A</t>
  </si>
  <si>
    <t>HA239A</t>
  </si>
  <si>
    <t>HA240A</t>
  </si>
  <si>
    <t>HA241A</t>
  </si>
  <si>
    <t>HA242A</t>
  </si>
  <si>
    <t>HA243A</t>
  </si>
  <si>
    <t>HA244A</t>
  </si>
  <si>
    <t>HA245A</t>
  </si>
  <si>
    <t>HA246A</t>
  </si>
  <si>
    <t>HA247A</t>
  </si>
  <si>
    <t>EX MSC KANU F</t>
  </si>
  <si>
    <t>HA248A</t>
  </si>
  <si>
    <t>EX MSC KANU F/</t>
  </si>
  <si>
    <t>HA249A</t>
  </si>
  <si>
    <t>EX MSC KANU F/ MSC COLETTE III</t>
  </si>
  <si>
    <t>MSC JASMINE</t>
  </si>
  <si>
    <t>HA250A</t>
  </si>
  <si>
    <t>HA251A</t>
  </si>
  <si>
    <t>EX MSC KANU F/ MSC COLETTE III/MSC QINGDAO F</t>
  </si>
  <si>
    <t>HA252A</t>
  </si>
  <si>
    <t>HA301A</t>
  </si>
  <si>
    <t>HA302A</t>
  </si>
  <si>
    <t>HA303A</t>
  </si>
  <si>
    <t>HA304A</t>
  </si>
  <si>
    <t>HA305A</t>
  </si>
  <si>
    <t>HA306A</t>
  </si>
  <si>
    <t>HA307A</t>
  </si>
  <si>
    <t>HA308A</t>
  </si>
  <si>
    <t>HA309A</t>
  </si>
  <si>
    <t>HA310A</t>
  </si>
  <si>
    <t>HA311A</t>
  </si>
  <si>
    <t>HA312A</t>
  </si>
  <si>
    <t>HA313A</t>
  </si>
  <si>
    <t>EX MSC TRADER II</t>
  </si>
  <si>
    <t>HA314A</t>
  </si>
  <si>
    <t>HA315A</t>
  </si>
  <si>
    <t>HA316A</t>
  </si>
  <si>
    <t>HA317A</t>
  </si>
  <si>
    <t>HA318A</t>
  </si>
  <si>
    <t>HA319A</t>
  </si>
  <si>
    <t>EX MSC TRADER II/ MSC CHERYL 3</t>
  </si>
  <si>
    <t>MSC TIPHAINE II</t>
  </si>
  <si>
    <t>HA320A</t>
  </si>
  <si>
    <t>HA321A</t>
  </si>
  <si>
    <t>HA322A</t>
  </si>
  <si>
    <t>HA323A</t>
  </si>
  <si>
    <t>HA324A</t>
  </si>
  <si>
    <t>HA325A</t>
  </si>
  <si>
    <t>NEW JAVA EXPRESS  2 - TANJONG PELEPAS / JAKARTA / PANJANG- SUSPENDED</t>
  </si>
  <si>
    <t>JAKARTA - UTC 1</t>
  </si>
  <si>
    <t xml:space="preserve">1 DAY </t>
  </si>
  <si>
    <t>EX MSC TANIA</t>
  </si>
  <si>
    <t>ARIES</t>
  </si>
  <si>
    <t>HB143A</t>
  </si>
  <si>
    <t>HB144A</t>
  </si>
  <si>
    <t xml:space="preserve">MSC TANIA </t>
  </si>
  <si>
    <t>HB145A</t>
  </si>
  <si>
    <t>HB146A</t>
  </si>
  <si>
    <t>MSC TANIA</t>
  </si>
  <si>
    <t>HB147A</t>
  </si>
  <si>
    <t>HB148A</t>
  </si>
  <si>
    <t>HB149A</t>
  </si>
  <si>
    <t>MSC CORDELIA III</t>
  </si>
  <si>
    <t>HB150A</t>
  </si>
  <si>
    <t>HB151A</t>
  </si>
  <si>
    <t>HB152A</t>
  </si>
  <si>
    <t>HB201A</t>
  </si>
  <si>
    <t>HB202A</t>
  </si>
  <si>
    <t>HB203A</t>
  </si>
  <si>
    <t>HB204A</t>
  </si>
  <si>
    <t>HB205A</t>
  </si>
  <si>
    <t>HB206A</t>
  </si>
  <si>
    <t>HB207A</t>
  </si>
  <si>
    <t>HB208A</t>
  </si>
  <si>
    <t>HB209A</t>
  </si>
  <si>
    <t>HB210A</t>
  </si>
  <si>
    <t>HB211A</t>
  </si>
  <si>
    <t>HB212A</t>
  </si>
  <si>
    <t>HB213A</t>
  </si>
  <si>
    <t>HB214A</t>
  </si>
  <si>
    <t>EX MSC LIDA/ MSC SHANVI</t>
  </si>
  <si>
    <t>HB215A</t>
  </si>
  <si>
    <t>HB216A</t>
  </si>
  <si>
    <t>EX MSC LIDA</t>
  </si>
  <si>
    <t>HB217A</t>
  </si>
  <si>
    <t>HB219A</t>
  </si>
  <si>
    <t>HB220A</t>
  </si>
  <si>
    <t>HB221A</t>
  </si>
  <si>
    <t>HB222A</t>
  </si>
  <si>
    <t>HB223A</t>
  </si>
  <si>
    <t>HB224A</t>
  </si>
  <si>
    <t>ex MSC CORDELIA III</t>
  </si>
  <si>
    <t>HB225A</t>
  </si>
  <si>
    <t>HB226A</t>
  </si>
  <si>
    <t>EX MSC CORDELIA III/ MSC KERRY</t>
  </si>
  <si>
    <t>HB227A</t>
  </si>
  <si>
    <t>HB228A</t>
  </si>
  <si>
    <t>NORTEHRN DECISION</t>
  </si>
  <si>
    <t>MSC KERRY</t>
  </si>
  <si>
    <t>NORTEHRN DEFENDER</t>
  </si>
  <si>
    <t>HB229A</t>
  </si>
  <si>
    <t>EX MSC CORDELIA III</t>
  </si>
  <si>
    <t>HB230A</t>
  </si>
  <si>
    <t>HB231A</t>
  </si>
  <si>
    <t>HB232A</t>
  </si>
  <si>
    <t>HB233A</t>
  </si>
  <si>
    <t>HB234A</t>
  </si>
  <si>
    <t>HB235A</t>
  </si>
  <si>
    <t>HB236A</t>
  </si>
  <si>
    <t>NEW JAVA EXPRESS 2 - TANJONG PELEPAS / PASIR GUDANG/PORT KLANG</t>
  </si>
  <si>
    <t>PROFORMA SAILING MONDAY</t>
  </si>
  <si>
    <t>(SUN)</t>
  </si>
  <si>
    <t>PORT KLANG (WEST PORT)</t>
  </si>
  <si>
    <t xml:space="preserve">MSC SOTIRIA III </t>
  </si>
  <si>
    <t xml:space="preserve">MSC RAFAELA </t>
  </si>
  <si>
    <t>EX MSC CORDELIA III/ MSC RAFAELA</t>
  </si>
  <si>
    <t>EX  MSC TANIA</t>
  </si>
  <si>
    <t xml:space="preserve">MSC LIDIA </t>
  </si>
  <si>
    <t>HB237A</t>
  </si>
  <si>
    <t>HB238A</t>
  </si>
  <si>
    <t>HB239A</t>
  </si>
  <si>
    <t>HB240A</t>
  </si>
  <si>
    <t>HB241A</t>
  </si>
  <si>
    <t>HB242A</t>
  </si>
  <si>
    <t>HB243A</t>
  </si>
  <si>
    <t>HB244A</t>
  </si>
  <si>
    <t>HB245A</t>
  </si>
  <si>
    <t>NEW JAVA EXPRESS LOOP 3- TANJONG PELEPAS / SURABAYA</t>
  </si>
  <si>
    <t>PROFORMA SAILING TUE</t>
  </si>
  <si>
    <t>HJ143A</t>
  </si>
  <si>
    <t>HJ145A</t>
  </si>
  <si>
    <t>HJ146A</t>
  </si>
  <si>
    <t>HJ147A</t>
  </si>
  <si>
    <t>HJ148A</t>
  </si>
  <si>
    <t>OMIT SIN</t>
  </si>
  <si>
    <t>HJ149A</t>
  </si>
  <si>
    <t>HJ150A</t>
  </si>
  <si>
    <t>HJ151A</t>
  </si>
  <si>
    <t>HJ152A</t>
  </si>
  <si>
    <t>HJ201A</t>
  </si>
  <si>
    <t>HJ202A</t>
  </si>
  <si>
    <t>HJ203A</t>
  </si>
  <si>
    <t>HJ204A</t>
  </si>
  <si>
    <t>MSC SOTIRIA III</t>
  </si>
  <si>
    <t>HJ205A</t>
  </si>
  <si>
    <t>HJ206A</t>
  </si>
  <si>
    <t>HJ207A</t>
  </si>
  <si>
    <t>HJ208</t>
  </si>
  <si>
    <t>HJ209A</t>
  </si>
  <si>
    <t>HJ210A</t>
  </si>
  <si>
    <t>HJ211A</t>
  </si>
  <si>
    <t>HJ212A</t>
  </si>
  <si>
    <t>HJ213A</t>
  </si>
  <si>
    <t>HJ214A</t>
  </si>
  <si>
    <t>HU230A</t>
  </si>
  <si>
    <t>HJ231A</t>
  </si>
  <si>
    <t>HJ232A</t>
  </si>
  <si>
    <t>HJ233A</t>
  </si>
  <si>
    <t>HJ234A</t>
  </si>
  <si>
    <t>HJ235A</t>
  </si>
  <si>
    <t>HJ236A</t>
  </si>
  <si>
    <t>HJ237A</t>
  </si>
  <si>
    <t>HJ238A</t>
  </si>
  <si>
    <t>HJ239A</t>
  </si>
  <si>
    <t>HJ240A</t>
  </si>
  <si>
    <t>HJ241A</t>
  </si>
  <si>
    <t>HJ242A</t>
  </si>
  <si>
    <t>HJ243A</t>
  </si>
  <si>
    <t>HJ244A</t>
  </si>
  <si>
    <t>HJ245A</t>
  </si>
  <si>
    <t>HJ246A</t>
  </si>
  <si>
    <t>HJ247A</t>
  </si>
  <si>
    <t>HJ248A</t>
  </si>
  <si>
    <t>EX MSC HAILEY ANN III/ MSC QINGDAO F</t>
  </si>
  <si>
    <t>HJ249A</t>
  </si>
  <si>
    <t>HJ250A</t>
  </si>
  <si>
    <t>HJ251A</t>
  </si>
  <si>
    <t>HJ252A</t>
  </si>
  <si>
    <t>HJ301A</t>
  </si>
  <si>
    <t>HJ302A</t>
  </si>
  <si>
    <t>HJ303A</t>
  </si>
  <si>
    <t>HJ304A</t>
  </si>
  <si>
    <t>HJ305A</t>
  </si>
  <si>
    <t>HJ306A</t>
  </si>
  <si>
    <t>HJ307A</t>
  </si>
  <si>
    <t>EX MSC IDA II</t>
  </si>
  <si>
    <t>HJ308A</t>
  </si>
  <si>
    <t>HJ309A</t>
  </si>
  <si>
    <t>HJ310A</t>
  </si>
  <si>
    <t>HJ311A</t>
  </si>
  <si>
    <t>HJ312A</t>
  </si>
  <si>
    <t>HJ313A</t>
  </si>
  <si>
    <t>HJ314A</t>
  </si>
  <si>
    <t>EX MSC IDA II/ MSC RINI III</t>
  </si>
  <si>
    <t>HJ315A</t>
  </si>
  <si>
    <t>HJ316A</t>
  </si>
  <si>
    <t>HJ317A</t>
  </si>
  <si>
    <t>HJ318A</t>
  </si>
  <si>
    <t>HJ319A</t>
  </si>
  <si>
    <t>HJ320A</t>
  </si>
  <si>
    <t>HJ321A</t>
  </si>
  <si>
    <t>HJ322A</t>
  </si>
  <si>
    <t>HJ323A</t>
  </si>
  <si>
    <t>HJ324A</t>
  </si>
  <si>
    <t>HJ324R</t>
  </si>
  <si>
    <t xml:space="preserve">Karthigayan Velu </t>
  </si>
  <si>
    <t>LIM CHIN SIN</t>
  </si>
  <si>
    <t>chinsin.lim@msc.com</t>
  </si>
  <si>
    <t>GWYNETH LIM</t>
  </si>
  <si>
    <t>gwyneth.lim@msc.com</t>
  </si>
  <si>
    <t>HO415A</t>
  </si>
  <si>
    <t>HO416A</t>
  </si>
  <si>
    <t>HO417A</t>
  </si>
  <si>
    <t>HO418A</t>
  </si>
  <si>
    <t>HO419A</t>
  </si>
  <si>
    <t>MSC ULSAN III / MSC DAVAO III / MSC HAILEY ANN III</t>
  </si>
  <si>
    <t>HO420A</t>
  </si>
  <si>
    <t>HO421A</t>
  </si>
  <si>
    <t>MSC ELIZABETH III / MSC IMMA III</t>
  </si>
  <si>
    <t>HO422A</t>
  </si>
  <si>
    <t>HO423A</t>
  </si>
  <si>
    <t>HO424A</t>
  </si>
  <si>
    <t>HO425A</t>
  </si>
  <si>
    <t>MSC DAVAO III / COR SUB-JKT-SIN</t>
  </si>
  <si>
    <t>HO426A</t>
  </si>
  <si>
    <t>HO427A</t>
  </si>
  <si>
    <t>HO428A</t>
  </si>
  <si>
    <t>HO429A</t>
  </si>
  <si>
    <t>HO430A</t>
  </si>
  <si>
    <t>HO431A</t>
  </si>
  <si>
    <t>HO432A</t>
  </si>
  <si>
    <t>HO433A</t>
  </si>
  <si>
    <t>HO434A</t>
  </si>
  <si>
    <t>HO435A</t>
  </si>
  <si>
    <t>HO436A</t>
  </si>
  <si>
    <t>HO437A</t>
  </si>
  <si>
    <t xml:space="preserve">MSC DAR ES SALAAM III </t>
  </si>
  <si>
    <t>HO438A</t>
  </si>
  <si>
    <t>HO439A</t>
  </si>
  <si>
    <t>HO440A</t>
  </si>
  <si>
    <t>HO441A</t>
  </si>
  <si>
    <t>HO442A</t>
  </si>
  <si>
    <t>HO443A</t>
  </si>
  <si>
    <t>MSC JAPAN</t>
  </si>
  <si>
    <t>HO444A</t>
  </si>
  <si>
    <t>MSC ALDI III / MSC HAILEY ANN III</t>
  </si>
  <si>
    <t>HO445A</t>
  </si>
  <si>
    <t>MSC HAILEY ANN III / MSC ALDI III</t>
  </si>
  <si>
    <t>HO446A</t>
  </si>
  <si>
    <t>NSC ARIA III</t>
  </si>
  <si>
    <t>HO447A</t>
  </si>
  <si>
    <t>HO448A</t>
  </si>
  <si>
    <t>HO449A</t>
  </si>
  <si>
    <t>HO450A</t>
  </si>
  <si>
    <t>HO451A</t>
  </si>
  <si>
    <t>HO452A</t>
  </si>
  <si>
    <t>HO501A</t>
  </si>
  <si>
    <t>MSC GLORY R / MSC REBECCA III</t>
  </si>
  <si>
    <t>HO502A</t>
  </si>
  <si>
    <t>HO503A</t>
  </si>
  <si>
    <t>HO504A</t>
  </si>
  <si>
    <t>HO505A</t>
  </si>
  <si>
    <t>HO506A</t>
  </si>
  <si>
    <t>HO507A</t>
  </si>
  <si>
    <t>MSC REBECCA III / MSC SHAULA</t>
  </si>
  <si>
    <t>HO508A</t>
  </si>
  <si>
    <t>HO509A</t>
  </si>
  <si>
    <t>HO510A</t>
  </si>
  <si>
    <t>HO511A</t>
  </si>
  <si>
    <t>MSC CHERYL 3 / MSC ANCONA III</t>
  </si>
  <si>
    <t>HO512A</t>
  </si>
  <si>
    <t>HO513A</t>
  </si>
  <si>
    <t>MSC ADU V / MSC CHERYL 3</t>
  </si>
  <si>
    <t>HO514A</t>
  </si>
  <si>
    <t>HO515A</t>
  </si>
  <si>
    <t>HO516A</t>
  </si>
  <si>
    <t>HO517A</t>
  </si>
  <si>
    <t>HO518A</t>
  </si>
  <si>
    <t>HO519A</t>
  </si>
  <si>
    <t>HO520A</t>
  </si>
  <si>
    <t>HO521A</t>
  </si>
  <si>
    <t>HO522A</t>
  </si>
  <si>
    <t>HO523A</t>
  </si>
  <si>
    <t>HO524A</t>
  </si>
  <si>
    <t>HO525A</t>
  </si>
  <si>
    <t>HO526A</t>
  </si>
  <si>
    <t>HO527A</t>
  </si>
  <si>
    <t>HO528A</t>
  </si>
  <si>
    <t>HO529A</t>
  </si>
  <si>
    <t>HO530A</t>
  </si>
  <si>
    <t>HO531A</t>
  </si>
  <si>
    <t>HO532A</t>
  </si>
  <si>
    <t>MSC BEIRA IV / MSC NEW JERSEY III</t>
  </si>
  <si>
    <t>HO533A</t>
  </si>
  <si>
    <t>MSC ARIA III / MSC BEIRA IV</t>
  </si>
  <si>
    <t>HO534A</t>
  </si>
  <si>
    <t>HO535A</t>
  </si>
  <si>
    <t>HO536A</t>
  </si>
  <si>
    <t>HO537A</t>
  </si>
  <si>
    <t>HO538A</t>
  </si>
  <si>
    <t>HO539A</t>
  </si>
  <si>
    <t>HO540A</t>
  </si>
  <si>
    <t>HO541A</t>
  </si>
  <si>
    <t>HO542A</t>
  </si>
  <si>
    <t>HO543A</t>
  </si>
  <si>
    <t>HO544A</t>
  </si>
  <si>
    <t>MSC CORDELIA III / MSC BAY IV</t>
  </si>
  <si>
    <t>HO545A</t>
  </si>
  <si>
    <t>HO546A</t>
  </si>
  <si>
    <t>HO547A</t>
  </si>
  <si>
    <t>HO548A</t>
  </si>
  <si>
    <t xml:space="preserve"> MSC CHERYL 3 / ATHENA </t>
  </si>
  <si>
    <t xml:space="preserve">MSC CHERYL 3 </t>
  </si>
  <si>
    <t>HO549A</t>
  </si>
  <si>
    <t>MSC CONAKRY IV / MSC TURIN III</t>
  </si>
  <si>
    <t>HO550A</t>
  </si>
  <si>
    <t xml:space="preserve">   MSC REBECCA III /  MSC SHIVALIKA III</t>
  </si>
  <si>
    <t>HO551A</t>
  </si>
  <si>
    <t xml:space="preserve"> MSC SHIVALIKA III /  MSC CAPE III</t>
  </si>
  <si>
    <t>HO552A</t>
  </si>
  <si>
    <t>HO601A</t>
  </si>
  <si>
    <t xml:space="preserve"> MSC CHERYL 3</t>
  </si>
  <si>
    <t>HO602A</t>
  </si>
  <si>
    <t xml:space="preserve">  MSC COLETTE III</t>
  </si>
  <si>
    <t>HO603A</t>
  </si>
  <si>
    <t xml:space="preserve"> MSC SHIVALIKA III / MSC CARLA III</t>
  </si>
  <si>
    <t>HO604A</t>
  </si>
  <si>
    <t xml:space="preserve"> MSC CAPE III / MSC SHIVALIKA III</t>
  </si>
  <si>
    <t>HO605A</t>
  </si>
  <si>
    <t xml:space="preserve">   MSC VOYAGER III / MSC ANS</t>
  </si>
  <si>
    <t>HO606A</t>
  </si>
  <si>
    <t>HO607A</t>
  </si>
  <si>
    <t xml:space="preserve"> MSC COLETTE III </t>
  </si>
  <si>
    <t>HO608A</t>
  </si>
  <si>
    <t xml:space="preserve"> MSC CARLA III</t>
  </si>
  <si>
    <t>HO609A</t>
  </si>
  <si>
    <t>HO610A</t>
  </si>
  <si>
    <t>MSC ALDI III / MSC VOYAGER III</t>
  </si>
  <si>
    <t>HO611A</t>
  </si>
  <si>
    <t>MSC VOYAGER III / MSC ANS</t>
  </si>
  <si>
    <t>HO612A</t>
  </si>
  <si>
    <t>HO613A</t>
  </si>
  <si>
    <t>HO614A</t>
  </si>
  <si>
    <t>HO625A</t>
  </si>
  <si>
    <t>HO626A</t>
  </si>
  <si>
    <t>HO627A</t>
  </si>
  <si>
    <t>ATHENA I / MSC MANYA</t>
  </si>
  <si>
    <t>MSC INDEPENDENT III</t>
  </si>
  <si>
    <t>HO628A</t>
  </si>
  <si>
    <t xml:space="preserve"> MSC MELANI III / MSC POLONIA III</t>
  </si>
  <si>
    <t>MSC MANYA</t>
  </si>
  <si>
    <t>HO629A</t>
  </si>
  <si>
    <t>HO630A</t>
  </si>
  <si>
    <t xml:space="preserve"> MSC ALDI III / MSC CARLA III</t>
  </si>
  <si>
    <t>HO631A</t>
  </si>
  <si>
    <t>HO632A</t>
  </si>
  <si>
    <t>MSC INDEPENDENT III / MSC MANYA</t>
  </si>
  <si>
    <t>HO633A</t>
  </si>
  <si>
    <t xml:space="preserve"> MSC MANYA / MSC INDEPENDENT III</t>
  </si>
  <si>
    <t>MSC WIND II</t>
  </si>
  <si>
    <t>HO634A</t>
  </si>
  <si>
    <t xml:space="preserve"> MSC ARIA III / MSC LANA IV</t>
  </si>
  <si>
    <t>HO635A</t>
  </si>
  <si>
    <t>HO636A</t>
  </si>
  <si>
    <t xml:space="preserve"> MSC CELINE III /  MSC INDEPENDENT III</t>
  </si>
  <si>
    <t xml:space="preserve"> MSC MANYA</t>
  </si>
  <si>
    <t>HO637A</t>
  </si>
  <si>
    <t>HO638A</t>
  </si>
  <si>
    <t xml:space="preserve"> MSC WIND II / MSC CELINE III</t>
  </si>
  <si>
    <t>HO639A</t>
  </si>
  <si>
    <t xml:space="preserve"> MSC LANA IV</t>
  </si>
  <si>
    <t>HO640A</t>
  </si>
  <si>
    <t>HO641A</t>
  </si>
  <si>
    <t>HO642A</t>
  </si>
  <si>
    <t xml:space="preserve"> MSC INDEPENDENT III</t>
  </si>
  <si>
    <t>HO643A</t>
  </si>
  <si>
    <t>HONG KONG (HKMTL)</t>
  </si>
  <si>
    <t>SHANGHAI EAST CONT (WGQ)</t>
  </si>
  <si>
    <t>HO426R</t>
  </si>
  <si>
    <t>HO427R</t>
  </si>
  <si>
    <t>HO428R</t>
  </si>
  <si>
    <t>HO429R</t>
  </si>
  <si>
    <t>HO430R</t>
  </si>
  <si>
    <t>HO431R</t>
  </si>
  <si>
    <t>HO432R</t>
  </si>
  <si>
    <t>HO433R</t>
  </si>
  <si>
    <t>HO434R</t>
  </si>
  <si>
    <t>HO435R</t>
  </si>
  <si>
    <t>HO436R</t>
  </si>
  <si>
    <t>HO437R</t>
  </si>
  <si>
    <t>HO438R</t>
  </si>
  <si>
    <t>HO439R</t>
  </si>
  <si>
    <t xml:space="preserve">MSC ALABAMA III </t>
  </si>
  <si>
    <t>HO440R</t>
  </si>
  <si>
    <t>HO441R</t>
  </si>
  <si>
    <t>HO442R</t>
  </si>
  <si>
    <t>HO443R</t>
  </si>
  <si>
    <t>HO444R</t>
  </si>
  <si>
    <t>HO445R</t>
  </si>
  <si>
    <t>HO446R</t>
  </si>
  <si>
    <t>HO447R</t>
  </si>
  <si>
    <t>HO448R</t>
  </si>
  <si>
    <t>HO449R</t>
  </si>
  <si>
    <t>HO450R</t>
  </si>
  <si>
    <t>HO451R</t>
  </si>
  <si>
    <t>HO452R</t>
  </si>
  <si>
    <t>HO501R</t>
  </si>
  <si>
    <t>HO502R</t>
  </si>
  <si>
    <t>HO503R</t>
  </si>
  <si>
    <t>HO504R</t>
  </si>
  <si>
    <t>HO505R</t>
  </si>
  <si>
    <t>HO506R</t>
  </si>
  <si>
    <t>HO507R</t>
  </si>
  <si>
    <t>HO508R</t>
  </si>
  <si>
    <t>HO509R</t>
  </si>
  <si>
    <t>HO510R</t>
  </si>
  <si>
    <t>HO511R</t>
  </si>
  <si>
    <t>HO512R</t>
  </si>
  <si>
    <t>HO513R</t>
  </si>
  <si>
    <t>HO514R</t>
  </si>
  <si>
    <t>HO515R</t>
  </si>
  <si>
    <t>HO516R</t>
  </si>
  <si>
    <t>HO517R</t>
  </si>
  <si>
    <t>HO518R</t>
  </si>
  <si>
    <t>HO519R</t>
  </si>
  <si>
    <t>HO520R</t>
  </si>
  <si>
    <t>HO521B</t>
  </si>
  <si>
    <t>HO522R</t>
  </si>
  <si>
    <t>HO523R</t>
  </si>
  <si>
    <t>HO526B</t>
  </si>
  <si>
    <t>HO525R</t>
  </si>
  <si>
    <t>HO526R</t>
  </si>
  <si>
    <t>HO527R</t>
  </si>
  <si>
    <t>HO528R</t>
  </si>
  <si>
    <t>HO529R</t>
  </si>
  <si>
    <t>HO530R</t>
  </si>
  <si>
    <t>HO531R</t>
  </si>
  <si>
    <t>HO532R</t>
  </si>
  <si>
    <t>HO533R</t>
  </si>
  <si>
    <t>HO534R</t>
  </si>
  <si>
    <t>HO535R</t>
  </si>
  <si>
    <t>HO536R</t>
  </si>
  <si>
    <t>HO537R</t>
  </si>
  <si>
    <t>HO538R</t>
  </si>
  <si>
    <t>HO539R</t>
  </si>
  <si>
    <t>HO540R</t>
  </si>
  <si>
    <t>HO541R</t>
  </si>
  <si>
    <t>HO542R</t>
  </si>
  <si>
    <t>HO543R</t>
  </si>
  <si>
    <t>HO544R</t>
  </si>
  <si>
    <t>HO545R</t>
  </si>
  <si>
    <t xml:space="preserve"> ATHENA </t>
  </si>
  <si>
    <t>HO546R</t>
  </si>
  <si>
    <t xml:space="preserve"> MSC CORDELIA III / MSC BAY IV</t>
  </si>
  <si>
    <t>HO547R</t>
  </si>
  <si>
    <t xml:space="preserve"> MSC NEW JERSEY III / MSC REBECCA III</t>
  </si>
  <si>
    <t>HO548R</t>
  </si>
  <si>
    <t>HO549R</t>
  </si>
  <si>
    <t>HO550R</t>
  </si>
  <si>
    <t xml:space="preserve">  MSC CHERYL 3</t>
  </si>
  <si>
    <t>HO551R</t>
  </si>
  <si>
    <t xml:space="preserve"> MSC CONAKRY IV / MSC TURIN III</t>
  </si>
  <si>
    <t>HO552R</t>
  </si>
  <si>
    <t xml:space="preserve"> MSC REBECCA III /  MSC SHIVALIKA III</t>
  </si>
  <si>
    <t>HO601R</t>
  </si>
  <si>
    <t>MSC CAPE III / MSC SHIVALIKA III</t>
  </si>
  <si>
    <t>HO602R</t>
  </si>
  <si>
    <t xml:space="preserve"> MSC ANCONA III /  MSC ALDI III</t>
  </si>
  <si>
    <t>HO603R</t>
  </si>
  <si>
    <t>HO604R</t>
  </si>
  <si>
    <t xml:space="preserve"> MSC TURIN III / MSC COLETTE III </t>
  </si>
  <si>
    <t>HO605R</t>
  </si>
  <si>
    <t>HO606R</t>
  </si>
  <si>
    <t>HO607R</t>
  </si>
  <si>
    <t xml:space="preserve"> MSC VOYAGER III / MSC COLETTE III</t>
  </si>
  <si>
    <t>HO608R</t>
  </si>
  <si>
    <t xml:space="preserve">  MSC ANS / MSC ANS</t>
  </si>
  <si>
    <t xml:space="preserve"> MSC ANS</t>
  </si>
  <si>
    <t>HO609R</t>
  </si>
  <si>
    <t>HO610R</t>
  </si>
  <si>
    <t xml:space="preserve"> MSC CARLA III /  CAPTAIN THANASIS I</t>
  </si>
  <si>
    <t>HO611R</t>
  </si>
  <si>
    <t>HO612R</t>
  </si>
  <si>
    <t xml:space="preserve"> MSC ALDI III / MSC VOYAGER III</t>
  </si>
  <si>
    <t>HO613R</t>
  </si>
  <si>
    <t xml:space="preserve"> MSC VOYAGER III / MSC ANS</t>
  </si>
  <si>
    <t>HO614R</t>
  </si>
  <si>
    <t>HO615R</t>
  </si>
  <si>
    <t>HO616R</t>
  </si>
  <si>
    <t xml:space="preserve">SHANGHAI </t>
  </si>
  <si>
    <t>4 DAY</t>
  </si>
  <si>
    <t>HO628R</t>
  </si>
  <si>
    <t>HO629R</t>
  </si>
  <si>
    <t>HO630R</t>
  </si>
  <si>
    <t>ATHENA I / MSC MANYA / MSC INDEPENDENT III</t>
  </si>
  <si>
    <t>HO631R</t>
  </si>
  <si>
    <t>MSC POLONIA III / MSC MANYA</t>
  </si>
  <si>
    <t>HO632R</t>
  </si>
  <si>
    <t>HO633R</t>
  </si>
  <si>
    <t>HO634R</t>
  </si>
  <si>
    <t>MSC TASMANIA III / MSC INDEPENDENT III</t>
  </si>
  <si>
    <t>HO635R</t>
  </si>
  <si>
    <t xml:space="preserve">  MSC MANYA / MSC INDEPENDENT III</t>
  </si>
  <si>
    <t>HO636R</t>
  </si>
  <si>
    <t>MSC INDEPENDENT III / MSC WIND II</t>
  </si>
  <si>
    <t>HO637R</t>
  </si>
  <si>
    <t>HO638R</t>
  </si>
  <si>
    <t>HO639R</t>
  </si>
  <si>
    <t>HO640R</t>
  </si>
  <si>
    <t>HO641R</t>
  </si>
  <si>
    <t>HO642R</t>
  </si>
  <si>
    <t>HO643R</t>
  </si>
  <si>
    <t>HO644R</t>
  </si>
  <si>
    <t>HO645R</t>
  </si>
  <si>
    <t>HO646R</t>
  </si>
  <si>
    <t>***Changes of new PF: 1. Remove of SGSIN</t>
  </si>
  <si>
    <t>LAST VOYAGE EX SIN HC636A / HC638R</t>
  </si>
  <si>
    <t>HC610A</t>
  </si>
  <si>
    <t>HC611A</t>
  </si>
  <si>
    <t xml:space="preserve">  /  MSC EMDEN III /  CAPTAIN THANASIS I</t>
  </si>
  <si>
    <t>HC612A</t>
  </si>
  <si>
    <t>MSC CALIDRIS III / ATHENA</t>
  </si>
  <si>
    <t>HC613A</t>
  </si>
  <si>
    <t>HC614A</t>
  </si>
  <si>
    <t xml:space="preserve"> MSC LILOU III /  CAPTAIN THANASIS I</t>
  </si>
  <si>
    <t>HC615A</t>
  </si>
  <si>
    <t>CAPTAIN THANASIS I /  MSC LILOU III</t>
  </si>
  <si>
    <t>HC616A</t>
  </si>
  <si>
    <t xml:space="preserve"> MSC LILOU III / MSC CELINE III </t>
  </si>
  <si>
    <t>HC617A</t>
  </si>
  <si>
    <t>HC618A</t>
  </si>
  <si>
    <t xml:space="preserve"> CAPTAIN THANASIS I /  MSC PALATIUM III</t>
  </si>
  <si>
    <t>HC619A</t>
  </si>
  <si>
    <t>HC620A</t>
  </si>
  <si>
    <t xml:space="preserve"> MSC LILOU III / MSC CELINE III / MSC ARIA III</t>
  </si>
  <si>
    <t>HC621A</t>
  </si>
  <si>
    <t xml:space="preserve"> MSC CHERYL 3 / MSC ARIA III</t>
  </si>
  <si>
    <t>MSC MALENA III</t>
  </si>
  <si>
    <t>HC622A</t>
  </si>
  <si>
    <t xml:space="preserve"> MSC PALATIUM III / MSC CHERYL 3</t>
  </si>
  <si>
    <t>HC623A</t>
  </si>
  <si>
    <t>HC624A</t>
  </si>
  <si>
    <t>HC625A</t>
  </si>
  <si>
    <t>HC626A</t>
  </si>
  <si>
    <t xml:space="preserve"> MSC MALENA III /  CAPTAIN THANASIS I</t>
  </si>
  <si>
    <t>HC627A</t>
  </si>
  <si>
    <t xml:space="preserve"> MSC CHERYL 3 / MSC MALENA III</t>
  </si>
  <si>
    <t>HC628A</t>
  </si>
  <si>
    <t>HC629A</t>
  </si>
  <si>
    <t xml:space="preserve"> MSC PALATIUM III / MSC ZAINA III</t>
  </si>
  <si>
    <t>HC630A</t>
  </si>
  <si>
    <t>HC631A</t>
  </si>
  <si>
    <t xml:space="preserve"> MSC CHERYL 3 /  MSC MALENA III</t>
  </si>
  <si>
    <t xml:space="preserve"> MSC ZAINA III</t>
  </si>
  <si>
    <t>HC632A</t>
  </si>
  <si>
    <t xml:space="preserve"> MSC PALATIUM III /  MSC CHERYL 3</t>
  </si>
  <si>
    <t>HC633A</t>
  </si>
  <si>
    <t xml:space="preserve">   MSC ZAINA III / MSC CHERYL 3</t>
  </si>
  <si>
    <t>HC634A</t>
  </si>
  <si>
    <t xml:space="preserve"> MSC ZAINA III /  CAPTAIN THANASIS I</t>
  </si>
  <si>
    <t>HC635A</t>
  </si>
  <si>
    <t xml:space="preserve">  MSC ZAINA III / CAPTAIN THANASIS I</t>
  </si>
  <si>
    <t>HC636A</t>
  </si>
  <si>
    <t>HC612R</t>
  </si>
  <si>
    <t>HC613R</t>
  </si>
  <si>
    <t xml:space="preserve">   CAPTAIN THANASIS I /  MSC LILOU III</t>
  </si>
  <si>
    <t>HC614R</t>
  </si>
  <si>
    <t xml:space="preserve"> MSC CALIDRIS III / ATHENA</t>
  </si>
  <si>
    <t>HC615R</t>
  </si>
  <si>
    <t xml:space="preserve"> MSC PALATIUM III / MSC LIDIA</t>
  </si>
  <si>
    <t>HC616R</t>
  </si>
  <si>
    <t>HC617R</t>
  </si>
  <si>
    <t xml:space="preserve">  MSC EMDEN III /  CAPTAIN THANASIS I /  MSC LILOU III</t>
  </si>
  <si>
    <t>HC618R</t>
  </si>
  <si>
    <t>HC619R</t>
  </si>
  <si>
    <t>HC620R</t>
  </si>
  <si>
    <t>HC621R</t>
  </si>
  <si>
    <t>MSC PALATIUM III / MSC CHERYL 3</t>
  </si>
  <si>
    <t>HC622R</t>
  </si>
  <si>
    <t>MSC ARIA III / CAPTAIN THANASIS I</t>
  </si>
  <si>
    <t>HC623R</t>
  </si>
  <si>
    <t xml:space="preserve"> MSC ARIA III / CAPTAIN THANASIS I</t>
  </si>
  <si>
    <t>HC624B</t>
  </si>
  <si>
    <t xml:space="preserve"> MSC ARIA III / MSC MALENA III</t>
  </si>
  <si>
    <t>HC625R</t>
  </si>
  <si>
    <t>HC626R</t>
  </si>
  <si>
    <t>HC627R</t>
  </si>
  <si>
    <t>HC628R</t>
  </si>
  <si>
    <t xml:space="preserve">  MSC MALENA III /  CAPTAIN THANASIS I</t>
  </si>
  <si>
    <t>HC629R</t>
  </si>
  <si>
    <t>HC630R</t>
  </si>
  <si>
    <t>HC631R</t>
  </si>
  <si>
    <t>HC632R</t>
  </si>
  <si>
    <t xml:space="preserve"> MSC MALENA III</t>
  </si>
  <si>
    <t>HC633R</t>
  </si>
  <si>
    <t xml:space="preserve">MSC ZAINA III </t>
  </si>
  <si>
    <t>HC634R</t>
  </si>
  <si>
    <t>HC635R</t>
  </si>
  <si>
    <t xml:space="preserve">  MSC ZAINA III / MSC CHERYL 3</t>
  </si>
  <si>
    <t>HC636R</t>
  </si>
  <si>
    <t xml:space="preserve"> MSC ZAINA III / CAPTAIN THANASIS I </t>
  </si>
  <si>
    <t>HC637R</t>
  </si>
  <si>
    <t xml:space="preserve"> MSC ZAINA III / CAPTAIN THANASIS I</t>
  </si>
  <si>
    <t>HC638R</t>
  </si>
  <si>
    <t>SQ501A</t>
  </si>
  <si>
    <t>SQ502A</t>
  </si>
  <si>
    <t xml:space="preserve">MSC SOMIN </t>
  </si>
  <si>
    <t>SQ503A</t>
  </si>
  <si>
    <t>SQ504A</t>
  </si>
  <si>
    <t>SQ505A</t>
  </si>
  <si>
    <t>SQ506A</t>
  </si>
  <si>
    <t>SQ507A</t>
  </si>
  <si>
    <t>SQ508A</t>
  </si>
  <si>
    <t>SQ509A</t>
  </si>
  <si>
    <t>SQ510A</t>
  </si>
  <si>
    <t>MSC EMILY II / MSC RIONA</t>
  </si>
  <si>
    <t>MSC MAKOTO II</t>
  </si>
  <si>
    <t>SQ511A</t>
  </si>
  <si>
    <t>MSC GIANNINA II / MSC EMILY II</t>
  </si>
  <si>
    <t>SQ512A</t>
  </si>
  <si>
    <t>MSC EMILY II / MSC SKY II</t>
  </si>
  <si>
    <t>SQ513A</t>
  </si>
  <si>
    <t>SQ514A</t>
  </si>
  <si>
    <t>SQ515A</t>
  </si>
  <si>
    <t>SQ516A</t>
  </si>
  <si>
    <t>SQ517A</t>
  </si>
  <si>
    <t>SQ518A</t>
  </si>
  <si>
    <t>SQ519A</t>
  </si>
  <si>
    <t>SQ520A</t>
  </si>
  <si>
    <t>SQ521A</t>
  </si>
  <si>
    <t>SQ522A</t>
  </si>
  <si>
    <t>SQ523A</t>
  </si>
  <si>
    <t>SQ524A</t>
  </si>
  <si>
    <t>SQ525A</t>
  </si>
  <si>
    <t>SQ526A</t>
  </si>
  <si>
    <t>SQ527A</t>
  </si>
  <si>
    <t xml:space="preserve">MSC RICCARDA II </t>
  </si>
  <si>
    <t>SQ528A</t>
  </si>
  <si>
    <t xml:space="preserve">MSC SIJING </t>
  </si>
  <si>
    <t>SQ529A</t>
  </si>
  <si>
    <t>SQ530A</t>
  </si>
  <si>
    <t>SQ531A</t>
  </si>
  <si>
    <t>MSC SIJING / MSC RICCARDA II / MSC POLO II</t>
  </si>
  <si>
    <t>SQ532A</t>
  </si>
  <si>
    <t>SQ533A</t>
  </si>
  <si>
    <t>SQ534A</t>
  </si>
  <si>
    <t>SQ535A</t>
  </si>
  <si>
    <t>MSC RICCARDA II / MSC SIJING</t>
  </si>
  <si>
    <t>SQ536A</t>
  </si>
  <si>
    <t>MSC PAXI II</t>
  </si>
  <si>
    <t>SQ537A</t>
  </si>
  <si>
    <t>AS SICILIA / MSC PAXI II / MSC SUJIN / MSC POLO II</t>
  </si>
  <si>
    <t xml:space="preserve">MSC SUJIN </t>
  </si>
  <si>
    <t>SQ538A</t>
  </si>
  <si>
    <t xml:space="preserve">MSC SOMIN / MSC SIJING / MSC POLO II / MSC SUJIN </t>
  </si>
  <si>
    <t>SQ539A</t>
  </si>
  <si>
    <t>SQ540A</t>
  </si>
  <si>
    <t>MSC PAXI II / AS SICILIA</t>
  </si>
  <si>
    <t>SQ541A</t>
  </si>
  <si>
    <t>SQ542A</t>
  </si>
  <si>
    <t>SQ543A</t>
  </si>
  <si>
    <t>SQ544A</t>
  </si>
  <si>
    <t>SQ545A</t>
  </si>
  <si>
    <t>MSC POLO II / AS SICILIA</t>
  </si>
  <si>
    <t>SQ546A</t>
  </si>
  <si>
    <t>MSC SUJIN / MSC POLO II</t>
  </si>
  <si>
    <t xml:space="preserve">AS SICILIA </t>
  </si>
  <si>
    <t>SQ547A</t>
  </si>
  <si>
    <t>SQ548A</t>
  </si>
  <si>
    <t>SQ549A</t>
  </si>
  <si>
    <t>SQ550A</t>
  </si>
  <si>
    <t>SQ551A</t>
  </si>
  <si>
    <t>MSC JENNA / MSC POLO II</t>
  </si>
  <si>
    <t>SQ552A</t>
  </si>
  <si>
    <t>MSC SOMIN / MSC JENNA</t>
  </si>
  <si>
    <t>SQ601A</t>
  </si>
  <si>
    <t>SQ602A</t>
  </si>
  <si>
    <t>SQ603A</t>
  </si>
  <si>
    <t>SQ604A</t>
  </si>
  <si>
    <t>SQ605A</t>
  </si>
  <si>
    <t>SQ606A</t>
  </si>
  <si>
    <t>SQ607A</t>
  </si>
  <si>
    <t xml:space="preserve">AS SICILIA / MSC POLO II </t>
  </si>
  <si>
    <t xml:space="preserve">MSC POLO II </t>
  </si>
  <si>
    <t>SQ608A</t>
  </si>
  <si>
    <t>MSC AEBIN / AS SICILIA</t>
  </si>
  <si>
    <t>SQ609A</t>
  </si>
  <si>
    <t xml:space="preserve">MSC AEBIN / MSC SOMIN / MSC JENNA </t>
  </si>
  <si>
    <t>SQ610A</t>
  </si>
  <si>
    <t>MSC AEBIN / MSC SOMIN</t>
  </si>
  <si>
    <t>SQ611A</t>
  </si>
  <si>
    <t>MSC POLO II - NO LOADING</t>
  </si>
  <si>
    <t>SQ612A</t>
  </si>
  <si>
    <t>AS SICILIA / MSC AEBIN</t>
  </si>
  <si>
    <t>SQ613A</t>
  </si>
  <si>
    <t xml:space="preserve">MSC AEBIN / MSC JENNA </t>
  </si>
  <si>
    <t>SQ614A</t>
  </si>
  <si>
    <t>SQ615A</t>
  </si>
  <si>
    <t>SQ616A</t>
  </si>
  <si>
    <t>SQ617A</t>
  </si>
  <si>
    <t>SQ618A</t>
  </si>
  <si>
    <t>MSC RIONA - NO LOADING</t>
  </si>
  <si>
    <t>SQ619R</t>
  </si>
  <si>
    <t xml:space="preserve"> MSC POLO II / MSC AEBIN</t>
  </si>
  <si>
    <t>SQ620A</t>
  </si>
  <si>
    <t xml:space="preserve"> MSC SUJIN / MSC SIJING </t>
  </si>
  <si>
    <t>SQ621A</t>
  </si>
  <si>
    <t xml:space="preserve"> MSC SOMIN </t>
  </si>
  <si>
    <t>SQ622A</t>
  </si>
  <si>
    <t xml:space="preserve">  MSC AEBIN / MSC RIONA</t>
  </si>
  <si>
    <t>SQ623A</t>
  </si>
  <si>
    <t>SQ624A</t>
  </si>
  <si>
    <t>SQ625A</t>
  </si>
  <si>
    <t>SQ626A</t>
  </si>
  <si>
    <t>SQ627A</t>
  </si>
  <si>
    <t>SQ628B</t>
  </si>
  <si>
    <t>SQ629A</t>
  </si>
  <si>
    <t>SQ630A</t>
  </si>
  <si>
    <t xml:space="preserve"> AS SICILIA</t>
  </si>
  <si>
    <t>SQ631A</t>
  </si>
  <si>
    <t>SQ632A</t>
  </si>
  <si>
    <t>SQ633A</t>
  </si>
  <si>
    <t>SQ634A</t>
  </si>
  <si>
    <t xml:space="preserve"> AS SICILIA /  MSC POLO II</t>
  </si>
  <si>
    <t>SQ635A</t>
  </si>
  <si>
    <t>SQ636A</t>
  </si>
  <si>
    <t>SQ637A</t>
  </si>
  <si>
    <t>SQ638A</t>
  </si>
  <si>
    <t>SQ639A</t>
  </si>
  <si>
    <t>SQ640A</t>
  </si>
  <si>
    <t>SQ641A</t>
  </si>
  <si>
    <t>SQ642A</t>
  </si>
  <si>
    <t>SQ643A</t>
  </si>
  <si>
    <t>SQ644A</t>
  </si>
  <si>
    <t>SQ645A</t>
  </si>
  <si>
    <t>SQ431A</t>
  </si>
  <si>
    <t>SQ432A</t>
  </si>
  <si>
    <t>HANSA LANKA / MSC QINGDAO F</t>
  </si>
  <si>
    <t>SQ433A</t>
  </si>
  <si>
    <t>MSC SUJIN / MSC JENNA</t>
  </si>
  <si>
    <t>SQ434A</t>
  </si>
  <si>
    <t>MSC QINGDAO F / HANSA LANKA / MSC CHAEWON</t>
  </si>
  <si>
    <t>SQ435A</t>
  </si>
  <si>
    <t>HANSA LANKA / MSC QINGDAO F / HANSA LANKA</t>
  </si>
  <si>
    <t>SQ436A</t>
  </si>
  <si>
    <t>SQ437A</t>
  </si>
  <si>
    <t>SQ438A</t>
  </si>
  <si>
    <t>SQ439A</t>
  </si>
  <si>
    <t>SQ440A</t>
  </si>
  <si>
    <t>SQ441A</t>
  </si>
  <si>
    <t>HANSA LANKA / MSC SKY II / HANSA LANKA</t>
  </si>
  <si>
    <t>SQ442A</t>
  </si>
  <si>
    <t>SQ443A</t>
  </si>
  <si>
    <t>SQ444A</t>
  </si>
  <si>
    <t>SQ445A</t>
  </si>
  <si>
    <t>AS SICILIA / MSC RIONA</t>
  </si>
  <si>
    <t>SQ446A</t>
  </si>
  <si>
    <t>MSC SKY II / MSC EMILY II</t>
  </si>
  <si>
    <t>SQ447A</t>
  </si>
  <si>
    <t>HANSA LANKA / MSC SKY II / MSC SOMIN</t>
  </si>
  <si>
    <t>SQ448A</t>
  </si>
  <si>
    <t>SQ449A</t>
  </si>
  <si>
    <t>SQ450A</t>
  </si>
  <si>
    <t>SQ451A</t>
  </si>
  <si>
    <t>MSC SKY II / MSC SOMIN</t>
  </si>
  <si>
    <t>SQ452A</t>
  </si>
  <si>
    <t>SQ511R</t>
  </si>
  <si>
    <t>SQ512R</t>
  </si>
  <si>
    <t>SQ513R</t>
  </si>
  <si>
    <t>SQ514R</t>
  </si>
  <si>
    <t>SQ515R</t>
  </si>
  <si>
    <t>SQ516R</t>
  </si>
  <si>
    <t>SQ517R</t>
  </si>
  <si>
    <t>SQ518R</t>
  </si>
  <si>
    <t>SQ519R</t>
  </si>
  <si>
    <t>SQ520R</t>
  </si>
  <si>
    <t>SQ521R</t>
  </si>
  <si>
    <t>SQ522R</t>
  </si>
  <si>
    <t>SQ523R</t>
  </si>
  <si>
    <t>SQ524R</t>
  </si>
  <si>
    <t>SQ525R</t>
  </si>
  <si>
    <t>MSC EMILY II / MSC JENNA</t>
  </si>
  <si>
    <t>SQ526R</t>
  </si>
  <si>
    <t>SQ527R</t>
  </si>
  <si>
    <t>MSC MAKOTO II / MSC RICCARDA II</t>
  </si>
  <si>
    <t>SQ528R</t>
  </si>
  <si>
    <t>SQ529R</t>
  </si>
  <si>
    <t>SQ530R</t>
  </si>
  <si>
    <t>SQ531R</t>
  </si>
  <si>
    <t>SQ532R</t>
  </si>
  <si>
    <t>SQ533R</t>
  </si>
  <si>
    <t>SQ534R</t>
  </si>
  <si>
    <t>SQ535R</t>
  </si>
  <si>
    <t>SQ536R</t>
  </si>
  <si>
    <t>SQ537R</t>
  </si>
  <si>
    <t>MSC SOMIN / MSC SIJING</t>
  </si>
  <si>
    <t>XA539A</t>
  </si>
  <si>
    <t>SQ539R</t>
  </si>
  <si>
    <t>SQ540R</t>
  </si>
  <si>
    <t>SQ541R</t>
  </si>
  <si>
    <t>MSC POLO II / MSC SUJIN</t>
  </si>
  <si>
    <t>SQ542R</t>
  </si>
  <si>
    <t>SQ543R</t>
  </si>
  <si>
    <t>SQ544R</t>
  </si>
  <si>
    <t>SQ545R</t>
  </si>
  <si>
    <t>SQ546R</t>
  </si>
  <si>
    <t>SQ547R</t>
  </si>
  <si>
    <t>AS SICILIA / MSC SOMIN</t>
  </si>
  <si>
    <t>SQ548R</t>
  </si>
  <si>
    <t>SQ549R</t>
  </si>
  <si>
    <t xml:space="preserve">MSC POLO II / AS SICILIA </t>
  </si>
  <si>
    <t>SQ550R</t>
  </si>
  <si>
    <t>SQ551R</t>
  </si>
  <si>
    <t>SQ552R</t>
  </si>
  <si>
    <t>SQ601R</t>
  </si>
  <si>
    <t>SQ602R</t>
  </si>
  <si>
    <t>SQ603R</t>
  </si>
  <si>
    <t>SQ604R</t>
  </si>
  <si>
    <t>SQ605R</t>
  </si>
  <si>
    <t>SQ606R</t>
  </si>
  <si>
    <t>SQ607R</t>
  </si>
  <si>
    <t>SQ608R</t>
  </si>
  <si>
    <t>induce TAO / NGB</t>
  </si>
  <si>
    <t>SQ609R</t>
  </si>
  <si>
    <t>MSC POLO II / MSC SOMIN</t>
  </si>
  <si>
    <t>SQ610R</t>
  </si>
  <si>
    <t>AS SICILIA / MSC POLO II</t>
  </si>
  <si>
    <t>SQ611R</t>
  </si>
  <si>
    <t>SQ612R</t>
  </si>
  <si>
    <t>SQ613R</t>
  </si>
  <si>
    <t>SQ614R</t>
  </si>
  <si>
    <t>SQ615R</t>
  </si>
  <si>
    <t>MSC AEBIN / MSC SUJIN</t>
  </si>
  <si>
    <t>SQ616R</t>
  </si>
  <si>
    <t xml:space="preserve"> MSC AEBIN / MSC JENNA </t>
  </si>
  <si>
    <t>SQ617R</t>
  </si>
  <si>
    <t>SQ618R</t>
  </si>
  <si>
    <t>SQ620R</t>
  </si>
  <si>
    <t>SQ621R</t>
  </si>
  <si>
    <t xml:space="preserve"> MSC AEBIN / MSC RIONA</t>
  </si>
  <si>
    <t>SQ622R</t>
  </si>
  <si>
    <t>SQ623R</t>
  </si>
  <si>
    <t>SQ624R</t>
  </si>
  <si>
    <t xml:space="preserve"> MSC SOMIN / MSC POLO II</t>
  </si>
  <si>
    <t>SQ625R</t>
  </si>
  <si>
    <t>SQ626R</t>
  </si>
  <si>
    <t>SQ627R</t>
  </si>
  <si>
    <t>SQ628R</t>
  </si>
  <si>
    <t>SQ629R</t>
  </si>
  <si>
    <t>SQ630R</t>
  </si>
  <si>
    <t>SQ631R</t>
  </si>
  <si>
    <t>SQ632R</t>
  </si>
  <si>
    <t>SQ633R</t>
  </si>
  <si>
    <t>SQ634R</t>
  </si>
  <si>
    <t>SQ635R</t>
  </si>
  <si>
    <t>SQ636R</t>
  </si>
  <si>
    <t>SQ637R</t>
  </si>
  <si>
    <t xml:space="preserve"> AS SICILIA / MSC POLO II</t>
  </si>
  <si>
    <t>SQ638R</t>
  </si>
  <si>
    <t>SQ639R</t>
  </si>
  <si>
    <t>SQ640R</t>
  </si>
  <si>
    <t>SQ641R</t>
  </si>
  <si>
    <t>SQ642R</t>
  </si>
  <si>
    <t>SQ643R</t>
  </si>
  <si>
    <t>SQ644R</t>
  </si>
  <si>
    <t>SQ645R</t>
  </si>
  <si>
    <t>SQ646R</t>
  </si>
  <si>
    <t>SQ647R</t>
  </si>
  <si>
    <t>SQ648R</t>
  </si>
  <si>
    <t>HN608A</t>
  </si>
  <si>
    <t>MSC NINGBO IV</t>
  </si>
  <si>
    <t>HN609A</t>
  </si>
  <si>
    <t>HN610A</t>
  </si>
  <si>
    <t>MSC NINGBO IV / MSC REN V</t>
  </si>
  <si>
    <t>HN611A</t>
  </si>
  <si>
    <t>MSC REN V / MSC NINGBO IV</t>
  </si>
  <si>
    <t>HN612A</t>
  </si>
  <si>
    <t>HN613A</t>
  </si>
  <si>
    <t xml:space="preserve"> MSC NINGBO IV / MSC REN V</t>
  </si>
  <si>
    <t>HN614A</t>
  </si>
  <si>
    <t xml:space="preserve"> MSC REN V / MSC NINGBO IV</t>
  </si>
  <si>
    <t>HN615A</t>
  </si>
  <si>
    <t>HN616A</t>
  </si>
  <si>
    <t>HN617A</t>
  </si>
  <si>
    <t>HN618A</t>
  </si>
  <si>
    <t>MSC REN V / MSC NINGBO IV / MSC REN V</t>
  </si>
  <si>
    <t>MSC PETRA</t>
  </si>
  <si>
    <t>HN619A</t>
  </si>
  <si>
    <t xml:space="preserve"> MSC REN V </t>
  </si>
  <si>
    <t>HN620A</t>
  </si>
  <si>
    <t xml:space="preserve"> MSC REN V / MSC PETRA</t>
  </si>
  <si>
    <t>HN621A</t>
  </si>
  <si>
    <t xml:space="preserve">MSC NINGBO IV / ATHENA </t>
  </si>
  <si>
    <t>HN622A</t>
  </si>
  <si>
    <t>MSC REN V / MSC PETRA</t>
  </si>
  <si>
    <t>HN623A</t>
  </si>
  <si>
    <t xml:space="preserve"> ATHENA  / MSC PETRA</t>
  </si>
  <si>
    <t>HN624A</t>
  </si>
  <si>
    <t>HN625A</t>
  </si>
  <si>
    <t xml:space="preserve"> ATHENA / MSC PETRA / ATHENA I</t>
  </si>
  <si>
    <t>HN626A</t>
  </si>
  <si>
    <t xml:space="preserve">MSC PETRA </t>
  </si>
  <si>
    <t>HN627A</t>
  </si>
  <si>
    <t>HN452R</t>
  </si>
  <si>
    <t>HN501R</t>
  </si>
  <si>
    <t>HN502R</t>
  </si>
  <si>
    <t>HN503R</t>
  </si>
  <si>
    <t>HN504R</t>
  </si>
  <si>
    <t>HN505R</t>
  </si>
  <si>
    <t>HN506R</t>
  </si>
  <si>
    <t>HN507R</t>
  </si>
  <si>
    <t>HN508R</t>
  </si>
  <si>
    <t>HN509R</t>
  </si>
  <si>
    <t>HN510R</t>
  </si>
  <si>
    <t>HN511R</t>
  </si>
  <si>
    <t>HN512R</t>
  </si>
  <si>
    <t>HN513R</t>
  </si>
  <si>
    <t>HN514R</t>
  </si>
  <si>
    <t>EX MSC FELIXSTOWE</t>
  </si>
  <si>
    <t>HN515R</t>
  </si>
  <si>
    <t>HN516R</t>
  </si>
  <si>
    <t>HN517R</t>
  </si>
  <si>
    <t>HN518R</t>
  </si>
  <si>
    <t>HN519R</t>
  </si>
  <si>
    <t>MSC JESSENIA R</t>
  </si>
  <si>
    <t>HN520R</t>
  </si>
  <si>
    <t>HN521R</t>
  </si>
  <si>
    <t>HN522R</t>
  </si>
  <si>
    <t>HN523R</t>
  </si>
  <si>
    <t>HN524R</t>
  </si>
  <si>
    <t>HN525R</t>
  </si>
  <si>
    <t>HN526R</t>
  </si>
  <si>
    <t>HN527R</t>
  </si>
  <si>
    <t>HN528R</t>
  </si>
  <si>
    <t>HN529R</t>
  </si>
  <si>
    <t>HN530R</t>
  </si>
  <si>
    <t>HN531R</t>
  </si>
  <si>
    <t>HN532R</t>
  </si>
  <si>
    <t>HN533R</t>
  </si>
  <si>
    <t>HN534R</t>
  </si>
  <si>
    <t>HN535R</t>
  </si>
  <si>
    <t>HN536R</t>
  </si>
  <si>
    <t>HN537R</t>
  </si>
  <si>
    <t>HN538R</t>
  </si>
  <si>
    <t>HN540R</t>
  </si>
  <si>
    <t>HN541R</t>
  </si>
  <si>
    <t xml:space="preserve">MSC JESSENIA R </t>
  </si>
  <si>
    <t>HN542R</t>
  </si>
  <si>
    <t>HN543R</t>
  </si>
  <si>
    <t>MSC CAGLIARI IV / MSC REGINA</t>
  </si>
  <si>
    <t>HN544R</t>
  </si>
  <si>
    <t>MSC CAGLIARI IV</t>
  </si>
  <si>
    <t>HN545R</t>
  </si>
  <si>
    <t>HN546R</t>
  </si>
  <si>
    <t>HN547R</t>
  </si>
  <si>
    <t>HN548R</t>
  </si>
  <si>
    <t>HN549R</t>
  </si>
  <si>
    <t>HN550R</t>
  </si>
  <si>
    <t xml:space="preserve"> MSC REGINA / MSC CAGLIARI IV</t>
  </si>
  <si>
    <t>HN551R</t>
  </si>
  <si>
    <t xml:space="preserve"> MSC CAGLIARI IV / MSC CALIDRIS III  </t>
  </si>
  <si>
    <t>HN552R</t>
  </si>
  <si>
    <t xml:space="preserve">MSC CAGLIARI IV / MSC CALIDRIS III </t>
  </si>
  <si>
    <t>HN601R</t>
  </si>
  <si>
    <t>HN602R</t>
  </si>
  <si>
    <t>HN603R</t>
  </si>
  <si>
    <t xml:space="preserve"> MSC GENERAL IV / MSC CALIDRIS III </t>
  </si>
  <si>
    <t>HN604R</t>
  </si>
  <si>
    <t>HN605R</t>
  </si>
  <si>
    <t>HN606R</t>
  </si>
  <si>
    <t>HN607R</t>
  </si>
  <si>
    <t>HN608R</t>
  </si>
  <si>
    <t>HN609R</t>
  </si>
  <si>
    <t>HN610R</t>
  </si>
  <si>
    <t>HN611R</t>
  </si>
  <si>
    <t>HN612R</t>
  </si>
  <si>
    <t>HN613R</t>
  </si>
  <si>
    <t>HN614R</t>
  </si>
  <si>
    <t>HN615R</t>
  </si>
  <si>
    <t>HN616R</t>
  </si>
  <si>
    <t>HN617R</t>
  </si>
  <si>
    <t>HN618R</t>
  </si>
  <si>
    <t>HN619R</t>
  </si>
  <si>
    <t>HN620R</t>
  </si>
  <si>
    <t>HN621R</t>
  </si>
  <si>
    <t>HN622R</t>
  </si>
  <si>
    <t>HN623B</t>
  </si>
  <si>
    <t>ATHENA  / MSC PETRA</t>
  </si>
  <si>
    <t>HN624R</t>
  </si>
  <si>
    <t>HN625R</t>
  </si>
  <si>
    <t xml:space="preserve"> MSC PETRA / ATHENA I</t>
  </si>
  <si>
    <t>HN626R</t>
  </si>
  <si>
    <t xml:space="preserve">MSC PETRA / ATHENA </t>
  </si>
  <si>
    <t>HN627R</t>
  </si>
  <si>
    <t>LAEM CHABANG 
(LCB CNTR TERMINAL)</t>
  </si>
  <si>
    <t>VUNG TAU 
(CAI MEP, SSIT)</t>
  </si>
  <si>
    <t>SHANGHAI (WGQ)</t>
  </si>
  <si>
    <t>CHONGQING / Changsha - By barge from SHA</t>
  </si>
  <si>
    <t>Huangpu by barge from Shekou</t>
  </si>
  <si>
    <t>Taichung/Keelung via by feeder from Ningbo</t>
  </si>
  <si>
    <t>Taiping / Gaolan / Xiaolan via Shekou</t>
  </si>
  <si>
    <t>Jiangmen by Barge via Shekou</t>
  </si>
  <si>
    <t>LAT KRABANG BY RAIL
(LCB CNTR TERMINAL)</t>
  </si>
  <si>
    <t>Wuhan via SHA</t>
  </si>
  <si>
    <t>NANGANG VIA SHEKOU</t>
  </si>
  <si>
    <t>SHATIAN via SHEKOU</t>
  </si>
  <si>
    <t>Zhapu via Ningbo</t>
  </si>
  <si>
    <t>Zhongshan via Shekou</t>
  </si>
  <si>
    <t>KAOHSIUNG (VIA NINGBO)</t>
  </si>
  <si>
    <t>NANJING (VIA SHANGHAI)</t>
  </si>
  <si>
    <t>ZHANGJIAGANG (VIA SHANGHAI)</t>
  </si>
  <si>
    <t>(FRI)</t>
  </si>
  <si>
    <t>24 Days</t>
  </si>
  <si>
    <t>21 Days</t>
  </si>
  <si>
    <t>38 Days</t>
  </si>
  <si>
    <t>21 days</t>
  </si>
  <si>
    <t>20 days</t>
  </si>
  <si>
    <t>25 days</t>
  </si>
  <si>
    <t>22 days</t>
  </si>
  <si>
    <t>19 days</t>
  </si>
  <si>
    <t>18 days</t>
  </si>
  <si>
    <t>GENOVA</t>
  </si>
  <si>
    <t>HU113R</t>
  </si>
  <si>
    <t>ex GENOVA / AMALTHEA</t>
  </si>
  <si>
    <t>HU114R</t>
  </si>
  <si>
    <t>ex MSC NERISSA / MSC MATILDE</t>
  </si>
  <si>
    <t>HU115R</t>
  </si>
  <si>
    <t xml:space="preserve">ex AMALTHEA / GENOVA </t>
  </si>
  <si>
    <t>HU116R</t>
  </si>
  <si>
    <t>HU117R</t>
  </si>
  <si>
    <t>HU118R</t>
  </si>
  <si>
    <t>ex GENOVA</t>
  </si>
  <si>
    <t>HU119R</t>
  </si>
  <si>
    <t>HU120R</t>
  </si>
  <si>
    <t xml:space="preserve">NEU1 - ALBATROS EASTBOUND </t>
  </si>
  <si>
    <t>SHANGHAI - YANGSHAN</t>
  </si>
  <si>
    <t>BUSAN (PNC)</t>
  </si>
  <si>
    <t>MATZ MAERSK</t>
  </si>
  <si>
    <t>335E</t>
  </si>
  <si>
    <t>MAREN MAERSK</t>
  </si>
  <si>
    <t>336E</t>
  </si>
  <si>
    <t>MUNICH MAERSK</t>
  </si>
  <si>
    <t>337E</t>
  </si>
  <si>
    <t>MORTEN MAERSK</t>
  </si>
  <si>
    <t>338E</t>
  </si>
  <si>
    <t>MARIBO MAERSK</t>
  </si>
  <si>
    <t>339E</t>
  </si>
  <si>
    <t>MARSEILLE MAERSK</t>
  </si>
  <si>
    <t>340E</t>
  </si>
  <si>
    <t>MONACO MAERSK</t>
  </si>
  <si>
    <t>341E</t>
  </si>
  <si>
    <t>METTE MAERSK</t>
  </si>
  <si>
    <t>342E</t>
  </si>
  <si>
    <t>MAASTRICHT MAERSK</t>
  </si>
  <si>
    <t>343E</t>
  </si>
  <si>
    <t>MILAN MAERSK</t>
  </si>
  <si>
    <t>344E</t>
  </si>
  <si>
    <t>MERETE MAERSK</t>
  </si>
  <si>
    <t>345E</t>
  </si>
  <si>
    <t>MADRID MAERSK</t>
  </si>
  <si>
    <t>346E</t>
  </si>
  <si>
    <t>MARGRETHE MAERSK</t>
  </si>
  <si>
    <t>347E</t>
  </si>
  <si>
    <t>MURCIA MAERSK</t>
  </si>
  <si>
    <t>348E</t>
  </si>
  <si>
    <t>349E</t>
  </si>
  <si>
    <t>350E</t>
  </si>
  <si>
    <t>351E</t>
  </si>
  <si>
    <t>352E</t>
  </si>
  <si>
    <t>401E</t>
  </si>
  <si>
    <t>402E</t>
  </si>
  <si>
    <t>403E</t>
  </si>
  <si>
    <t>404E</t>
  </si>
  <si>
    <t>MANILA MAERSK</t>
  </si>
  <si>
    <t>405E</t>
  </si>
  <si>
    <t>406E</t>
  </si>
  <si>
    <t>407E</t>
  </si>
  <si>
    <t>408E</t>
  </si>
  <si>
    <t>409E</t>
  </si>
  <si>
    <t>410E</t>
  </si>
  <si>
    <t>411E</t>
  </si>
  <si>
    <t>412E</t>
  </si>
  <si>
    <t>413E</t>
  </si>
  <si>
    <t>414E</t>
  </si>
  <si>
    <t>415E</t>
  </si>
  <si>
    <t xml:space="preserve">MARY MAERSK </t>
  </si>
  <si>
    <t>416E</t>
  </si>
  <si>
    <t>EMERALD</t>
  </si>
  <si>
    <t xml:space="preserve"> ETA SINGAPORE</t>
  </si>
  <si>
    <t>XIAMEN (XICT)</t>
  </si>
  <si>
    <t>TBN (BLANK SAILING)</t>
  </si>
  <si>
    <t>UL346W</t>
  </si>
  <si>
    <t>CLEMENTINE MAERSK</t>
  </si>
  <si>
    <t>347W</t>
  </si>
  <si>
    <t>MSC BUSAN</t>
  </si>
  <si>
    <t>UL348W</t>
  </si>
  <si>
    <t>MSC KUMSAL</t>
  </si>
  <si>
    <t>UL349W</t>
  </si>
  <si>
    <t>MSC TEXAS</t>
  </si>
  <si>
    <t>UL350W</t>
  </si>
  <si>
    <t>MSC BARBARA</t>
  </si>
  <si>
    <t>UL351W</t>
  </si>
  <si>
    <t>SEROJA LIMA</t>
  </si>
  <si>
    <t>352W</t>
  </si>
  <si>
    <t>GSL ALEXANDRA</t>
  </si>
  <si>
    <t>401W</t>
  </si>
  <si>
    <t>KOSTAS K</t>
  </si>
  <si>
    <t>402W</t>
  </si>
  <si>
    <t>GSL NINGBO</t>
  </si>
  <si>
    <t>UL403W</t>
  </si>
  <si>
    <t>TRANCURA</t>
  </si>
  <si>
    <t>404W</t>
  </si>
  <si>
    <t>MSC GISELLE</t>
  </si>
  <si>
    <t>UL405W</t>
  </si>
  <si>
    <t>GSL EFFIE</t>
  </si>
  <si>
    <t>406W</t>
  </si>
  <si>
    <t>407W</t>
  </si>
  <si>
    <t>UL408W</t>
  </si>
  <si>
    <t>COR: SIN-YTN-XMN</t>
  </si>
  <si>
    <t>UL409W</t>
  </si>
  <si>
    <t>UL410W</t>
  </si>
  <si>
    <t>UL411W</t>
  </si>
  <si>
    <t>412W</t>
  </si>
  <si>
    <t>UL413W</t>
  </si>
  <si>
    <t>414W</t>
  </si>
  <si>
    <t>UL415W</t>
  </si>
  <si>
    <t>UL416W</t>
  </si>
  <si>
    <t>EUROPE</t>
  </si>
  <si>
    <t>UL417W</t>
  </si>
  <si>
    <t>MSC UBERTY VIII</t>
  </si>
  <si>
    <t>UL418W</t>
  </si>
  <si>
    <t>419W</t>
  </si>
  <si>
    <t>TOCONAO</t>
  </si>
  <si>
    <t>420W</t>
  </si>
  <si>
    <t>COR-SIN-YTN-XMN</t>
  </si>
  <si>
    <t>UL421W</t>
  </si>
  <si>
    <t>422W</t>
  </si>
  <si>
    <t>UL423W</t>
  </si>
  <si>
    <t>UL424W</t>
  </si>
  <si>
    <t>425W</t>
  </si>
  <si>
    <t>426W</t>
  </si>
  <si>
    <t>UL427W</t>
  </si>
  <si>
    <t>428W</t>
  </si>
  <si>
    <t>UL429W</t>
  </si>
  <si>
    <t>MSC COTONOU VIII</t>
  </si>
  <si>
    <t>UL430W</t>
  </si>
  <si>
    <t>UL431W</t>
  </si>
  <si>
    <t>432W</t>
  </si>
  <si>
    <t>433W</t>
  </si>
  <si>
    <t>UL434W</t>
  </si>
  <si>
    <t>UL435W</t>
  </si>
  <si>
    <t>COR - YTN-XMN</t>
  </si>
  <si>
    <t>UL436W</t>
  </si>
  <si>
    <t>437W</t>
  </si>
  <si>
    <t>438W</t>
  </si>
  <si>
    <t>UL439W</t>
  </si>
  <si>
    <t>NORTHERN JAVELIN</t>
  </si>
  <si>
    <t>UL440W</t>
  </si>
  <si>
    <t>UL441W</t>
  </si>
  <si>
    <t>UL442W</t>
  </si>
  <si>
    <t>MSC COTONAU VIII</t>
  </si>
  <si>
    <t>UL443W</t>
  </si>
  <si>
    <t>444W</t>
  </si>
  <si>
    <t>445W</t>
  </si>
  <si>
    <t>UL446W</t>
  </si>
  <si>
    <t>GREENFIELD</t>
  </si>
  <si>
    <t>UL447W</t>
  </si>
  <si>
    <t>UL448W</t>
  </si>
  <si>
    <t>UL449W</t>
  </si>
  <si>
    <t>MAERSK SANTANA</t>
  </si>
  <si>
    <t>450W</t>
  </si>
  <si>
    <t>MSC TIANSHAN</t>
  </si>
  <si>
    <t>UL451W</t>
  </si>
  <si>
    <t>UL452W</t>
  </si>
  <si>
    <t>501W</t>
  </si>
  <si>
    <t>UL502W</t>
  </si>
  <si>
    <t>UL503W</t>
  </si>
  <si>
    <t>UL504W</t>
  </si>
  <si>
    <t>UL505W</t>
  </si>
  <si>
    <t>506W</t>
  </si>
  <si>
    <t>507W</t>
  </si>
  <si>
    <t>UL508W</t>
  </si>
  <si>
    <t>UL509W</t>
  </si>
  <si>
    <t>NO VIA HONGKONG ON PARTNER'S VESSELS.</t>
  </si>
  <si>
    <t>GRIFFIN EASTBOUND</t>
  </si>
  <si>
    <t>SHANGHAI GUANDONG INTERNATIONAL (YANGSHAN)</t>
  </si>
  <si>
    <t>NINGBO (GANGJI)</t>
  </si>
  <si>
    <t>PROFORMA SAILING  THURSDAY</t>
  </si>
  <si>
    <t>MSC PALOMA</t>
  </si>
  <si>
    <t>QG131E</t>
  </si>
  <si>
    <t>MSC ISTANBUL</t>
  </si>
  <si>
    <t>QG132E</t>
  </si>
  <si>
    <t>MSC DILETTA</t>
  </si>
  <si>
    <t>QG133E</t>
  </si>
  <si>
    <t>QG134E</t>
  </si>
  <si>
    <t>QG135E</t>
  </si>
  <si>
    <t>MSC LA SPEZIA</t>
  </si>
  <si>
    <t>QG136E</t>
  </si>
  <si>
    <t>MSC BARI</t>
  </si>
  <si>
    <t>QG137E</t>
  </si>
  <si>
    <t>MUNKEBO MAERSK</t>
  </si>
  <si>
    <t>138E</t>
  </si>
  <si>
    <t>MSC MICHELLE</t>
  </si>
  <si>
    <t>QG139E</t>
  </si>
  <si>
    <t>MSC MELATILDE</t>
  </si>
  <si>
    <t>QG140E</t>
  </si>
  <si>
    <t xml:space="preserve">MOSCOW MAERSK </t>
  </si>
  <si>
    <t>141E</t>
  </si>
  <si>
    <t>MSC AMELIA</t>
  </si>
  <si>
    <t>QG142E</t>
  </si>
  <si>
    <t>QG143E</t>
  </si>
  <si>
    <t>QG144E</t>
  </si>
  <si>
    <t>QG145E</t>
  </si>
  <si>
    <t>QG146E</t>
  </si>
  <si>
    <t>QG147E</t>
  </si>
  <si>
    <t>MAERSK HERRERA</t>
  </si>
  <si>
    <t>148E</t>
  </si>
  <si>
    <t>QG149E</t>
  </si>
  <si>
    <t>150E</t>
  </si>
  <si>
    <t>QG151E</t>
  </si>
  <si>
    <t>QG201E</t>
  </si>
  <si>
    <t>203E</t>
  </si>
  <si>
    <t>QG205E</t>
  </si>
  <si>
    <t>QG206E</t>
  </si>
  <si>
    <t>QG207E</t>
  </si>
  <si>
    <t>QG208E</t>
  </si>
  <si>
    <t>212E</t>
  </si>
  <si>
    <t>QG214E</t>
  </si>
  <si>
    <t>QG215E</t>
  </si>
  <si>
    <t>216E</t>
  </si>
  <si>
    <t>MSC LAURENCE</t>
  </si>
  <si>
    <t>QG217E</t>
  </si>
  <si>
    <t>QG218E</t>
  </si>
  <si>
    <t>QG219E</t>
  </si>
  <si>
    <t>QG221E</t>
  </si>
  <si>
    <t>229E</t>
  </si>
  <si>
    <t>QG230E</t>
  </si>
  <si>
    <t>TBN 21 (BLANK SAILING)</t>
  </si>
  <si>
    <t>QG231E</t>
  </si>
  <si>
    <t>MSC AMSTERDAM</t>
  </si>
  <si>
    <t>QG232E</t>
  </si>
  <si>
    <t>TBN 22(BLANK SAILING)</t>
  </si>
  <si>
    <t>QG233E</t>
  </si>
  <si>
    <t>MAERSK CAMBRIDGE</t>
  </si>
  <si>
    <t>234E</t>
  </si>
  <si>
    <t>QG235E</t>
  </si>
  <si>
    <t>TBN 24 (BLANK SAILING)</t>
  </si>
  <si>
    <t>QG236E</t>
  </si>
  <si>
    <t>QG237E</t>
  </si>
  <si>
    <t>MEC ERICA</t>
  </si>
  <si>
    <t>QG238E</t>
  </si>
  <si>
    <t>MSC LIVORNO</t>
  </si>
  <si>
    <t>QG239E</t>
  </si>
  <si>
    <t>QG240E</t>
  </si>
  <si>
    <t>241E</t>
  </si>
  <si>
    <t>MSC LONDON</t>
  </si>
  <si>
    <t>QG242E</t>
  </si>
  <si>
    <t>QG243E</t>
  </si>
  <si>
    <t>MAERSK CAMDEN</t>
  </si>
  <si>
    <t>244E</t>
  </si>
  <si>
    <t>MSC DEILA</t>
  </si>
  <si>
    <t>QG245E</t>
  </si>
  <si>
    <t>TBN 25</t>
  </si>
  <si>
    <t>QG246E</t>
  </si>
  <si>
    <t>TBN 26</t>
  </si>
  <si>
    <t>QG247E</t>
  </si>
  <si>
    <t>MSC KALINA</t>
  </si>
  <si>
    <t>QG248E</t>
  </si>
  <si>
    <t>QG249E</t>
  </si>
  <si>
    <t>MSC GENOVA</t>
  </si>
  <si>
    <t>QG250E</t>
  </si>
  <si>
    <t>TBN 27</t>
  </si>
  <si>
    <t>QG251E</t>
  </si>
  <si>
    <t>TBN29</t>
  </si>
  <si>
    <t>QG252E</t>
  </si>
  <si>
    <t xml:space="preserve">QG301E </t>
  </si>
  <si>
    <t>TBN 30</t>
  </si>
  <si>
    <t>QG302E</t>
  </si>
  <si>
    <t>TBN 32</t>
  </si>
  <si>
    <t>QG303E</t>
  </si>
  <si>
    <t>TBN 34</t>
  </si>
  <si>
    <t>QG304E</t>
  </si>
  <si>
    <t>TBN 37</t>
  </si>
  <si>
    <t>QG305E</t>
  </si>
  <si>
    <t>EX  MSC AURORA</t>
  </si>
  <si>
    <t>MSC JADE</t>
  </si>
  <si>
    <t>QG306E</t>
  </si>
  <si>
    <t>MSC NEW YORK</t>
  </si>
  <si>
    <t>QG307E</t>
  </si>
  <si>
    <t>QG308E</t>
  </si>
  <si>
    <t>TBN 40/ BLANK SAILNG</t>
  </si>
  <si>
    <t>QG309E</t>
  </si>
  <si>
    <t>TBN 41/ BLANK SAILNG</t>
  </si>
  <si>
    <t>QG310E</t>
  </si>
  <si>
    <t>TBN 42/ BLANK SAILNG</t>
  </si>
  <si>
    <t>QG311E</t>
  </si>
  <si>
    <t>TBN 43/ BLANK SAILNG</t>
  </si>
  <si>
    <t>QG312E</t>
  </si>
  <si>
    <t>TBN 47/ BLANK SAILNG</t>
  </si>
  <si>
    <t>QG313E</t>
  </si>
  <si>
    <t xml:space="preserve">       QG314E</t>
  </si>
  <si>
    <t>QG315E</t>
  </si>
  <si>
    <t>MSC VENICE</t>
  </si>
  <si>
    <t>QG316E</t>
  </si>
  <si>
    <t>MSC ERICA</t>
  </si>
  <si>
    <t>QG317E</t>
  </si>
  <si>
    <t>MSC DITTE</t>
  </si>
  <si>
    <t>QG318E</t>
  </si>
  <si>
    <t>QG319E</t>
  </si>
  <si>
    <t>MSC SVEVA</t>
  </si>
  <si>
    <t>QG320E</t>
  </si>
  <si>
    <t>MSC RIFAYA</t>
  </si>
  <si>
    <t>QG321E</t>
  </si>
  <si>
    <t>QG322E</t>
  </si>
  <si>
    <t>MSC KAYLEY</t>
  </si>
  <si>
    <t>QG323E</t>
  </si>
  <si>
    <t>MSC BIANCA SILVIA</t>
  </si>
  <si>
    <t>QG324E</t>
  </si>
  <si>
    <t>QG325E</t>
  </si>
  <si>
    <t>MSC OLIVER</t>
  </si>
  <si>
    <t>QG326E</t>
  </si>
  <si>
    <t>QG327E</t>
  </si>
  <si>
    <t>MSC TESSA</t>
  </si>
  <si>
    <t>QG328E</t>
  </si>
  <si>
    <t>QG329E</t>
  </si>
  <si>
    <t>QG330E</t>
  </si>
  <si>
    <t>QG331E</t>
  </si>
  <si>
    <t>QG332E</t>
  </si>
  <si>
    <t>MSC DIANA</t>
  </si>
  <si>
    <t>QG334E</t>
  </si>
  <si>
    <t>QG335E</t>
  </si>
  <si>
    <t>QG337E</t>
  </si>
  <si>
    <t>QG338E</t>
  </si>
  <si>
    <t>QG339E</t>
  </si>
  <si>
    <t>MSC VIVIENNE</t>
  </si>
  <si>
    <t>QG340E</t>
  </si>
  <si>
    <t>QG341E</t>
  </si>
  <si>
    <t>QG342E</t>
  </si>
  <si>
    <t>EX  MSC CLAUDE GIRARDET</t>
  </si>
  <si>
    <t>MSC SOFIA</t>
  </si>
  <si>
    <t>QG343E</t>
  </si>
  <si>
    <t>MSC CLAUDE GIRARDET</t>
  </si>
  <si>
    <t>QG344E</t>
  </si>
  <si>
    <t>(BLANK SAILING)</t>
  </si>
  <si>
    <t>QG345E</t>
  </si>
  <si>
    <t>QG346E</t>
  </si>
  <si>
    <t>QG347E</t>
  </si>
  <si>
    <t>MSC CHINA</t>
  </si>
  <si>
    <t>QG348E</t>
  </si>
  <si>
    <t>QG349E</t>
  </si>
  <si>
    <t>MSC AMBRA</t>
  </si>
  <si>
    <t>QG350E</t>
  </si>
  <si>
    <t>QG351E</t>
  </si>
  <si>
    <t>MSC MIRJA</t>
  </si>
  <si>
    <t>QG352E</t>
  </si>
  <si>
    <t>QG401E</t>
  </si>
  <si>
    <t>QG402E</t>
  </si>
  <si>
    <t>MSC ALLEGRA</t>
  </si>
  <si>
    <t>QG403E</t>
  </si>
  <si>
    <t>QG404E</t>
  </si>
  <si>
    <t>MSC ARINA</t>
  </si>
  <si>
    <t>QG405E</t>
  </si>
  <si>
    <t>MSC ELOANE</t>
  </si>
  <si>
    <t>QG406E</t>
  </si>
  <si>
    <t>QG407E</t>
  </si>
  <si>
    <t>QG408E</t>
  </si>
  <si>
    <t>MSC HAMBURG</t>
  </si>
  <si>
    <t>QG409E</t>
  </si>
  <si>
    <t>MSC IDANIA</t>
  </si>
  <si>
    <t>QG410E</t>
  </si>
  <si>
    <t xml:space="preserve">MSC ADYA </t>
  </si>
  <si>
    <t>QG411E</t>
  </si>
  <si>
    <t>QG412E</t>
  </si>
  <si>
    <t>QG413E</t>
  </si>
  <si>
    <t>QG414E</t>
  </si>
  <si>
    <t>QG415E</t>
  </si>
  <si>
    <t>QG416E</t>
  </si>
  <si>
    <t>QG417E</t>
  </si>
  <si>
    <t>QG418E</t>
  </si>
  <si>
    <t>QG419E</t>
  </si>
  <si>
    <t>QG420E</t>
  </si>
  <si>
    <t>NEW KIWI - LAEM CHABANG</t>
  </si>
  <si>
    <t>MSC MANU</t>
  </si>
  <si>
    <t>KE336R</t>
  </si>
  <si>
    <t xml:space="preserve">MSC BANU III </t>
  </si>
  <si>
    <t>KE337R</t>
  </si>
  <si>
    <t>ex MSC SOTIRIA III</t>
  </si>
  <si>
    <t>KE338R</t>
  </si>
  <si>
    <t>KE339R</t>
  </si>
  <si>
    <t>KE340R</t>
  </si>
  <si>
    <t>EX MSC STAR R</t>
  </si>
  <si>
    <t>KE341R</t>
  </si>
  <si>
    <t>BF GIANT</t>
  </si>
  <si>
    <t>KE342R</t>
  </si>
  <si>
    <t>REN JIAN 16</t>
  </si>
  <si>
    <t>KE343R</t>
  </si>
  <si>
    <t>EX MSC CAPE III</t>
  </si>
  <si>
    <t>KE344R</t>
  </si>
  <si>
    <t>KE345R</t>
  </si>
  <si>
    <t>KE346R</t>
  </si>
  <si>
    <t>EX MSC BANU III</t>
  </si>
  <si>
    <t>KE347R</t>
  </si>
  <si>
    <t>KE348R</t>
  </si>
  <si>
    <t>EX MSC SOTIRIA III</t>
  </si>
  <si>
    <t>KE349R</t>
  </si>
  <si>
    <t>ex MSC REBECCA III/MSC STAR R</t>
  </si>
  <si>
    <t>KE350R</t>
  </si>
  <si>
    <t>EX MSC ALABAMA III/MSC CAPE III</t>
  </si>
  <si>
    <t>KE351R</t>
  </si>
  <si>
    <t>ex MSC LANGSAR/ CALI</t>
  </si>
  <si>
    <t>KE352R</t>
  </si>
  <si>
    <t>EX BF GIANT</t>
  </si>
  <si>
    <t>KE401R</t>
  </si>
  <si>
    <t>AS CALIFORNIA</t>
  </si>
  <si>
    <t>KE402R</t>
  </si>
  <si>
    <t>EX MSC MANU</t>
  </si>
  <si>
    <t>KE403R</t>
  </si>
  <si>
    <t xml:space="preserve">ex NORTHERN DEXTERITY/MSC MANU </t>
  </si>
  <si>
    <t>KE404R</t>
  </si>
  <si>
    <t>ex MSC TANIA/NORTHERN DEXTERITY / MSC MANU</t>
  </si>
  <si>
    <t>KE405R</t>
  </si>
  <si>
    <t>ex CAPTAIN THANASIS I/MSC TANIA</t>
  </si>
  <si>
    <t>KE406R</t>
  </si>
  <si>
    <t>ex MSC LIDIA / MSC TANIA</t>
  </si>
  <si>
    <t>KE407R</t>
  </si>
  <si>
    <t>ex MSC STAR R</t>
  </si>
  <si>
    <t>KE408R</t>
  </si>
  <si>
    <t>EX MSC CAPE III / BF GIANT</t>
  </si>
  <si>
    <t>KE409R</t>
  </si>
  <si>
    <t xml:space="preserve">EX CALI </t>
  </si>
  <si>
    <t>KE410R</t>
  </si>
  <si>
    <t>KE411R</t>
  </si>
  <si>
    <t>KE412R</t>
  </si>
  <si>
    <t>KE413R</t>
  </si>
  <si>
    <t>KE414R</t>
  </si>
  <si>
    <t>KE415R</t>
  </si>
  <si>
    <t>MSC CORCOVADO III</t>
  </si>
  <si>
    <t>KE416R</t>
  </si>
  <si>
    <t>KE417R</t>
  </si>
  <si>
    <t>MSC NURYA G</t>
  </si>
  <si>
    <t>KE418R</t>
  </si>
  <si>
    <t>KE419R</t>
  </si>
  <si>
    <t>MSC ZONDA III</t>
  </si>
  <si>
    <t>KE420R</t>
  </si>
  <si>
    <t>KE421R</t>
  </si>
  <si>
    <t>KE422R</t>
  </si>
  <si>
    <t>KE423R</t>
  </si>
  <si>
    <t>KE424R</t>
  </si>
  <si>
    <t>KE425R</t>
  </si>
  <si>
    <t>KE426R</t>
  </si>
  <si>
    <t>KE427R</t>
  </si>
  <si>
    <t>KE428R</t>
  </si>
  <si>
    <t>KE429R</t>
  </si>
  <si>
    <t>KE430R</t>
  </si>
  <si>
    <t>KE431R</t>
  </si>
  <si>
    <t xml:space="preserve">TBN </t>
  </si>
  <si>
    <t>KE432R</t>
  </si>
  <si>
    <t>KE433R</t>
  </si>
  <si>
    <t>KE434R</t>
  </si>
  <si>
    <t>KE435R</t>
  </si>
  <si>
    <t>KE436R</t>
  </si>
  <si>
    <t xml:space="preserve"> ORIGAMI </t>
  </si>
  <si>
    <t xml:space="preserve">ORIGAMI </t>
  </si>
  <si>
    <t>SUBIC 
(SUBIC BAY INTERNATIONAL)</t>
  </si>
  <si>
    <t>MANILA NORTH HARBOUR (PHMNN)</t>
  </si>
  <si>
    <t>KAOHSIUNG (HMM PACIFIC TERMINAL)</t>
  </si>
  <si>
    <t>TOKYO 
(Y2 CTNR TEMRINAL)</t>
  </si>
  <si>
    <t>YOKOHAMA (HONMOKU TERMINAL)</t>
  </si>
  <si>
    <t>27 DAYS</t>
  </si>
  <si>
    <t>30 DAYS</t>
  </si>
  <si>
    <t>MSC NAGOYA V</t>
  </si>
  <si>
    <t>HI414R</t>
  </si>
  <si>
    <t>CHANGE OF ROTATION SIN-MNN-MNS-SFS</t>
  </si>
  <si>
    <t>MSC MONTEREY</t>
  </si>
  <si>
    <t>HI415R</t>
  </si>
  <si>
    <t>COR - SIN-MNN-MNS-SFS</t>
  </si>
  <si>
    <t>HI416R</t>
  </si>
  <si>
    <t>COR-SIN-MNN-MNS-SFS</t>
  </si>
  <si>
    <t>MSC BASEL V</t>
  </si>
  <si>
    <t>HI417R</t>
  </si>
  <si>
    <t>HI418R</t>
  </si>
  <si>
    <t>HI419R</t>
  </si>
  <si>
    <t>COR: SIN-SFS-MNS-MNN</t>
  </si>
  <si>
    <t>HI420R</t>
  </si>
  <si>
    <t>HI421R</t>
  </si>
  <si>
    <t>MSC YANG R / COR:MNN-MNS-SFS</t>
  </si>
  <si>
    <t>HI422R</t>
  </si>
  <si>
    <t>HI423R</t>
  </si>
  <si>
    <t>COR:SIN-MNN-MNS-SFS</t>
  </si>
  <si>
    <t>HI424R</t>
  </si>
  <si>
    <t>HI425R</t>
  </si>
  <si>
    <t>MSC NAGOYA V / COR MNN-MNS-SFS</t>
  </si>
  <si>
    <t>HI426R</t>
  </si>
  <si>
    <t>HI427R</t>
  </si>
  <si>
    <t>PHASED OUT - MSC MONTEREY / MSC ANIELLO</t>
  </si>
  <si>
    <t>HI428R</t>
  </si>
  <si>
    <t>HI429R</t>
  </si>
  <si>
    <t>HI430R</t>
  </si>
  <si>
    <t>MSC KILIMANJARO IV</t>
  </si>
  <si>
    <t>HI431R</t>
  </si>
  <si>
    <t>HI432R</t>
  </si>
  <si>
    <t>HI433R</t>
  </si>
  <si>
    <t>HI434R</t>
  </si>
  <si>
    <t>HI435R</t>
  </si>
  <si>
    <t>HI436R</t>
  </si>
  <si>
    <t>HI437R</t>
  </si>
  <si>
    <t>MSC NAGOYA V / MSC ANIELLO</t>
  </si>
  <si>
    <t xml:space="preserve">MSC OLIA </t>
  </si>
  <si>
    <t>HI438R</t>
  </si>
  <si>
    <t>HI439R</t>
  </si>
  <si>
    <t>HI440R</t>
  </si>
  <si>
    <t>HI441R</t>
  </si>
  <si>
    <t>HI442R</t>
  </si>
  <si>
    <t>MSC KILIMANJARO IV / CALI</t>
  </si>
  <si>
    <t xml:space="preserve">AS CALIFORNIA </t>
  </si>
  <si>
    <t>HI443R</t>
  </si>
  <si>
    <t>HI444R</t>
  </si>
  <si>
    <t>HI445R</t>
  </si>
  <si>
    <t>HI446R</t>
  </si>
  <si>
    <t>COR MNN-MNS-SFS</t>
  </si>
  <si>
    <t>HI447R</t>
  </si>
  <si>
    <t>HI448R</t>
  </si>
  <si>
    <t>MSC BRASILIA VII</t>
  </si>
  <si>
    <t>HI449R</t>
  </si>
  <si>
    <t>HI450R</t>
  </si>
  <si>
    <t>HI451R</t>
  </si>
  <si>
    <t>MSC MANHATTAN V</t>
  </si>
  <si>
    <t>HI452R</t>
  </si>
  <si>
    <t>HI501R</t>
  </si>
  <si>
    <t>HI502R</t>
  </si>
  <si>
    <t>HI503R</t>
  </si>
  <si>
    <t>HI504R11/</t>
  </si>
  <si>
    <t>MSC YANG R / MSC OLIA / MSC ADU V</t>
  </si>
  <si>
    <t>HI505R</t>
  </si>
  <si>
    <t>EX MSC MANHATTAN V</t>
  </si>
  <si>
    <t>HI506R</t>
  </si>
  <si>
    <t>HI507R</t>
  </si>
  <si>
    <t>HI508R</t>
  </si>
  <si>
    <t>HI509R</t>
  </si>
  <si>
    <t>HI510R</t>
  </si>
  <si>
    <t>BUSAN
(PUSAN NEW PORT)</t>
  </si>
  <si>
    <t>HI511R</t>
  </si>
  <si>
    <t>HI512R</t>
  </si>
  <si>
    <t>HI513R</t>
  </si>
  <si>
    <t>HI514R</t>
  </si>
  <si>
    <t>HI515R</t>
  </si>
  <si>
    <t>HI516R</t>
  </si>
  <si>
    <t>HI517R</t>
  </si>
  <si>
    <t>HI518R</t>
  </si>
  <si>
    <t>HI519R</t>
  </si>
  <si>
    <t>HI520R</t>
  </si>
  <si>
    <t>HI521R</t>
  </si>
  <si>
    <t>HI522R</t>
  </si>
  <si>
    <t>HI523R</t>
  </si>
  <si>
    <t>HI524R</t>
  </si>
  <si>
    <t>HI525R</t>
  </si>
  <si>
    <t>HI526R</t>
  </si>
  <si>
    <t>HI527R</t>
  </si>
  <si>
    <t>HI528R</t>
  </si>
  <si>
    <t>HI529R</t>
  </si>
  <si>
    <t>HI530R</t>
  </si>
  <si>
    <t>HI531R</t>
  </si>
  <si>
    <t>HI532R</t>
  </si>
  <si>
    <t>HI533R</t>
  </si>
  <si>
    <t>HI534R</t>
  </si>
  <si>
    <t>HI535R</t>
  </si>
  <si>
    <t>HI536R</t>
  </si>
  <si>
    <t>HI537R</t>
  </si>
  <si>
    <t>HI538R</t>
  </si>
  <si>
    <t>HI539R</t>
  </si>
  <si>
    <t>HI540R</t>
  </si>
  <si>
    <t>HI541R</t>
  </si>
  <si>
    <t>HI542R</t>
  </si>
  <si>
    <t>HI543R</t>
  </si>
  <si>
    <t>HI544R</t>
  </si>
  <si>
    <t>HI545R</t>
  </si>
  <si>
    <t>HI546R</t>
  </si>
  <si>
    <t>MSC SHRISTI /  MSC BAY IV</t>
  </si>
  <si>
    <t>HI547R</t>
  </si>
  <si>
    <t xml:space="preserve"> MSC GENERAL IV / MSC ADU V</t>
  </si>
  <si>
    <t>HI548R</t>
  </si>
  <si>
    <t>MSC PRECISION V / MSC CONAKRY IV</t>
  </si>
  <si>
    <t>HI549R</t>
  </si>
  <si>
    <t xml:space="preserve"> MSC BASEL V /  MSC GENERAL IV</t>
  </si>
  <si>
    <t>MSC APOLLO</t>
  </si>
  <si>
    <t>HI550R</t>
  </si>
  <si>
    <t xml:space="preserve"> MSC SHAULA /  MSC PRECISION V</t>
  </si>
  <si>
    <t>HI551R</t>
  </si>
  <si>
    <t xml:space="preserve">  MSC BAY IV /  MSC BASEL V</t>
  </si>
  <si>
    <t>MSC FLORIANA VI</t>
  </si>
  <si>
    <t>HI552R</t>
  </si>
  <si>
    <t xml:space="preserve"> MSC GENERAL IV / </t>
  </si>
  <si>
    <t xml:space="preserve"> MSC ANTONIA</t>
  </si>
  <si>
    <t>HI601R</t>
  </si>
  <si>
    <t xml:space="preserve"> MSC PEGASUS VII /  MSC ALMA VII</t>
  </si>
  <si>
    <t>MSC GUERNSEY V</t>
  </si>
  <si>
    <t>HI602R</t>
  </si>
  <si>
    <t xml:space="preserve"> MSC ALMA VII /  MSC PEGASUS VII</t>
  </si>
  <si>
    <t xml:space="preserve">MSC FOLEGANDROS VI </t>
  </si>
  <si>
    <t>HI603R</t>
  </si>
  <si>
    <t xml:space="preserve"> MSC CATHERINE VI /  MSC APOLLO</t>
  </si>
  <si>
    <t>HI604R</t>
  </si>
  <si>
    <t xml:space="preserve">  MSC APOLLO / MSC CATHERINE VI</t>
  </si>
  <si>
    <t>HI605R</t>
  </si>
  <si>
    <t xml:space="preserve"> MSC BEIRA IV / MSC ALMA VII</t>
  </si>
  <si>
    <t>HI606R</t>
  </si>
  <si>
    <t>MSC MATTINA / MSC PEGASUS VII</t>
  </si>
  <si>
    <t>HI607R</t>
  </si>
  <si>
    <t xml:space="preserve">   MSC APOLLO / MSC MANHATTAN V</t>
  </si>
  <si>
    <t>MSC POLARIS</t>
  </si>
  <si>
    <t>HI608R</t>
  </si>
  <si>
    <t>MSC APOLLO / MSC MANHATTAN V</t>
  </si>
  <si>
    <t>SUEZ CANAL</t>
  </si>
  <si>
    <t>HI609R</t>
  </si>
  <si>
    <t xml:space="preserve"> MSC APOLLO / MSC MIRA V</t>
  </si>
  <si>
    <t>MSC CATHERINE VI</t>
  </si>
  <si>
    <t>HI610R</t>
  </si>
  <si>
    <t xml:space="preserve">  MSC APOLLO /  MSC FLORIANA VI</t>
  </si>
  <si>
    <t>MSC TAURUS VII</t>
  </si>
  <si>
    <t>HI611R</t>
  </si>
  <si>
    <t>MSC BANJUL IV / MSC GENERAL IV</t>
  </si>
  <si>
    <t>HI612R</t>
  </si>
  <si>
    <t xml:space="preserve"> MSC PRECISION V </t>
  </si>
  <si>
    <t>HI613R</t>
  </si>
  <si>
    <t xml:space="preserve"> MSC ANTONIA / MSC MICHIGAN VII</t>
  </si>
  <si>
    <t>HI614R</t>
  </si>
  <si>
    <t>MSC ANTONIA / MSC FLORIANA VI</t>
  </si>
  <si>
    <t>HI615R</t>
  </si>
  <si>
    <t xml:space="preserve">  MSC UNITE VI / MSC GUERNSEY V</t>
  </si>
  <si>
    <t>HI616R</t>
  </si>
  <si>
    <t xml:space="preserve"> MSC PEGASUS VII /  MSC BEIRA IV </t>
  </si>
  <si>
    <t>HI617R</t>
  </si>
  <si>
    <t xml:space="preserve">  MSC UNITE VI / MSC FOLEGANDROS VI</t>
  </si>
  <si>
    <t xml:space="preserve">MSC KALAMATA VII </t>
  </si>
  <si>
    <t>HI618R</t>
  </si>
  <si>
    <t xml:space="preserve"> MSC CATHERINE VI /  MSC MANHATTAN V</t>
  </si>
  <si>
    <t>MSC MAGNITUDE VII</t>
  </si>
  <si>
    <t>HI619R</t>
  </si>
  <si>
    <t xml:space="preserve"> MSC MANHATTAN V</t>
  </si>
  <si>
    <t xml:space="preserve"> SUEZ CANAL</t>
  </si>
  <si>
    <t>HI620R</t>
  </si>
  <si>
    <t xml:space="preserve">HONG KONG </t>
  </si>
  <si>
    <t xml:space="preserve">  MSC TAMARA IV / MSC BARBARA</t>
  </si>
  <si>
    <t xml:space="preserve">TORRANCE </t>
  </si>
  <si>
    <t>HI621R</t>
  </si>
  <si>
    <t>MSC ALMA VII</t>
  </si>
  <si>
    <t>HI622R</t>
  </si>
  <si>
    <t xml:space="preserve"> MSC MEXICO V / MSC MATERA VI</t>
  </si>
  <si>
    <t>HI623R</t>
  </si>
  <si>
    <t xml:space="preserve"> MSC MICHIGAN VII / MSC TUXPAN V</t>
  </si>
  <si>
    <t>HI624R</t>
  </si>
  <si>
    <t xml:space="preserve">   MSC TUXPAN V / MSC VERACRUZ V</t>
  </si>
  <si>
    <t xml:space="preserve">MSC ANIELLO </t>
  </si>
  <si>
    <t>HI625R</t>
  </si>
  <si>
    <t>HI626R</t>
  </si>
  <si>
    <t xml:space="preserve"> MSC FLORIANA VI / MSC VERACRUZ V</t>
  </si>
  <si>
    <t>HI627R</t>
  </si>
  <si>
    <t xml:space="preserve"> MSC STELLA / MSC DARWIN VI</t>
  </si>
  <si>
    <t>MSC TAMPA V</t>
  </si>
  <si>
    <t>HI628R</t>
  </si>
  <si>
    <t xml:space="preserve"> MSC FELIXSTOWE /  MSC KALAMATA VII </t>
  </si>
  <si>
    <t>MSC DARWIN VI</t>
  </si>
  <si>
    <t>HI629R</t>
  </si>
  <si>
    <t xml:space="preserve">  MSC KALAMATA VII / MSC UNITE VI</t>
  </si>
  <si>
    <t>HI630R</t>
  </si>
  <si>
    <t>MSC GENERAL IV / MSC UNITE VI</t>
  </si>
  <si>
    <t>HI631R</t>
  </si>
  <si>
    <t xml:space="preserve">   MSC TAVVISHI VI / TORRANCE </t>
  </si>
  <si>
    <t>MSC TAVVISHI VI</t>
  </si>
  <si>
    <t>HI632R</t>
  </si>
  <si>
    <t xml:space="preserve">MSC TAVVISHI VI / TORRANCE </t>
  </si>
  <si>
    <t>MSC LOS ANGELES</t>
  </si>
  <si>
    <t>HI633R</t>
  </si>
  <si>
    <t xml:space="preserve"> MSC LUDOVICA / MSC VERACRUZ V</t>
  </si>
  <si>
    <t>HI634R</t>
  </si>
  <si>
    <t>MSC POLARIS /  MSC ANIELLO</t>
  </si>
  <si>
    <t>MSC VERACRUZ V</t>
  </si>
  <si>
    <t xml:space="preserve"> MSC ANIELLO / MSC POLARIS</t>
  </si>
  <si>
    <t>HI636R</t>
  </si>
  <si>
    <t xml:space="preserve"> MSC ROSHNEY V / MSC MAGNOLIA V</t>
  </si>
  <si>
    <t>HI637R</t>
  </si>
  <si>
    <t xml:space="preserve"> MSC DARWIN VI /  MSC TAMPA V</t>
  </si>
  <si>
    <t>HI638R</t>
  </si>
  <si>
    <t xml:space="preserve"> MSC TAMPA V /  MSC DARWIN VI</t>
  </si>
  <si>
    <t>HI639R</t>
  </si>
  <si>
    <t xml:space="preserve"> MSC DARWIN VI/  MSC KALAMATA VII</t>
  </si>
  <si>
    <t xml:space="preserve"> MSC GENERAL IV</t>
  </si>
  <si>
    <t>HI640R</t>
  </si>
  <si>
    <t xml:space="preserve">   MSC KALAMATA VII /  MSC GENERAL IV</t>
  </si>
  <si>
    <t>HI641R</t>
  </si>
  <si>
    <t xml:space="preserve"> MSC TAVVISHI VI</t>
  </si>
  <si>
    <t>HI642R</t>
  </si>
  <si>
    <t xml:space="preserve"> MSC LOS ANGELES</t>
  </si>
  <si>
    <t>HI643R</t>
  </si>
  <si>
    <t xml:space="preserve"> MSC ANSHIKA VI</t>
  </si>
  <si>
    <t>HI644R</t>
  </si>
  <si>
    <t xml:space="preserve"> MSC VERACRUZ V  </t>
  </si>
  <si>
    <t>HI645R</t>
  </si>
  <si>
    <t xml:space="preserve"> MSC CAMILLE</t>
  </si>
  <si>
    <t>FV613N</t>
  </si>
  <si>
    <t xml:space="preserve"> MSC LORENZA</t>
  </si>
  <si>
    <t>FV614N</t>
  </si>
  <si>
    <t xml:space="preserve"> MSC DARLENE</t>
  </si>
  <si>
    <t>FV615N</t>
  </si>
  <si>
    <t xml:space="preserve"> MSC BEATRICE</t>
  </si>
  <si>
    <t>MSC ILARIA</t>
  </si>
  <si>
    <t>FV616N</t>
  </si>
  <si>
    <t xml:space="preserve"> MSC VICTORINE</t>
  </si>
  <si>
    <t>MSC BEATRICE</t>
  </si>
  <si>
    <t>FV617N</t>
  </si>
  <si>
    <t xml:space="preserve"> MSC CRAPOLLA</t>
  </si>
  <si>
    <t>MSC KANOKO</t>
  </si>
  <si>
    <t>FV618N</t>
  </si>
  <si>
    <t xml:space="preserve"> MSC MARTINA MARIA</t>
  </si>
  <si>
    <t>FV619N</t>
  </si>
  <si>
    <t xml:space="preserve"> MSC FREYA</t>
  </si>
  <si>
    <t>MSC TAYLOR</t>
  </si>
  <si>
    <t>FV620N</t>
  </si>
  <si>
    <t xml:space="preserve"> MSC MELATILDE</t>
  </si>
  <si>
    <t>FV621N</t>
  </si>
  <si>
    <t xml:space="preserve"> MSC DEILA</t>
  </si>
  <si>
    <t>MSC MONICA CRISTINA</t>
  </si>
  <si>
    <t>FV622N</t>
  </si>
  <si>
    <t>MSC MARA</t>
  </si>
  <si>
    <t>FV623N</t>
  </si>
  <si>
    <t>FV624N</t>
  </si>
  <si>
    <t>FV625N</t>
  </si>
  <si>
    <t xml:space="preserve"> MSC ILARIA</t>
  </si>
  <si>
    <t>FV626N</t>
  </si>
  <si>
    <t xml:space="preserve"> MSC BEATRICE / MSC DANIELA</t>
  </si>
  <si>
    <t>FV627N</t>
  </si>
  <si>
    <t xml:space="preserve"> MSC KANOKO</t>
  </si>
  <si>
    <t>MSC TANZANIA</t>
  </si>
  <si>
    <t>FV628N</t>
  </si>
  <si>
    <t>MSC MARIACRISTINA</t>
  </si>
  <si>
    <t>FV629N</t>
  </si>
  <si>
    <t xml:space="preserve"> MSC TAYLOR</t>
  </si>
  <si>
    <t>MSC VIOLA</t>
  </si>
  <si>
    <t>FV630N</t>
  </si>
  <si>
    <t>FV631N</t>
  </si>
  <si>
    <t xml:space="preserve"> MSC MONICA CRISTINA /  MSC CLAIRE</t>
  </si>
  <si>
    <t>MSC IRENE</t>
  </si>
  <si>
    <t>FV632N</t>
  </si>
  <si>
    <t xml:space="preserve"> MSC MARA / MSC ROSE</t>
  </si>
  <si>
    <t>FV633N</t>
  </si>
  <si>
    <t xml:space="preserve"> MSC BEATRICE / MSC ARINA</t>
  </si>
  <si>
    <t>MSC NELA</t>
  </si>
  <si>
    <t>FV634N</t>
  </si>
  <si>
    <t xml:space="preserve"> MSC LA SPEZIA / MSC MIRJA</t>
  </si>
  <si>
    <t>FV635N</t>
  </si>
  <si>
    <t xml:space="preserve">  MSC BETTINA / MSC ZOE</t>
  </si>
  <si>
    <t>MSC INGY</t>
  </si>
  <si>
    <t>FV636N</t>
  </si>
  <si>
    <t xml:space="preserve">  MSC OSCAR / MSC VIVIANA</t>
  </si>
  <si>
    <t>FV637N</t>
  </si>
  <si>
    <t xml:space="preserve"> MSC TANZANIA / MSC HAMBURG</t>
  </si>
  <si>
    <t>FV638N</t>
  </si>
  <si>
    <t xml:space="preserve">MSC OLIVER / MSC MIA </t>
  </si>
  <si>
    <t>FV639N</t>
  </si>
  <si>
    <t xml:space="preserve"> MSC VIOLA / MSC TINA</t>
  </si>
  <si>
    <t>FV640N</t>
  </si>
  <si>
    <t>FV641N</t>
  </si>
  <si>
    <t xml:space="preserve"> MSC IRENE / MSC JADE</t>
  </si>
  <si>
    <t>FV642N</t>
  </si>
  <si>
    <t xml:space="preserve"> MSC LIVORNO / MSC MAYA</t>
  </si>
  <si>
    <t>FV643N</t>
  </si>
  <si>
    <t>FV644N</t>
  </si>
  <si>
    <t xml:space="preserve"> MSC ARINA</t>
  </si>
  <si>
    <t>FV645N</t>
  </si>
  <si>
    <t xml:space="preserve"> MSC INGY</t>
  </si>
  <si>
    <t>FV646N</t>
  </si>
  <si>
    <t>AM2 - JADE EASTBOUND</t>
  </si>
  <si>
    <t xml:space="preserve">JADE EAST </t>
  </si>
  <si>
    <t xml:space="preserve">YANTIAN </t>
  </si>
  <si>
    <t>MSC ISABELLA</t>
  </si>
  <si>
    <t>FJ339E</t>
  </si>
  <si>
    <t>FJ340E</t>
  </si>
  <si>
    <t>MSC SAMAR</t>
  </si>
  <si>
    <t>FJ341E</t>
  </si>
  <si>
    <t>FJ342E</t>
  </si>
  <si>
    <t>MSC GEMMA</t>
  </si>
  <si>
    <t>FJ343E</t>
  </si>
  <si>
    <t>MSC FEBE</t>
  </si>
  <si>
    <t>FJ344E</t>
  </si>
  <si>
    <t>MSC CELESTINO MARESCA</t>
  </si>
  <si>
    <t>FJ345E</t>
  </si>
  <si>
    <t>MSC LENI</t>
  </si>
  <si>
    <t>FJ346E</t>
  </si>
  <si>
    <t>MSC IRINA</t>
  </si>
  <si>
    <t>FJ347E</t>
  </si>
  <si>
    <t>MSC SIXIN</t>
  </si>
  <si>
    <t>FJ348E</t>
  </si>
  <si>
    <t>MSC GULSUN</t>
  </si>
  <si>
    <t>FJ349E</t>
  </si>
  <si>
    <t>FJ350E</t>
  </si>
  <si>
    <t>MSC MIA</t>
  </si>
  <si>
    <t>FJ351E</t>
  </si>
  <si>
    <t>FJ352E</t>
  </si>
  <si>
    <t>FJ401E</t>
  </si>
  <si>
    <t>FJ402E</t>
  </si>
  <si>
    <t>FJ403E</t>
  </si>
  <si>
    <t>FJ404E</t>
  </si>
  <si>
    <t>MSC APOLLINE</t>
  </si>
  <si>
    <t>FJ405E</t>
  </si>
  <si>
    <t>FJ406E</t>
  </si>
  <si>
    <t>FJ407E</t>
  </si>
  <si>
    <t>FJ408E</t>
  </si>
  <si>
    <t>FJ409E</t>
  </si>
  <si>
    <t>FJ410E</t>
  </si>
  <si>
    <t>FJ411E</t>
  </si>
  <si>
    <t>FJ412E</t>
  </si>
  <si>
    <t>FJ413E</t>
  </si>
  <si>
    <t>c</t>
  </si>
  <si>
    <t>FJ414E</t>
  </si>
  <si>
    <t>FJ415E</t>
  </si>
  <si>
    <t>FJ416E</t>
  </si>
  <si>
    <t>FJ417E</t>
  </si>
  <si>
    <t>FJ418E</t>
  </si>
  <si>
    <t>FJ419E</t>
  </si>
  <si>
    <t>FJ420E</t>
  </si>
  <si>
    <t>MSC METTE</t>
  </si>
  <si>
    <t>FJ421E</t>
  </si>
  <si>
    <t>FJ422E</t>
  </si>
  <si>
    <t>FJ423E</t>
  </si>
  <si>
    <t>FJ424E</t>
  </si>
  <si>
    <t>FJ425E</t>
  </si>
  <si>
    <t>FJ426E</t>
  </si>
  <si>
    <t>FJ427E</t>
  </si>
  <si>
    <t>FJ428E</t>
  </si>
  <si>
    <t>FJ429E</t>
  </si>
  <si>
    <t>FJ430E</t>
  </si>
  <si>
    <t>FJ431E</t>
  </si>
  <si>
    <t>MSC MINA</t>
  </si>
  <si>
    <t>FJ432E</t>
  </si>
  <si>
    <t>FJ433E</t>
  </si>
  <si>
    <t>FJ434E</t>
  </si>
  <si>
    <t>FJ435E</t>
  </si>
  <si>
    <t>FJ436E</t>
  </si>
  <si>
    <t>FJ437E</t>
  </si>
  <si>
    <t>FJ438E</t>
  </si>
  <si>
    <t>FJ439E</t>
  </si>
  <si>
    <t>FJ440E</t>
  </si>
  <si>
    <t>FJ441E</t>
  </si>
  <si>
    <t>FJ442E</t>
  </si>
  <si>
    <t>FJ443E</t>
  </si>
  <si>
    <t>FJ444E</t>
  </si>
  <si>
    <t>FJ445E</t>
  </si>
  <si>
    <t>FJ446E</t>
  </si>
  <si>
    <t>FJ447E</t>
  </si>
  <si>
    <t>FJ448E</t>
  </si>
  <si>
    <t>FJ449E</t>
  </si>
  <si>
    <t>FJ450E</t>
  </si>
  <si>
    <t>FJ451E</t>
  </si>
  <si>
    <t>FJ452E</t>
  </si>
  <si>
    <t>FJ501E</t>
  </si>
  <si>
    <t>FJ502E</t>
  </si>
  <si>
    <t>FJ503E</t>
  </si>
  <si>
    <t>FJ504E</t>
  </si>
  <si>
    <t>FJ505E</t>
  </si>
  <si>
    <t>FJ506E</t>
  </si>
  <si>
    <t>FJ507E</t>
  </si>
  <si>
    <t>FJ508E</t>
  </si>
  <si>
    <t>FJ509E</t>
  </si>
  <si>
    <t>FJ510E</t>
  </si>
  <si>
    <t>FJ511E</t>
  </si>
  <si>
    <t>FJ512E</t>
  </si>
  <si>
    <t>FJ513E</t>
  </si>
  <si>
    <t>GJ513E</t>
  </si>
  <si>
    <t>MSC MIRJAM</t>
  </si>
  <si>
    <t>GJ514E</t>
  </si>
  <si>
    <t>GJ515E</t>
  </si>
  <si>
    <t>GJ516E</t>
  </si>
  <si>
    <t>GJ517E</t>
  </si>
  <si>
    <t>GJ518E</t>
  </si>
  <si>
    <t>GJ519E</t>
  </si>
  <si>
    <t>GJ520E</t>
  </si>
  <si>
    <t>MSC RAYA</t>
  </si>
  <si>
    <t>GJ521E</t>
  </si>
  <si>
    <t>GJ522E</t>
  </si>
  <si>
    <t>GJ523E</t>
  </si>
  <si>
    <t>GJ524E</t>
  </si>
  <si>
    <t>GJ525E</t>
  </si>
  <si>
    <t>GJ526E</t>
  </si>
  <si>
    <t>GJ527E</t>
  </si>
  <si>
    <t>GJ528E</t>
  </si>
  <si>
    <t>GJ529E</t>
  </si>
  <si>
    <t>MSC LORETO</t>
  </si>
  <si>
    <t>GJ530E</t>
  </si>
  <si>
    <t>GJ531E</t>
  </si>
  <si>
    <t>GJ532E</t>
  </si>
  <si>
    <t>GJ533E</t>
  </si>
  <si>
    <t>GJ534E</t>
  </si>
  <si>
    <t>GJ535E</t>
  </si>
  <si>
    <t>MSC TINA</t>
  </si>
  <si>
    <t>GJ536E</t>
  </si>
  <si>
    <t>GJ537E</t>
  </si>
  <si>
    <t>MSC VIVIANA</t>
  </si>
  <si>
    <t>GJ538E</t>
  </si>
  <si>
    <t>GJ539E</t>
  </si>
  <si>
    <t>GJ540E</t>
  </si>
  <si>
    <t>GJ541E</t>
  </si>
  <si>
    <t>GJ542E</t>
  </si>
  <si>
    <t>GJ543E</t>
  </si>
  <si>
    <t>GJ544E</t>
  </si>
  <si>
    <t>GJ545E</t>
  </si>
  <si>
    <t>MSC NICOLA MASTRO</t>
  </si>
  <si>
    <t>GJ546E</t>
  </si>
  <si>
    <t>GJ547E</t>
  </si>
  <si>
    <t>GJ548E</t>
  </si>
  <si>
    <t>GJ549E</t>
  </si>
  <si>
    <t>GJ550E</t>
  </si>
  <si>
    <t>GJ551E</t>
  </si>
  <si>
    <t>GJ552E</t>
  </si>
  <si>
    <t>MSC MICHEL CAPPELLINI</t>
  </si>
  <si>
    <t>GJ601E</t>
  </si>
  <si>
    <t>MSC SALERNO</t>
  </si>
  <si>
    <t>GJ602E</t>
  </si>
  <si>
    <t>GJ603E</t>
  </si>
  <si>
    <t>GJ604E</t>
  </si>
  <si>
    <t>GJ605E</t>
  </si>
  <si>
    <t>GJ606E</t>
  </si>
  <si>
    <t>GJ607E</t>
  </si>
  <si>
    <t>GJ608E</t>
  </si>
  <si>
    <t>MSC DIANA - NO LOADING</t>
  </si>
  <si>
    <t>GJ609E</t>
  </si>
  <si>
    <t>GJ610E</t>
  </si>
  <si>
    <t>GJ611E</t>
  </si>
  <si>
    <t>GJ612E</t>
  </si>
  <si>
    <t>GJ613E</t>
  </si>
  <si>
    <t>GJ614E</t>
  </si>
  <si>
    <t>** VOY GJ513E TO GJ519E - CNSHA TERMINAL CHANGED TO SHANGHAI SHANGDONG INTERNATIONAL CONTAINER TERMINAL</t>
  </si>
  <si>
    <t xml:space="preserve"> MSC METTE</t>
  </si>
  <si>
    <t>GJ615E</t>
  </si>
  <si>
    <t xml:space="preserve"> MSC MICHEL CAPPELLINI</t>
  </si>
  <si>
    <t>GJ616E</t>
  </si>
  <si>
    <t xml:space="preserve"> MSC CELESTINO MARESCA</t>
  </si>
  <si>
    <t>GJ617E</t>
  </si>
  <si>
    <t>GJ618E</t>
  </si>
  <si>
    <t xml:space="preserve"> MSC MARIELLA</t>
  </si>
  <si>
    <t>GJ619E</t>
  </si>
  <si>
    <t xml:space="preserve"> MSC SAMAR</t>
  </si>
  <si>
    <t>GJ620E</t>
  </si>
  <si>
    <t xml:space="preserve"> MSC CLAUDE GIRARDET</t>
  </si>
  <si>
    <t>GJ621E</t>
  </si>
  <si>
    <t xml:space="preserve"> MSC LEANNE</t>
  </si>
  <si>
    <t>GJ622E</t>
  </si>
  <si>
    <t xml:space="preserve"> MSC RAYA</t>
  </si>
  <si>
    <t>GJ623E</t>
  </si>
  <si>
    <t xml:space="preserve"> MSC RIFAYA</t>
  </si>
  <si>
    <t>GJ624E</t>
  </si>
  <si>
    <t xml:space="preserve"> MSC SIXIN</t>
  </si>
  <si>
    <t>GJ625E</t>
  </si>
  <si>
    <t xml:space="preserve"> MSC DIANA</t>
  </si>
  <si>
    <t>GJ626E</t>
  </si>
  <si>
    <t xml:space="preserve"> MSC MIRJA</t>
  </si>
  <si>
    <t>GJ627E</t>
  </si>
  <si>
    <t xml:space="preserve"> MSC ZOE</t>
  </si>
  <si>
    <t>GJ628E</t>
  </si>
  <si>
    <t xml:space="preserve"> MSC SVEVA</t>
  </si>
  <si>
    <t xml:space="preserve"> MSC IRINA</t>
  </si>
  <si>
    <t>GJ629E</t>
  </si>
  <si>
    <t xml:space="preserve"> MSC ALLEGRA</t>
  </si>
  <si>
    <t>GJ630E</t>
  </si>
  <si>
    <t>GJ631E</t>
  </si>
  <si>
    <t>GJ632E</t>
  </si>
  <si>
    <t>GJ633E</t>
  </si>
  <si>
    <t xml:space="preserve"> MSC ISABELLA</t>
  </si>
  <si>
    <t>GJ634E</t>
  </si>
  <si>
    <t>GJ635E</t>
  </si>
  <si>
    <t>GJ636E</t>
  </si>
  <si>
    <t xml:space="preserve"> MSC REEF</t>
  </si>
  <si>
    <t>GJ637E</t>
  </si>
  <si>
    <t xml:space="preserve"> MSC GEMMA</t>
  </si>
  <si>
    <t>GJ638E</t>
  </si>
  <si>
    <t>GJ639E</t>
  </si>
  <si>
    <t xml:space="preserve"> MSC CHINA</t>
  </si>
  <si>
    <t>GJ640E</t>
  </si>
  <si>
    <t>GJ641E</t>
  </si>
  <si>
    <t>GJ642E</t>
  </si>
  <si>
    <t xml:space="preserve"> MSC LENI</t>
  </si>
  <si>
    <t>GJ643E</t>
  </si>
  <si>
    <t xml:space="preserve"> MSC FEBE</t>
  </si>
  <si>
    <t>GJ644E</t>
  </si>
  <si>
    <t xml:space="preserve">                               MEDITERRANEAN SHIPPING COMPANY SOUTH EAST ASIA (SINGAPORE) PTE LTD </t>
  </si>
  <si>
    <t>TIANJIN PACIFIC INTERNATIONAL CONTAINER TERMINAL</t>
  </si>
  <si>
    <t>AM3 - PHOENIX EASTBOUND</t>
  </si>
  <si>
    <t>STRICTLY NO BUSAN LOCAL IMPORTS OR T/S ALLOWED</t>
  </si>
  <si>
    <t>PROFORMA SAILING WEDNESDAY</t>
  </si>
  <si>
    <t>(TUE)</t>
  </si>
  <si>
    <t>TIANJINXINGANG (TPICT)</t>
  </si>
  <si>
    <t>BUSAN (HJNC)</t>
  </si>
  <si>
    <t xml:space="preserve"> PROFORMA "ETA"</t>
  </si>
  <si>
    <t xml:space="preserve"> PROFORMA "S"</t>
  </si>
  <si>
    <t>MAERSK HAVANA</t>
  </si>
  <si>
    <t>126E</t>
  </si>
  <si>
    <t>DELAY FM 27/6</t>
  </si>
  <si>
    <t>MAERSK HALIFAX</t>
  </si>
  <si>
    <t>127E</t>
  </si>
  <si>
    <t>DELAY FM 3/8</t>
  </si>
  <si>
    <t>QX128E</t>
  </si>
  <si>
    <t>DELAY FM 10/8</t>
  </si>
  <si>
    <t xml:space="preserve">MAERSK HUACHO </t>
  </si>
  <si>
    <t>129E</t>
  </si>
  <si>
    <t>DELAY FM 17/8</t>
  </si>
  <si>
    <t>MAERSK HIDALGO</t>
  </si>
  <si>
    <t>130E</t>
  </si>
  <si>
    <t>DELAY FM 24/8</t>
  </si>
  <si>
    <t>139E</t>
  </si>
  <si>
    <t>QX140E</t>
  </si>
  <si>
    <t>142E</t>
  </si>
  <si>
    <t>MAERSK HONG KONG</t>
  </si>
  <si>
    <t>143E</t>
  </si>
  <si>
    <t>MAERSK HANOI</t>
  </si>
  <si>
    <t>144E</t>
  </si>
  <si>
    <t>MAERSK HOUSTON</t>
  </si>
  <si>
    <t>145E</t>
  </si>
  <si>
    <t>MAERSK HANGZHOU</t>
  </si>
  <si>
    <t>146E</t>
  </si>
  <si>
    <t>MAERSK HORSBURGH</t>
  </si>
  <si>
    <t>147E</t>
  </si>
  <si>
    <t>MAERSK HAMBURG</t>
  </si>
  <si>
    <t>149E</t>
  </si>
  <si>
    <t>QX151E</t>
  </si>
  <si>
    <t>152E</t>
  </si>
  <si>
    <t>201E</t>
  </si>
  <si>
    <t>202E</t>
  </si>
  <si>
    <t>QX203E</t>
  </si>
  <si>
    <t>204E</t>
  </si>
  <si>
    <t>205E</t>
  </si>
  <si>
    <t>206E</t>
  </si>
  <si>
    <t>207E</t>
  </si>
  <si>
    <t>208E</t>
  </si>
  <si>
    <t>209E</t>
  </si>
  <si>
    <t>210E</t>
  </si>
  <si>
    <t>211E</t>
  </si>
  <si>
    <t>QX212E</t>
  </si>
  <si>
    <t>MAERSK HUACHO</t>
  </si>
  <si>
    <t>213E</t>
  </si>
  <si>
    <t>214E</t>
  </si>
  <si>
    <t>215E</t>
  </si>
  <si>
    <t>217E</t>
  </si>
  <si>
    <t>218E</t>
  </si>
  <si>
    <t>219E</t>
  </si>
  <si>
    <t>220E</t>
  </si>
  <si>
    <t>QX221E</t>
  </si>
  <si>
    <t>222E</t>
  </si>
  <si>
    <t>223E</t>
  </si>
  <si>
    <t>QX224E</t>
  </si>
  <si>
    <t>225E</t>
  </si>
  <si>
    <t>226E</t>
  </si>
  <si>
    <t>227E</t>
  </si>
  <si>
    <t>228E</t>
  </si>
  <si>
    <t>230E</t>
  </si>
  <si>
    <t>EXPRESS BERLIN</t>
  </si>
  <si>
    <t>231E</t>
  </si>
  <si>
    <t>232E</t>
  </si>
  <si>
    <t>233E</t>
  </si>
  <si>
    <t>235E</t>
  </si>
  <si>
    <t>QX236E</t>
  </si>
  <si>
    <t>QX237E</t>
  </si>
  <si>
    <t>238E</t>
  </si>
  <si>
    <t>239E</t>
  </si>
  <si>
    <t>240E</t>
  </si>
  <si>
    <t xml:space="preserve">MAERSK HANOI </t>
  </si>
  <si>
    <t>242E</t>
  </si>
  <si>
    <t>243E</t>
  </si>
  <si>
    <t>245E</t>
  </si>
  <si>
    <t>246E</t>
  </si>
  <si>
    <t>247E</t>
  </si>
  <si>
    <t>248E</t>
  </si>
  <si>
    <t>MAERSK CAMPBELL</t>
  </si>
  <si>
    <t>249E</t>
  </si>
  <si>
    <t>250E</t>
  </si>
  <si>
    <t>251E</t>
  </si>
  <si>
    <t>252E</t>
  </si>
  <si>
    <t>301E</t>
  </si>
  <si>
    <t>302E</t>
  </si>
  <si>
    <t>303E</t>
  </si>
  <si>
    <t>304E</t>
  </si>
  <si>
    <t>STOP  NOMINATION ON 305E- FULL</t>
  </si>
  <si>
    <t>305E</t>
  </si>
  <si>
    <t>306E</t>
  </si>
  <si>
    <t>MAERSK CANDOR</t>
  </si>
  <si>
    <t>307E</t>
  </si>
  <si>
    <t>308E</t>
  </si>
  <si>
    <t>309E</t>
  </si>
  <si>
    <t>310E</t>
  </si>
  <si>
    <t>311E</t>
  </si>
  <si>
    <t>312E</t>
  </si>
  <si>
    <t>313E</t>
  </si>
  <si>
    <t>314E</t>
  </si>
  <si>
    <t>315E</t>
  </si>
  <si>
    <t>316E</t>
  </si>
  <si>
    <t>317E</t>
  </si>
  <si>
    <t>318E</t>
  </si>
  <si>
    <t>MAERSK CANYON</t>
  </si>
  <si>
    <t>319E</t>
  </si>
  <si>
    <t>320E</t>
  </si>
  <si>
    <t>321E</t>
  </si>
  <si>
    <t>322E</t>
  </si>
  <si>
    <t>323E</t>
  </si>
  <si>
    <t>324E</t>
  </si>
  <si>
    <t>325E</t>
  </si>
  <si>
    <t>326E</t>
  </si>
  <si>
    <t>327E</t>
  </si>
  <si>
    <t>328E</t>
  </si>
  <si>
    <t>329E</t>
  </si>
  <si>
    <t>330E</t>
  </si>
  <si>
    <t>331E</t>
  </si>
  <si>
    <t>332E</t>
  </si>
  <si>
    <t>333E</t>
  </si>
  <si>
    <t>334E</t>
  </si>
  <si>
    <t>PHASING OUT</t>
  </si>
  <si>
    <t>MAERSK CLEVELAND</t>
  </si>
  <si>
    <t xml:space="preserve">                              MEDITERRANEAN SHIPPING COMPANY SOUTH EAST ASIA (SINGAPORE) PTE LTD </t>
  </si>
  <si>
    <t>IPANEMA EASTBOUND</t>
  </si>
  <si>
    <t>PRIORITY HKG/PUS</t>
  </si>
  <si>
    <t>SCA TO LOAD ON SWAN FOR HK SHIPMENTS</t>
  </si>
  <si>
    <t xml:space="preserve">HIT CANNOT LOAD SCA </t>
  </si>
  <si>
    <t>SHA loading must get ARO approval</t>
  </si>
  <si>
    <t>NGB loading must get ARO approval</t>
  </si>
  <si>
    <t>(THU)</t>
  </si>
  <si>
    <t>HONG KONG - HKHIT</t>
  </si>
  <si>
    <t>BUSAN (PNIT)</t>
  </si>
  <si>
    <t xml:space="preserve">SHANGHAI - YANGSHAN </t>
  </si>
  <si>
    <t>PROFORMA S</t>
  </si>
  <si>
    <t>shantou</t>
  </si>
  <si>
    <t>hakata (via busan)</t>
  </si>
  <si>
    <t>osaka (via busan) - DOW</t>
  </si>
  <si>
    <t>NANJING VIA SHANGHAI</t>
  </si>
  <si>
    <t>11  DAYS</t>
  </si>
  <si>
    <t>12 - 13 DAYS</t>
  </si>
  <si>
    <t>SEASPAN RAPTOR</t>
  </si>
  <si>
    <t>2129E</t>
  </si>
  <si>
    <t>MSC SARA ELENA</t>
  </si>
  <si>
    <t>FI137R</t>
  </si>
  <si>
    <t>MONTEVIDEO EXPRESS</t>
  </si>
  <si>
    <t>2131E</t>
  </si>
  <si>
    <t>FI139R</t>
  </si>
  <si>
    <t>MSC CHANNE</t>
  </si>
  <si>
    <t>FI140R</t>
  </si>
  <si>
    <t>SEASPAN OSPREY</t>
  </si>
  <si>
    <t>2134E</t>
  </si>
  <si>
    <t>PARANAGUA EXPRESS</t>
  </si>
  <si>
    <t>2135E</t>
  </si>
  <si>
    <t>SEASPAN HARRIER</t>
  </si>
  <si>
    <t>2136E</t>
  </si>
  <si>
    <t>MSC DESIREE</t>
  </si>
  <si>
    <t>FI144R</t>
  </si>
  <si>
    <t>MSC AGRIGENTO</t>
  </si>
  <si>
    <t>FI145R</t>
  </si>
  <si>
    <t>CAPE ARTEMISIO</t>
  </si>
  <si>
    <t>2139E</t>
  </si>
  <si>
    <t>SEASPAN FALCON</t>
  </si>
  <si>
    <t>2140E</t>
  </si>
  <si>
    <t>MSC ABIDJAN</t>
  </si>
  <si>
    <t>FI148R</t>
  </si>
  <si>
    <t>BUENOS AIRES EXPRESS</t>
  </si>
  <si>
    <t>2142E</t>
  </si>
  <si>
    <t>2143E</t>
  </si>
  <si>
    <t>FI151R</t>
  </si>
  <si>
    <t>2145E</t>
  </si>
  <si>
    <t>FI201R</t>
  </si>
  <si>
    <t>2147E</t>
  </si>
  <si>
    <t>2148E</t>
  </si>
  <si>
    <t>2149E</t>
  </si>
  <si>
    <t>FI206R</t>
  </si>
  <si>
    <t>FI207R</t>
  </si>
  <si>
    <t>2152E</t>
  </si>
  <si>
    <t>2201E</t>
  </si>
  <si>
    <t>FI210R</t>
  </si>
  <si>
    <t>2203E</t>
  </si>
  <si>
    <t>2205E</t>
  </si>
  <si>
    <t>FI213R</t>
  </si>
  <si>
    <t>2207E</t>
  </si>
  <si>
    <t>FI215R</t>
  </si>
  <si>
    <t>2209E</t>
  </si>
  <si>
    <t>2210E</t>
  </si>
  <si>
    <t>2211E</t>
  </si>
  <si>
    <t>FI219R</t>
  </si>
  <si>
    <t>FI220R</t>
  </si>
  <si>
    <t xml:space="preserve">
MEDITERRANEAN EXPRESS</t>
  </si>
  <si>
    <t>2214E</t>
  </si>
  <si>
    <t>2215E</t>
  </si>
  <si>
    <t>FI223R</t>
  </si>
  <si>
    <t>TBN 96 (BLANK SAILING)</t>
  </si>
  <si>
    <t>2217E</t>
  </si>
  <si>
    <t>SALVADOR EXPRESS</t>
  </si>
  <si>
    <t>2218E</t>
  </si>
  <si>
    <t>2219E</t>
  </si>
  <si>
    <t>FI227R</t>
  </si>
  <si>
    <t>NAVEGANTES EXPRESS</t>
  </si>
  <si>
    <t>2221E</t>
  </si>
  <si>
    <t>FI229R</t>
  </si>
  <si>
    <t>2223E</t>
  </si>
  <si>
    <t>2224E</t>
  </si>
  <si>
    <t>2225E</t>
  </si>
  <si>
    <t>MSC ALGHERO</t>
  </si>
  <si>
    <t>FI234R</t>
  </si>
  <si>
    <t>2228E</t>
  </si>
  <si>
    <t>2229E</t>
  </si>
  <si>
    <t>MSC ARICA</t>
  </si>
  <si>
    <t>FI237R</t>
  </si>
  <si>
    <t>2231E</t>
  </si>
  <si>
    <t>2232E</t>
  </si>
  <si>
    <t>2234E</t>
  </si>
  <si>
    <t>FI242R</t>
  </si>
  <si>
    <t>ONE AMAZON</t>
  </si>
  <si>
    <t>2236E</t>
  </si>
  <si>
    <t>RIO DE JANEIRO EXPRESS</t>
  </si>
  <si>
    <t>2237E</t>
  </si>
  <si>
    <t>2238E</t>
  </si>
  <si>
    <t xml:space="preserve"> FI246R</t>
  </si>
  <si>
    <t>FI247R</t>
  </si>
  <si>
    <t>2241E</t>
  </si>
  <si>
    <t>2242E</t>
  </si>
  <si>
    <t>FJ250R</t>
  </si>
  <si>
    <t>2244E</t>
  </si>
  <si>
    <t>2245E</t>
  </si>
  <si>
    <t>FI301R</t>
  </si>
  <si>
    <t>2247E</t>
  </si>
  <si>
    <t>FI303R</t>
  </si>
  <si>
    <t>2249E</t>
  </si>
  <si>
    <t>2250E</t>
  </si>
  <si>
    <t>2251E</t>
  </si>
  <si>
    <t>FI308R</t>
  </si>
  <si>
    <t>MSC SHUBA B</t>
  </si>
  <si>
    <t>FI309R</t>
  </si>
  <si>
    <t>2302E</t>
  </si>
  <si>
    <t>2304E</t>
  </si>
  <si>
    <t>MSC GAYANE</t>
  </si>
  <si>
    <t>FI312R</t>
  </si>
  <si>
    <t>2306E</t>
  </si>
  <si>
    <t>2307E</t>
  </si>
  <si>
    <t>MSC MADHU B</t>
  </si>
  <si>
    <t>FI315R</t>
  </si>
  <si>
    <t>2309E</t>
  </si>
  <si>
    <t>FI317R</t>
  </si>
  <si>
    <t>2311E</t>
  </si>
  <si>
    <t>2312E</t>
  </si>
  <si>
    <t>RDO ACE</t>
  </si>
  <si>
    <t>2313E</t>
  </si>
  <si>
    <t>MSC AVNI</t>
  </si>
  <si>
    <t>FI321R</t>
  </si>
  <si>
    <t>FI322R</t>
  </si>
  <si>
    <t xml:space="preserve">2316E </t>
  </si>
  <si>
    <t>2317E</t>
  </si>
  <si>
    <t>2318E</t>
  </si>
  <si>
    <t>CAPE KORTIA</t>
  </si>
  <si>
    <t>FI326R</t>
  </si>
  <si>
    <t>2320E</t>
  </si>
  <si>
    <t>FI328R</t>
  </si>
  <si>
    <t>2322E</t>
  </si>
  <si>
    <t>MSC ANTIGUA</t>
  </si>
  <si>
    <t>FI330R</t>
  </si>
  <si>
    <t>2324E</t>
  </si>
  <si>
    <t>2325E</t>
  </si>
  <si>
    <t>2326E</t>
  </si>
  <si>
    <t>FI334R</t>
  </si>
  <si>
    <t>FI335R</t>
  </si>
  <si>
    <t>2329E</t>
  </si>
  <si>
    <t>2330E</t>
  </si>
  <si>
    <t>2331E</t>
  </si>
  <si>
    <t>FI339R</t>
  </si>
  <si>
    <t xml:space="preserve"> 2333E</t>
  </si>
  <si>
    <t xml:space="preserve"> FI341R</t>
  </si>
  <si>
    <t>LIMA EXPRESS</t>
  </si>
  <si>
    <t>2335E</t>
  </si>
  <si>
    <t>CAPE TAINARO</t>
  </si>
  <si>
    <t>FI343R</t>
  </si>
  <si>
    <t>2337E</t>
  </si>
  <si>
    <t>2338E</t>
  </si>
  <si>
    <t>2339E</t>
  </si>
  <si>
    <t>FI347R</t>
  </si>
  <si>
    <t>2342E</t>
  </si>
  <si>
    <t>FI350R</t>
  </si>
  <si>
    <t>2344E</t>
  </si>
  <si>
    <t>2345E</t>
  </si>
  <si>
    <t>2346E</t>
  </si>
  <si>
    <t xml:space="preserve"> FI402R</t>
  </si>
  <si>
    <t>2348E</t>
  </si>
  <si>
    <t>MSC AZOV</t>
  </si>
  <si>
    <t>FI404R</t>
  </si>
  <si>
    <t>chinsin</t>
  </si>
  <si>
    <t>SENTOSA SHIKA LEG 1</t>
  </si>
  <si>
    <t xml:space="preserve">PROFORMA SAILING </t>
  </si>
  <si>
    <t>LIVE</t>
  </si>
  <si>
    <t xml:space="preserve">10 DAYS </t>
  </si>
  <si>
    <t>MSC EVA</t>
  </si>
  <si>
    <t>FV140A</t>
  </si>
  <si>
    <t>MSC ALTAIR</t>
  </si>
  <si>
    <t>FV141A</t>
  </si>
  <si>
    <t>FV142A</t>
  </si>
  <si>
    <t>MSC DANIELA</t>
  </si>
  <si>
    <t>FV143A</t>
  </si>
  <si>
    <t>MSC AURIGA</t>
  </si>
  <si>
    <t>FV144A</t>
  </si>
  <si>
    <t>FV145A</t>
  </si>
  <si>
    <t>FV146A</t>
  </si>
  <si>
    <t>MSC TARANTO</t>
  </si>
  <si>
    <t>FV147A</t>
  </si>
  <si>
    <t>MSC HEIDI</t>
  </si>
  <si>
    <t>FV148A</t>
  </si>
  <si>
    <t>MSC SONIA</t>
  </si>
  <si>
    <t>FV149A</t>
  </si>
  <si>
    <t>FV150A</t>
  </si>
  <si>
    <t>MSC RAVENNA</t>
  </si>
  <si>
    <t>FV151A</t>
  </si>
  <si>
    <t>MSC SOLA</t>
  </si>
  <si>
    <t>FV152A</t>
  </si>
  <si>
    <t>MSC TRIESTE</t>
  </si>
  <si>
    <t>FV201A</t>
  </si>
  <si>
    <t>MSC FAITH</t>
  </si>
  <si>
    <t>FV202A</t>
  </si>
  <si>
    <t>MSC IVANA</t>
  </si>
  <si>
    <t>FV203A</t>
  </si>
  <si>
    <t>MSC GIULIA</t>
  </si>
  <si>
    <t>FV204A</t>
  </si>
  <si>
    <t>DISCHARGE SIN  ONLY</t>
  </si>
  <si>
    <t>MSC FRANCESCA</t>
  </si>
  <si>
    <t>FV205A</t>
  </si>
  <si>
    <t>EX NAVIOS UNITE</t>
  </si>
  <si>
    <t>NORTHERN JUPITER</t>
  </si>
  <si>
    <t>FV206A</t>
  </si>
  <si>
    <t>EX MSC DANIELA</t>
  </si>
  <si>
    <t xml:space="preserve"> MSC SHAY</t>
  </si>
  <si>
    <t>FV207A</t>
  </si>
  <si>
    <t>MSC DANIT</t>
  </si>
  <si>
    <t>FV208A</t>
  </si>
  <si>
    <t>EX MSC SOLA</t>
  </si>
  <si>
    <t>MSC VALERIA</t>
  </si>
  <si>
    <t>FV209A</t>
  </si>
  <si>
    <t>FV210A</t>
  </si>
  <si>
    <t>FV211A</t>
  </si>
  <si>
    <t>MSC FLAVIA</t>
  </si>
  <si>
    <t>FV212A</t>
  </si>
  <si>
    <t>FV213A</t>
  </si>
  <si>
    <t>MSC WASHINGTON</t>
  </si>
  <si>
    <t>FV214A</t>
  </si>
  <si>
    <t>MSC VIRGO</t>
  </si>
  <si>
    <t>FV215A</t>
  </si>
  <si>
    <t>MSC CAMILLE</t>
  </si>
  <si>
    <t>FV216A</t>
  </si>
  <si>
    <t>NAVIOS UTMOST</t>
  </si>
  <si>
    <t>FV217A</t>
  </si>
  <si>
    <t>MSC SDLA</t>
  </si>
  <si>
    <t>FV218A</t>
  </si>
  <si>
    <t>FV219A</t>
  </si>
  <si>
    <t>FV220A</t>
  </si>
  <si>
    <t>FV221A</t>
  </si>
  <si>
    <t>EX MSC BARI</t>
  </si>
  <si>
    <t>MSC SHAY</t>
  </si>
  <si>
    <t>FV222A</t>
  </si>
  <si>
    <t>EX MSC AURIGA</t>
  </si>
  <si>
    <t>MSC LISA</t>
  </si>
  <si>
    <t>FV223A</t>
  </si>
  <si>
    <t>MSC VIRGINIA</t>
  </si>
  <si>
    <t>FV224A</t>
  </si>
  <si>
    <t>EX MSC AMSTERDAAM</t>
  </si>
  <si>
    <t>MSC LAUREN</t>
  </si>
  <si>
    <t>FV225A</t>
  </si>
  <si>
    <t>EX NAVIOS UTMOST</t>
  </si>
  <si>
    <t>FV226A</t>
  </si>
  <si>
    <t>MSC VEGA</t>
  </si>
  <si>
    <t>FV227A</t>
  </si>
  <si>
    <t>FV228A</t>
  </si>
  <si>
    <t>MSC SINDY</t>
  </si>
  <si>
    <t>FV229A</t>
  </si>
  <si>
    <t>TBN 28</t>
  </si>
  <si>
    <t>FV230A</t>
  </si>
  <si>
    <t>FV231A</t>
  </si>
  <si>
    <t>MSC VITA</t>
  </si>
  <si>
    <t>FV232A</t>
  </si>
  <si>
    <t>MSC SILVANA</t>
  </si>
  <si>
    <t>FV233A</t>
  </si>
  <si>
    <t>FV234A</t>
  </si>
  <si>
    <t>FV235A</t>
  </si>
  <si>
    <t>FV236A</t>
  </si>
  <si>
    <t>MSC VANDYA</t>
  </si>
  <si>
    <t>FV237A</t>
  </si>
  <si>
    <t>FV238A</t>
  </si>
  <si>
    <t>FV239A</t>
  </si>
  <si>
    <t>FV240A</t>
  </si>
  <si>
    <t>FV241A</t>
  </si>
  <si>
    <t>FV242A</t>
  </si>
  <si>
    <t>CAPE SOUNIO</t>
  </si>
  <si>
    <t>FV243A</t>
  </si>
  <si>
    <t>MSC CLORINDA</t>
  </si>
  <si>
    <t>FV244A</t>
  </si>
  <si>
    <t>FV245A</t>
  </si>
  <si>
    <t>MSC JOSSELINE</t>
  </si>
  <si>
    <t>FV246A</t>
  </si>
  <si>
    <t>MSC UNITED VIII</t>
  </si>
  <si>
    <t>FV247A</t>
  </si>
  <si>
    <t>FV248A</t>
  </si>
  <si>
    <t>FV249A</t>
  </si>
  <si>
    <t>EX MSC ALIYA</t>
  </si>
  <si>
    <t>MSC ARIANE</t>
  </si>
  <si>
    <t>FV250A</t>
  </si>
  <si>
    <t>FV251A</t>
  </si>
  <si>
    <t>FV252A</t>
  </si>
  <si>
    <t>FV301A</t>
  </si>
  <si>
    <t>FV302A</t>
  </si>
  <si>
    <t>FV303A</t>
  </si>
  <si>
    <t>FV304A</t>
  </si>
  <si>
    <t>FV305A</t>
  </si>
  <si>
    <t>TBN 40</t>
  </si>
  <si>
    <t>FV306A</t>
  </si>
  <si>
    <t>FV307A</t>
  </si>
  <si>
    <t>ex MSC AURIGA</t>
  </si>
  <si>
    <t>FV308A</t>
  </si>
  <si>
    <t>FV309A</t>
  </si>
  <si>
    <t>TBN 39</t>
  </si>
  <si>
    <t>FV310A</t>
  </si>
  <si>
    <t>FV311A</t>
  </si>
  <si>
    <t>FV314E</t>
  </si>
  <si>
    <t>FV315E</t>
  </si>
  <si>
    <t>NAVARINO</t>
  </si>
  <si>
    <t>FV316E</t>
  </si>
  <si>
    <t>MSC TERESA</t>
  </si>
  <si>
    <t>FV317E</t>
  </si>
  <si>
    <t>MSC JEWEL</t>
  </si>
  <si>
    <t>FV318E</t>
  </si>
  <si>
    <t>FV319E</t>
  </si>
  <si>
    <t>FV320E</t>
  </si>
  <si>
    <t>GA336E</t>
  </si>
  <si>
    <t>GA337E</t>
  </si>
  <si>
    <t>MSC EMANUELA</t>
  </si>
  <si>
    <t>GA338E</t>
  </si>
  <si>
    <t>GA339E</t>
  </si>
  <si>
    <t>GA340E</t>
  </si>
  <si>
    <t>MSC AUDREY</t>
  </si>
  <si>
    <t>GA341E</t>
  </si>
  <si>
    <t>GA342E</t>
  </si>
  <si>
    <t>MSC KATIE</t>
  </si>
  <si>
    <t>GA343E</t>
  </si>
  <si>
    <t>MSC VANCOUVER</t>
  </si>
  <si>
    <t>GA344E</t>
  </si>
  <si>
    <t>TBN 5</t>
  </si>
  <si>
    <t>GA345E</t>
  </si>
  <si>
    <t>TBN 6</t>
  </si>
  <si>
    <t>GA346E</t>
  </si>
  <si>
    <t>MSC PARIS</t>
  </si>
  <si>
    <t>GA347E</t>
  </si>
  <si>
    <t>TBN 2</t>
  </si>
  <si>
    <t>GA348E</t>
  </si>
  <si>
    <t>TBN 10</t>
  </si>
  <si>
    <t>GA349E</t>
  </si>
  <si>
    <t>MALYNDO EXPRESS (LOOP 1)</t>
  </si>
  <si>
    <t xml:space="preserve">PORT KLANG 
(WEST PORT) </t>
  </si>
  <si>
    <t>ex TG ATHENA / MSC SOPHIE</t>
  </si>
  <si>
    <t>HY114A</t>
  </si>
  <si>
    <t>DELAY FROM 04/04</t>
  </si>
  <si>
    <t>ex TG ATHENA</t>
  </si>
  <si>
    <t>HY115A</t>
  </si>
  <si>
    <t>HY116A</t>
  </si>
  <si>
    <t>HY117A</t>
  </si>
  <si>
    <t xml:space="preserve">STOP NOMINATION </t>
  </si>
  <si>
    <t>HY118A</t>
  </si>
  <si>
    <t>HY119A</t>
  </si>
  <si>
    <t>HY120A</t>
  </si>
  <si>
    <t>HY121A</t>
  </si>
  <si>
    <t>HY122A</t>
  </si>
  <si>
    <t>MIE2 (LOOP 2) - SINGAPORE / TANJONG PELEPAS / PASIR GUDANG / PORT KLANG</t>
  </si>
  <si>
    <t>PORT KLANG - WEST PORT</t>
  </si>
  <si>
    <t>HY027A</t>
  </si>
  <si>
    <t>HY028A</t>
  </si>
  <si>
    <t>HY029A</t>
  </si>
  <si>
    <t>HY030A</t>
  </si>
  <si>
    <t>CLOSE 2 LOOPS IN MALYNDO</t>
  </si>
  <si>
    <t>JOSEPH YAN</t>
  </si>
  <si>
    <t>6505 9686</t>
  </si>
  <si>
    <t>joseph.yan@msc.com</t>
  </si>
  <si>
    <t>KIM LEE</t>
  </si>
  <si>
    <t>6505 9688</t>
  </si>
  <si>
    <t>kim.lee@msc.com</t>
  </si>
  <si>
    <t>6505 9682</t>
  </si>
  <si>
    <t>WILLIE WONG</t>
  </si>
  <si>
    <t>6505 9689</t>
  </si>
  <si>
    <t>willie.wong@msc.com</t>
  </si>
  <si>
    <t>6505 9687</t>
  </si>
  <si>
    <t>JASON LIM</t>
  </si>
  <si>
    <t>6505 9685</t>
  </si>
  <si>
    <t>jason.lim@msc.com</t>
  </si>
  <si>
    <t>LINH</t>
  </si>
  <si>
    <t>6505 9699</t>
  </si>
  <si>
    <t>linh.ng@msc.com</t>
  </si>
  <si>
    <t>JARRYL FONG</t>
  </si>
  <si>
    <t>6505 9681</t>
  </si>
  <si>
    <t>jarryl.fong@msc.com</t>
  </si>
  <si>
    <t xml:space="preserve">                           MEDITERRANEAN SHIPPING COMPANY SOUTH EAST ASIA (SINGAPORE) PTE LTD </t>
  </si>
  <si>
    <t>IN3</t>
  </si>
  <si>
    <t>ex MERATUS GORONTALO</t>
  </si>
  <si>
    <t>HADDOCK</t>
  </si>
  <si>
    <t>133S</t>
  </si>
  <si>
    <t>134S</t>
  </si>
  <si>
    <t>IA3 LEG 2</t>
  </si>
  <si>
    <t>PROFORMA SAILING THURSDAY</t>
  </si>
  <si>
    <t>(WED)</t>
  </si>
  <si>
    <t>SEASPAN LUMACO</t>
  </si>
  <si>
    <t>028S</t>
  </si>
  <si>
    <t>RIO CADIZ</t>
  </si>
  <si>
    <t>029S</t>
  </si>
  <si>
    <t xml:space="preserve">NAVIOS TEMPO </t>
  </si>
  <si>
    <t>030S</t>
  </si>
  <si>
    <t>NAVIOS LAPIS</t>
  </si>
  <si>
    <t>031S</t>
  </si>
  <si>
    <t>ALS JUPITER</t>
  </si>
  <si>
    <t>032S</t>
  </si>
  <si>
    <t>033S</t>
  </si>
  <si>
    <t>034S</t>
  </si>
  <si>
    <t>035S</t>
  </si>
  <si>
    <t>036S</t>
  </si>
  <si>
    <t>037S</t>
  </si>
  <si>
    <t>038S</t>
  </si>
  <si>
    <t>039S</t>
  </si>
  <si>
    <t>040S</t>
  </si>
  <si>
    <t>041S</t>
  </si>
  <si>
    <t>042S</t>
  </si>
  <si>
    <t>043S</t>
  </si>
  <si>
    <t>044S</t>
  </si>
  <si>
    <t>045S</t>
  </si>
  <si>
    <t>046S</t>
  </si>
  <si>
    <t>047S</t>
  </si>
  <si>
    <t>048S</t>
  </si>
  <si>
    <t>049S</t>
  </si>
  <si>
    <t>6505 9693</t>
  </si>
  <si>
    <t>6505 9696</t>
  </si>
  <si>
    <t>6505 9697</t>
  </si>
  <si>
    <t>6505 9694</t>
  </si>
  <si>
    <t>AM1 - DRAGON EASTBOUND</t>
  </si>
  <si>
    <t>XIAMEN (SONGYU)</t>
  </si>
  <si>
    <t>FD012E</t>
  </si>
  <si>
    <t xml:space="preserve">MSC TRIESTE </t>
  </si>
  <si>
    <t>FD013E</t>
  </si>
  <si>
    <t>FD014E</t>
  </si>
  <si>
    <t>FD015E</t>
  </si>
  <si>
    <t>FD016E</t>
  </si>
  <si>
    <t>FD017E</t>
  </si>
  <si>
    <t>*** BLANK SAILING TILL FD043E, ESTIMATE RESUME FD044E, ETA SIN 14-DEC-2020 ***</t>
  </si>
  <si>
    <t>FD044E</t>
  </si>
  <si>
    <t>FD032E</t>
  </si>
  <si>
    <t>KAMCHATKA</t>
  </si>
  <si>
    <t>VOSTOCHNIY (VSC)</t>
  </si>
  <si>
    <t xml:space="preserve">14 DAYS </t>
  </si>
  <si>
    <t>FT121E</t>
  </si>
  <si>
    <t>HX128A</t>
  </si>
  <si>
    <t xml:space="preserve">MSC MIRJAM </t>
  </si>
  <si>
    <t>FT122E</t>
  </si>
  <si>
    <t>HX129A</t>
  </si>
  <si>
    <t>MSC OSCAR</t>
  </si>
  <si>
    <t>FT123E</t>
  </si>
  <si>
    <t>WANA BHUM</t>
  </si>
  <si>
    <t>HX130A</t>
  </si>
  <si>
    <t>MSC ZOE</t>
  </si>
  <si>
    <t>FT124E</t>
  </si>
  <si>
    <t>HX131A</t>
  </si>
  <si>
    <t>MSC MAYA</t>
  </si>
  <si>
    <t>FT125E</t>
  </si>
  <si>
    <t>HX132A</t>
  </si>
  <si>
    <t>FT126E</t>
  </si>
  <si>
    <t>HX133A</t>
  </si>
  <si>
    <t>BUSAN 
(PNC)</t>
  </si>
  <si>
    <t xml:space="preserve">11 DAYS </t>
  </si>
  <si>
    <t>FT138E</t>
  </si>
  <si>
    <t>HX145A</t>
  </si>
  <si>
    <t>MSC ANNA</t>
  </si>
  <si>
    <t>FT139E</t>
  </si>
  <si>
    <t xml:space="preserve"> TBN 4</t>
  </si>
  <si>
    <t>HX146A</t>
  </si>
  <si>
    <t>MSC CLARA</t>
  </si>
  <si>
    <t>FT141E</t>
  </si>
  <si>
    <t>HX149A</t>
  </si>
  <si>
    <t>FT142E</t>
  </si>
  <si>
    <t>MSC NORA</t>
  </si>
  <si>
    <t>HX150B</t>
  </si>
  <si>
    <t>MSC RAYSHMI</t>
  </si>
  <si>
    <t>FY201R</t>
  </si>
  <si>
    <t xml:space="preserve">MSC MAKOTO II </t>
  </si>
  <si>
    <t>KK208R</t>
  </si>
  <si>
    <t>MSC FIE</t>
  </si>
  <si>
    <t>FY202R</t>
  </si>
  <si>
    <t>KK207R</t>
  </si>
  <si>
    <t>PETROPAVLOVSK-KAMCHATSKIY</t>
  </si>
  <si>
    <t xml:space="preserve">9 DAYS </t>
  </si>
  <si>
    <t>KK206A</t>
  </si>
  <si>
    <t xml:space="preserve"> MSC MOON F</t>
  </si>
  <si>
    <t>KK207A</t>
  </si>
  <si>
    <t>MSC MAKOTO II </t>
  </si>
  <si>
    <t>KK217R</t>
  </si>
  <si>
    <t xml:space="preserve">MSC TIPHAINE </t>
  </si>
  <si>
    <t>KK219A</t>
  </si>
  <si>
    <t>KK220A</t>
  </si>
  <si>
    <t>KK221A</t>
  </si>
  <si>
    <t>MEDITERRANEAN EXPRESS</t>
  </si>
  <si>
    <t>STOP DRY NOMINATION</t>
  </si>
  <si>
    <t>MSC REEF</t>
  </si>
  <si>
    <t>FT203E</t>
  </si>
  <si>
    <t>FT204E</t>
  </si>
  <si>
    <t>FT205E</t>
  </si>
  <si>
    <t>FT206E</t>
  </si>
  <si>
    <t>FT207E</t>
  </si>
  <si>
    <t>LION EASTBOUND</t>
  </si>
  <si>
    <t>MSC SAVONA</t>
  </si>
  <si>
    <t>FL905E</t>
  </si>
  <si>
    <t>906E</t>
  </si>
  <si>
    <t>FL907E</t>
  </si>
  <si>
    <t>FL908E</t>
  </si>
  <si>
    <t>909E</t>
  </si>
  <si>
    <t>MSC GAIA</t>
  </si>
  <si>
    <t>FL910E</t>
  </si>
  <si>
    <t>911E</t>
  </si>
  <si>
    <t>912E</t>
  </si>
  <si>
    <t>FL913E</t>
  </si>
  <si>
    <t>914E</t>
  </si>
  <si>
    <t>FL915E</t>
  </si>
  <si>
    <t>916E</t>
  </si>
  <si>
    <t>FL917E</t>
  </si>
  <si>
    <t>NEU4 - SWAN EASTBOUND</t>
  </si>
  <si>
    <t>HONGKONG - HKMTL</t>
  </si>
  <si>
    <t>SCA ONLY CAN LOAD ON SWAN EAST - HKMTL</t>
  </si>
  <si>
    <t>013E</t>
  </si>
  <si>
    <t>FW014E</t>
  </si>
  <si>
    <t>FW015E</t>
  </si>
  <si>
    <t>FW016E</t>
  </si>
  <si>
    <t>FW017E</t>
  </si>
  <si>
    <t>STOP QINGDAO</t>
  </si>
  <si>
    <t>FW018E</t>
  </si>
  <si>
    <t>FW019E</t>
  </si>
  <si>
    <t>FW020E</t>
  </si>
  <si>
    <t>FW021E</t>
  </si>
  <si>
    <t>*** BLANK SAILING TILL END OF 2020 ***</t>
  </si>
  <si>
    <t xml:space="preserve">                             MEDITERRANEAN SHIPPING COMPANY SOUTH EAST ASIA (SINGAPORE) PTE LTD </t>
  </si>
  <si>
    <t>SHOGUN EASTBOUND</t>
  </si>
  <si>
    <t>chongqin</t>
  </si>
  <si>
    <t>wuhan</t>
  </si>
  <si>
    <t>MADISON MAERSK</t>
  </si>
  <si>
    <t>820E</t>
  </si>
  <si>
    <t>FH821E</t>
  </si>
  <si>
    <t xml:space="preserve">MOGENS MAERSK </t>
  </si>
  <si>
    <t>822E</t>
  </si>
  <si>
    <t>FH823E</t>
  </si>
  <si>
    <t>MARIE MAERSK</t>
  </si>
  <si>
    <t>824E</t>
  </si>
  <si>
    <t>FH825E</t>
  </si>
  <si>
    <t>FH826E</t>
  </si>
  <si>
    <t>AMERICA EASTBOUND</t>
  </si>
  <si>
    <t>GEORG MAERSK</t>
  </si>
  <si>
    <t>828E</t>
  </si>
  <si>
    <t xml:space="preserve">GERD MAERSK </t>
  </si>
  <si>
    <t>829E</t>
  </si>
  <si>
    <t xml:space="preserve">MAERSK ALGOL </t>
  </si>
  <si>
    <t>830E</t>
  </si>
  <si>
    <t>YANTAIN</t>
  </si>
  <si>
    <t>MAERSK SHENZHEN</t>
  </si>
  <si>
    <t>834E</t>
  </si>
  <si>
    <t>831E</t>
  </si>
  <si>
    <t>MAERSK SARNIA</t>
  </si>
  <si>
    <t>745E</t>
  </si>
  <si>
    <t xml:space="preserve">MAERSK ALTAIR </t>
  </si>
  <si>
    <t>747E</t>
  </si>
  <si>
    <t>EMPIRE EASTBOUND</t>
  </si>
  <si>
    <t>823E</t>
  </si>
  <si>
    <t>ARTHUR MAERSK</t>
  </si>
  <si>
    <t xml:space="preserve">AXEL MAERSK </t>
  </si>
  <si>
    <t>825E</t>
  </si>
  <si>
    <t>COLUMBINE MAERSK</t>
  </si>
  <si>
    <t>826E</t>
  </si>
  <si>
    <t>ADRIAN MAERSK</t>
  </si>
  <si>
    <t>827E</t>
  </si>
  <si>
    <t>MAERSK LIRQUEN</t>
  </si>
  <si>
    <t>CORNELIA MAERSK</t>
  </si>
  <si>
    <t>MAERSK SHANGHAI</t>
  </si>
  <si>
    <t>MAERSK SOFIA</t>
  </si>
  <si>
    <t>LION - JAGUAR</t>
  </si>
  <si>
    <t>CHECK NANSHA SPACE BEFORE LOAD</t>
  </si>
  <si>
    <t>MAERSK EMDEN</t>
  </si>
  <si>
    <t>113N</t>
  </si>
  <si>
    <t>DELAY FROM 28/3</t>
  </si>
  <si>
    <t xml:space="preserve">GEORG MAERSK </t>
  </si>
  <si>
    <t>QL114N</t>
  </si>
  <si>
    <t>MSC BETTINA</t>
  </si>
  <si>
    <t>QL115N</t>
  </si>
  <si>
    <t>QL116N</t>
  </si>
  <si>
    <t>TBN 42</t>
  </si>
  <si>
    <t>QL117N</t>
  </si>
  <si>
    <t>VIA NINGBO - ORIGAMI EXPRESS</t>
  </si>
  <si>
    <t>OMAEZAKI</t>
  </si>
  <si>
    <t>KOBE</t>
  </si>
  <si>
    <t>HI651A</t>
  </si>
  <si>
    <t>MSC DIDEM</t>
  </si>
  <si>
    <t>HI652A</t>
  </si>
  <si>
    <t>MSC ANNICK</t>
  </si>
  <si>
    <t>HI701A</t>
  </si>
  <si>
    <t>HI702A</t>
  </si>
  <si>
    <t>HI703A</t>
  </si>
  <si>
    <t>HI704A</t>
  </si>
  <si>
    <t>ex MSC LEVINA</t>
  </si>
  <si>
    <t>HI705A</t>
  </si>
  <si>
    <t>MSC MARIA PIA</t>
  </si>
  <si>
    <t>HI706A</t>
  </si>
  <si>
    <t>ex MSC ANNICK</t>
  </si>
  <si>
    <t>HI707A</t>
  </si>
  <si>
    <t>HI708A</t>
  </si>
  <si>
    <t>HI709A</t>
  </si>
  <si>
    <t>HI710A</t>
  </si>
  <si>
    <t>HI711A</t>
  </si>
  <si>
    <t>HI712A</t>
  </si>
  <si>
    <t>HI713A</t>
  </si>
  <si>
    <t>HI714A</t>
  </si>
  <si>
    <t xml:space="preserve">ALL BOOKINGS ARE SUBJECT TO PRINCIPLE'S APPROVAL </t>
  </si>
  <si>
    <t>JAGUAR</t>
  </si>
  <si>
    <t xml:space="preserve">(SUN) </t>
  </si>
  <si>
    <t>MAERSK EXETER</t>
  </si>
  <si>
    <t>832N</t>
  </si>
  <si>
    <t>MAERSK ESMERALDS</t>
  </si>
  <si>
    <t>833N</t>
  </si>
  <si>
    <t>MAERSK ERDINE</t>
  </si>
  <si>
    <t>834N</t>
  </si>
  <si>
    <t>MAERSK ESSEX</t>
  </si>
  <si>
    <t>835N</t>
  </si>
  <si>
    <t>MAERSK ENSHI</t>
  </si>
  <si>
    <t>836N</t>
  </si>
  <si>
    <t xml:space="preserve">MSC VANDYA </t>
  </si>
  <si>
    <t>FX837N</t>
  </si>
  <si>
    <t>MAERSK ELBA</t>
  </si>
  <si>
    <t>838N</t>
  </si>
  <si>
    <t>MAERSK EMERALD</t>
  </si>
  <si>
    <t>839N</t>
  </si>
  <si>
    <t>MSC BERYL</t>
  </si>
  <si>
    <t>FX840N</t>
  </si>
  <si>
    <t>FX841N</t>
  </si>
  <si>
    <t>MAERSK EVORA</t>
  </si>
  <si>
    <t>842N</t>
  </si>
  <si>
    <t>MAERSK EUREKA</t>
  </si>
  <si>
    <t>843N</t>
  </si>
  <si>
    <t>MSC KATRINA</t>
  </si>
  <si>
    <t>FX844N</t>
  </si>
  <si>
    <t>NO VIA HKG CARGO ON PARTNER'S VESSLES</t>
  </si>
  <si>
    <t>INGWE EASTBOUND</t>
  </si>
  <si>
    <t>SHANGHAI (YANGSHAN)</t>
  </si>
  <si>
    <t>MSC ESTHI</t>
  </si>
  <si>
    <t>ZF020R</t>
  </si>
  <si>
    <t>MSC BREMEN</t>
  </si>
  <si>
    <t>ZF021R</t>
  </si>
  <si>
    <t>SEAMAX BRIDGEPORT</t>
  </si>
  <si>
    <t>ZF022R</t>
  </si>
  <si>
    <t>MSC ELODIE OR AVNI</t>
  </si>
  <si>
    <t>ZF024R</t>
  </si>
  <si>
    <t xml:space="preserve">MSC YASHI B </t>
  </si>
  <si>
    <t>ZF025R</t>
  </si>
  <si>
    <t>MSC PALAK</t>
  </si>
  <si>
    <t>ZG026R</t>
  </si>
  <si>
    <t>AFRICA EASTBOUND</t>
  </si>
  <si>
    <t>GWANGYANG</t>
  </si>
  <si>
    <t>MSC CRISTINA</t>
  </si>
  <si>
    <t>FY139R</t>
  </si>
  <si>
    <t>FY140R</t>
  </si>
  <si>
    <t>FY141R</t>
  </si>
  <si>
    <t>MSC JOANNA</t>
  </si>
  <si>
    <t>FY142R</t>
  </si>
  <si>
    <t>FY143R</t>
  </si>
  <si>
    <t>FY144R</t>
  </si>
  <si>
    <t>MSC MARGRIT</t>
  </si>
  <si>
    <t>FY146R</t>
  </si>
  <si>
    <t>FY147R</t>
  </si>
  <si>
    <t>FY148R</t>
  </si>
  <si>
    <t>FY149R</t>
  </si>
  <si>
    <t>FY150R</t>
  </si>
  <si>
    <t>FY151R</t>
  </si>
  <si>
    <t>MSC ALIYA</t>
  </si>
  <si>
    <t>FY152R</t>
  </si>
  <si>
    <t>FY203R</t>
  </si>
  <si>
    <t>MSC ANZU</t>
  </si>
  <si>
    <t>FY204R</t>
  </si>
  <si>
    <t>FY205R</t>
  </si>
  <si>
    <t>FY206R</t>
  </si>
  <si>
    <t>FY207R</t>
  </si>
  <si>
    <t>FY210R</t>
  </si>
  <si>
    <t>MSC GUERNSEY</t>
  </si>
  <si>
    <t>FY211R</t>
  </si>
  <si>
    <t>MSC CLEA</t>
  </si>
  <si>
    <t>FY213R</t>
  </si>
  <si>
    <t xml:space="preserve">ONLY FOR ATM &amp; RE-EXPORT SHIPMENT </t>
  </si>
  <si>
    <t>FY905R</t>
  </si>
  <si>
    <t>FY906R</t>
  </si>
  <si>
    <t xml:space="preserve">MSC BETTINA </t>
  </si>
  <si>
    <t>FY907R</t>
  </si>
  <si>
    <t>FY908R</t>
  </si>
  <si>
    <t>MSC REGULUS</t>
  </si>
  <si>
    <t>FY909R</t>
  </si>
  <si>
    <t>MSC ELISA</t>
  </si>
  <si>
    <t>MSC EARTH</t>
  </si>
  <si>
    <t>MAERSK TAURUS</t>
  </si>
  <si>
    <t>MAERSK STADELHORN</t>
  </si>
  <si>
    <t>Fyi we have modified below network plan – Vung Tau and Laem Chabang have been removed from Dolphin and added to the Seagull North Bound rotation – please see below:</t>
  </si>
  <si>
    <t>Thank you</t>
  </si>
  <si>
    <t>Best Regards</t>
  </si>
  <si>
    <t>Salvatore Scotto di Santolo</t>
  </si>
  <si>
    <t>Trade Manager &amp; Feeder Network – Intra Asia</t>
  </si>
  <si>
    <t>MSC MEDITERRANEAN SHIPPING COMPANY S.A.</t>
  </si>
  <si>
    <r>
      <t>12-14 Chemin Rieu, 1208 Geneva, Switzerland</t>
    </r>
    <r>
      <rPr>
        <b/>
        <sz val="11"/>
        <color rgb="FF595959"/>
        <rFont val="Calibri"/>
        <family val="2"/>
      </rPr>
      <t xml:space="preserve"> </t>
    </r>
  </si>
  <si>
    <t>T:  +41 22 703 8247 M: +41. (0) 79 701 61 73  W: www.msc.com</t>
  </si>
  <si>
    <t>MEKONG - HO CHI MINH</t>
  </si>
  <si>
    <t xml:space="preserve">HO CHI MINH </t>
  </si>
  <si>
    <t xml:space="preserve">O M IRIDIUM </t>
  </si>
  <si>
    <t>HS819A</t>
  </si>
  <si>
    <t>HS820A</t>
  </si>
  <si>
    <t>HS821A</t>
  </si>
  <si>
    <t>HS822A</t>
  </si>
  <si>
    <t>HS823A</t>
  </si>
  <si>
    <t xml:space="preserve">**Discharge: (SP-ITC international container terminal) </t>
  </si>
  <si>
    <t>PHUOCLONG: VIA SPCT BY TRUCK</t>
  </si>
  <si>
    <t>SILK EASTBOUND</t>
  </si>
  <si>
    <t>MAERSK MC-KINNEY MOLLER</t>
  </si>
  <si>
    <t>628E</t>
  </si>
  <si>
    <t>629E</t>
  </si>
  <si>
    <t xml:space="preserve">MADISON MAERSK </t>
  </si>
  <si>
    <t>630E</t>
  </si>
  <si>
    <t>631E</t>
  </si>
  <si>
    <t xml:space="preserve">MARIBO MAERSK </t>
  </si>
  <si>
    <t>632E</t>
  </si>
  <si>
    <t>MAJESTIC MAERSK</t>
  </si>
  <si>
    <t>633E</t>
  </si>
  <si>
    <t>EX MSC MAYA</t>
  </si>
  <si>
    <t>634E</t>
  </si>
  <si>
    <t>LAST VOY</t>
  </si>
  <si>
    <t>mktg-dept@msca.com.sg</t>
  </si>
  <si>
    <t>custsvc@msca.com.sg</t>
  </si>
  <si>
    <t>sinexp@msca.com.sg</t>
  </si>
  <si>
    <t xml:space="preserve">SIEW TIN </t>
  </si>
  <si>
    <t>siewtin.ng@msc.com</t>
  </si>
  <si>
    <t>6505 9695</t>
  </si>
  <si>
    <t>6505 9639</t>
  </si>
  <si>
    <t>6505 9698</t>
  </si>
  <si>
    <t>Sharon Koh</t>
  </si>
  <si>
    <t>6505 9690</t>
  </si>
  <si>
    <t>6500 4372</t>
  </si>
  <si>
    <t>6505 9692</t>
  </si>
  <si>
    <t>TIGER EAST + KAGUYA SERVICE</t>
  </si>
  <si>
    <t>FT012E</t>
  </si>
  <si>
    <t>AS CARINTHIA</t>
  </si>
  <si>
    <t>HG018R</t>
  </si>
  <si>
    <t>FT013E</t>
  </si>
  <si>
    <t>HG019R</t>
  </si>
  <si>
    <t>FT014E</t>
  </si>
  <si>
    <t>HG020R</t>
  </si>
  <si>
    <t>FT015E</t>
  </si>
  <si>
    <t>HG021R</t>
  </si>
  <si>
    <t>FT016E</t>
  </si>
  <si>
    <t>HG022R</t>
  </si>
  <si>
    <t>FT017E</t>
  </si>
  <si>
    <t>HG023R</t>
  </si>
  <si>
    <t>FT018E</t>
  </si>
  <si>
    <t>HG024R</t>
  </si>
  <si>
    <t>AFRICA EXPRESS</t>
  </si>
  <si>
    <t xml:space="preserve">BUSAN </t>
  </si>
  <si>
    <t>5 -5 = 0</t>
  </si>
  <si>
    <t>5-4=1</t>
  </si>
  <si>
    <t>7-7=0</t>
  </si>
  <si>
    <t>8-8=0</t>
  </si>
  <si>
    <t>4 TEUS</t>
  </si>
  <si>
    <t>5-3=2</t>
  </si>
  <si>
    <t>20-4=16</t>
  </si>
  <si>
    <t>2 TEUS</t>
  </si>
  <si>
    <t>TBN 124 (BLANK SAILING</t>
  </si>
  <si>
    <t>FY310R</t>
  </si>
  <si>
    <t>MSC JASPER VIII</t>
  </si>
  <si>
    <t>FY311R</t>
  </si>
  <si>
    <t>FY312R</t>
  </si>
  <si>
    <t>MSC CAPELLA</t>
  </si>
  <si>
    <t>FY313R</t>
  </si>
  <si>
    <t>MSC RAPALLO</t>
  </si>
  <si>
    <t>FY314R</t>
  </si>
  <si>
    <t>FY315R</t>
  </si>
  <si>
    <t>FY316R</t>
  </si>
  <si>
    <t>MSC DARIA</t>
  </si>
  <si>
    <t>FY317R</t>
  </si>
  <si>
    <t>FY318R</t>
  </si>
  <si>
    <t>FY319R</t>
  </si>
  <si>
    <t>MSC ORION</t>
  </si>
  <si>
    <t>FY320R</t>
  </si>
  <si>
    <t>FY321R</t>
  </si>
  <si>
    <t>MSC ROSA M</t>
  </si>
  <si>
    <t>FY322R</t>
  </si>
  <si>
    <t>MSC FATMA</t>
  </si>
  <si>
    <t>FY323R</t>
  </si>
  <si>
    <t>FY324R</t>
  </si>
  <si>
    <t>FY325R</t>
  </si>
  <si>
    <t>MSC AAYA</t>
  </si>
  <si>
    <t>FY326R</t>
  </si>
  <si>
    <t>MSC MARIA SAVERIA</t>
  </si>
  <si>
    <t>FY327R</t>
  </si>
  <si>
    <t>FY328R</t>
  </si>
  <si>
    <t>FY329R</t>
  </si>
  <si>
    <t>FY330R</t>
  </si>
  <si>
    <t>FY331R</t>
  </si>
  <si>
    <t>TIGER EASTBOUND</t>
  </si>
  <si>
    <t>***Changes of new PF: 1. Remove of SIN loading</t>
  </si>
  <si>
    <t>LAST VOYAGE EX SIN GT616E</t>
  </si>
  <si>
    <t xml:space="preserve">SHANGHAI                     </t>
  </si>
  <si>
    <t>NINGBO 
(GANGJI)</t>
  </si>
  <si>
    <t>FT348E</t>
  </si>
  <si>
    <t>FT349E</t>
  </si>
  <si>
    <t>EX MSC GENOVA</t>
  </si>
  <si>
    <t>FT350E</t>
  </si>
  <si>
    <t>FT351E</t>
  </si>
  <si>
    <t>FT352E</t>
  </si>
  <si>
    <t>FT401E</t>
  </si>
  <si>
    <t>FT402E</t>
  </si>
  <si>
    <t>FT403E</t>
  </si>
  <si>
    <t>FT404E</t>
  </si>
  <si>
    <t>FT405E</t>
  </si>
  <si>
    <t>FT406E</t>
  </si>
  <si>
    <t>FT407E</t>
  </si>
  <si>
    <t>FT408E</t>
  </si>
  <si>
    <t>FT409E</t>
  </si>
  <si>
    <t>FT410E</t>
  </si>
  <si>
    <t>FT411E</t>
  </si>
  <si>
    <t>FT412E</t>
  </si>
  <si>
    <t>FT413E</t>
  </si>
  <si>
    <t>MSC LEANNE</t>
  </si>
  <si>
    <t>FT414E</t>
  </si>
  <si>
    <t>FT415E</t>
  </si>
  <si>
    <t>FT416E</t>
  </si>
  <si>
    <t>FT417E</t>
  </si>
  <si>
    <t>FT418E</t>
  </si>
  <si>
    <t>FT419E</t>
  </si>
  <si>
    <t xml:space="preserve">MSC ERICA </t>
  </si>
  <si>
    <t>FT420E</t>
  </si>
  <si>
    <t>FT421E</t>
  </si>
  <si>
    <t>FT422E</t>
  </si>
  <si>
    <t>FT423E</t>
  </si>
  <si>
    <t>FT424E</t>
  </si>
  <si>
    <t>FT425E</t>
  </si>
  <si>
    <t>FT426E</t>
  </si>
  <si>
    <t>FT427E</t>
  </si>
  <si>
    <t>FT428E</t>
  </si>
  <si>
    <t>FT429E</t>
  </si>
  <si>
    <t>FT430E</t>
  </si>
  <si>
    <t>FT431E</t>
  </si>
  <si>
    <t>FT432E</t>
  </si>
  <si>
    <t>FT433E</t>
  </si>
  <si>
    <t>FT434E</t>
  </si>
  <si>
    <t>FT435E</t>
  </si>
  <si>
    <t>FT436E</t>
  </si>
  <si>
    <t>FT437E</t>
  </si>
  <si>
    <t>FT438E</t>
  </si>
  <si>
    <t>FT439E</t>
  </si>
  <si>
    <t>FT440E</t>
  </si>
  <si>
    <t>FT441E</t>
  </si>
  <si>
    <t>FT442E</t>
  </si>
  <si>
    <t>FT443E</t>
  </si>
  <si>
    <t>FT444E</t>
  </si>
  <si>
    <t>FT445E</t>
  </si>
  <si>
    <t>FT446E</t>
  </si>
  <si>
    <t>FT447E</t>
  </si>
  <si>
    <t>FT448E</t>
  </si>
  <si>
    <t>FT449E</t>
  </si>
  <si>
    <t>FT450E</t>
  </si>
  <si>
    <t>FT451E</t>
  </si>
  <si>
    <t>FT452E</t>
  </si>
  <si>
    <t>FT501E</t>
  </si>
  <si>
    <t>FT502E</t>
  </si>
  <si>
    <t>FT503E</t>
  </si>
  <si>
    <t>FT504E</t>
  </si>
  <si>
    <t>FT505E</t>
  </si>
  <si>
    <t>FT506E</t>
  </si>
  <si>
    <t>FT507E</t>
  </si>
  <si>
    <t>FT508E</t>
  </si>
  <si>
    <t>FT509E</t>
  </si>
  <si>
    <t>FT510E</t>
  </si>
  <si>
    <t>FT511E</t>
  </si>
  <si>
    <t>FT512E</t>
  </si>
  <si>
    <t>FT513E</t>
  </si>
  <si>
    <t>GT514E</t>
  </si>
  <si>
    <t>MSC LORENZA</t>
  </si>
  <si>
    <t>GT515E</t>
  </si>
  <si>
    <t>GT516E</t>
  </si>
  <si>
    <t>GT517E</t>
  </si>
  <si>
    <t>GT518E</t>
  </si>
  <si>
    <t>GT519E</t>
  </si>
  <si>
    <t>GT520E</t>
  </si>
  <si>
    <t>GT521E</t>
  </si>
  <si>
    <t>GT522E</t>
  </si>
  <si>
    <t>GT523E</t>
  </si>
  <si>
    <t>GT524E</t>
  </si>
  <si>
    <t>MSC CLAUDE GIRARDET / MSC DIANA</t>
  </si>
  <si>
    <t>GT525E</t>
  </si>
  <si>
    <t>GT526E</t>
  </si>
  <si>
    <t>GT527E</t>
  </si>
  <si>
    <t>MSC MARIELLA</t>
  </si>
  <si>
    <t>GT528E</t>
  </si>
  <si>
    <t>GT529E</t>
  </si>
  <si>
    <t>GT530E</t>
  </si>
  <si>
    <t>GT531E</t>
  </si>
  <si>
    <t>GT532E</t>
  </si>
  <si>
    <t>GT533E</t>
  </si>
  <si>
    <t>GT534E</t>
  </si>
  <si>
    <t>GT535E</t>
  </si>
  <si>
    <t>GT536E</t>
  </si>
  <si>
    <t>GT537E</t>
  </si>
  <si>
    <t>GT538E</t>
  </si>
  <si>
    <t>GT539E</t>
  </si>
  <si>
    <t>GT540E</t>
  </si>
  <si>
    <t>GT541E</t>
  </si>
  <si>
    <t>GT542E</t>
  </si>
  <si>
    <t>GT543E</t>
  </si>
  <si>
    <t>GT544E</t>
  </si>
  <si>
    <t>GT545E</t>
  </si>
  <si>
    <t>GT546E</t>
  </si>
  <si>
    <t>GT547E</t>
  </si>
  <si>
    <t>GT548E</t>
  </si>
  <si>
    <t>GT549E</t>
  </si>
  <si>
    <t>GT550E</t>
  </si>
  <si>
    <t>GT551E</t>
  </si>
  <si>
    <t>MSC TURKIYE</t>
  </si>
  <si>
    <t>GT552E</t>
  </si>
  <si>
    <t>GT601E</t>
  </si>
  <si>
    <t>GT602E</t>
  </si>
  <si>
    <t>GT603E</t>
  </si>
  <si>
    <t>GT604E</t>
  </si>
  <si>
    <t>GT605E</t>
  </si>
  <si>
    <t>GT606E</t>
  </si>
  <si>
    <t>GT607E</t>
  </si>
  <si>
    <t>GT608E</t>
  </si>
  <si>
    <t>GT609E</t>
  </si>
  <si>
    <t>GT610E</t>
  </si>
  <si>
    <t>GT611E</t>
  </si>
  <si>
    <t>GT612E</t>
  </si>
  <si>
    <t>GT613E</t>
  </si>
  <si>
    <t>GT614E</t>
  </si>
  <si>
    <t>GT615E</t>
  </si>
  <si>
    <t>GT616E</t>
  </si>
  <si>
    <t>AM4 - TIGER EASTBOUND</t>
  </si>
  <si>
    <t>SIHANOUKVILLE</t>
  </si>
  <si>
    <t>NAWATA BHUM</t>
  </si>
  <si>
    <t>262N</t>
  </si>
  <si>
    <t>263N</t>
  </si>
  <si>
    <t>264N</t>
  </si>
  <si>
    <t>265N</t>
  </si>
  <si>
    <t>266N</t>
  </si>
  <si>
    <t>267N</t>
  </si>
  <si>
    <t>268N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</si>
</sst>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t#\,\t#\t#0"/>
    <numFmt numFmtId="165" formatCode="#,##0.000_);[Red]\(#,##0.000\)"/>
    <numFmt numFmtId="166" formatCode="0.000%"/>
    <numFmt numFmtId="167" formatCode="0.00_)"/>
    <numFmt numFmtId="168" formatCode="0;[Red]0"/>
  </numFmts>
  <fonts count="25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name val="Arial"/>
      <family val="2"/>
    </font>
    <font>
      <sz val="11"/>
      <name val="Arial"/>
      <family val="2"/>
    </font>
    <font>
      <sz val="10"/>
      <name val="Book Antiqua"/>
      <family val="1"/>
    </font>
    <font>
      <b/>
      <sz val="11"/>
      <name val="Arial"/>
      <family val="2"/>
    </font>
    <font>
      <sz val="26"/>
      <name val="Book Antiqua"/>
      <family val="1"/>
    </font>
    <font>
      <b/>
      <u/>
      <sz val="11"/>
      <name val="Arial"/>
      <family val="2"/>
    </font>
    <font>
      <b/>
      <sz val="15"/>
      <name val="Times New Roman"/>
      <family val="1"/>
    </font>
    <font>
      <i/>
      <sz val="11"/>
      <name val="Arial"/>
      <family val="2"/>
    </font>
    <font>
      <b/>
      <sz val="11"/>
      <color indexed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2"/>
      <name val="Times New Roman"/>
      <family val="1"/>
    </font>
    <font>
      <sz val="10"/>
      <name val="MS Sans Serif"/>
      <family val="2"/>
    </font>
    <font>
      <sz val="10"/>
      <color theme="1"/>
      <name val="Tw Cen MT Condensed"/>
      <family val="2"/>
    </font>
    <font>
      <sz val="11"/>
      <color theme="1"/>
      <name val="Calibri"/>
      <family val="2"/>
      <scheme val="minor"/>
    </font>
    <font>
      <b/>
      <sz val="10"/>
      <name val="Rockwell"/>
      <family val="1"/>
    </font>
    <font>
      <sz val="11"/>
      <name val="Arial Narrow"/>
      <family val="2"/>
    </font>
    <font>
      <b/>
      <u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0"/>
      <color rgb="FF000000"/>
      <name val="Rockwell"/>
      <family val="1"/>
    </font>
    <font>
      <sz val="10"/>
      <name val="Rockwell"/>
      <family val="1"/>
    </font>
    <font>
      <sz val="10"/>
      <color rgb="FFFF0000"/>
      <name val="Rockwell"/>
      <family val="1"/>
    </font>
    <font>
      <b/>
      <u/>
      <sz val="10"/>
      <color rgb="FFFFFFFF"/>
      <name val="Rockwell"/>
      <family val="1"/>
    </font>
    <font>
      <b/>
      <sz val="10"/>
      <color rgb="FFFFFFFF"/>
      <name val="Rockwell"/>
      <family val="1"/>
    </font>
    <font>
      <b/>
      <strike/>
      <u/>
      <sz val="10"/>
      <color rgb="FF000000"/>
      <name val="Rockwell"/>
      <family val="1"/>
    </font>
    <font>
      <b/>
      <strike/>
      <sz val="10"/>
      <color theme="1"/>
      <name val="Rockwell"/>
      <family val="1"/>
    </font>
    <font>
      <b/>
      <strike/>
      <sz val="10"/>
      <color rgb="FF000000"/>
      <name val="Rockwell"/>
      <family val="1"/>
    </font>
    <font>
      <strike/>
      <sz val="10"/>
      <name val="Rockwell"/>
      <family val="1"/>
    </font>
    <font>
      <b/>
      <strike/>
      <u/>
      <sz val="10"/>
      <color rgb="FFFFFFFF"/>
      <name val="Rockwell"/>
      <family val="1"/>
    </font>
    <font>
      <b/>
      <strike/>
      <sz val="10"/>
      <color rgb="FFFFFFFF"/>
      <name val="Rockwell"/>
      <family val="1"/>
    </font>
    <font>
      <sz val="11"/>
      <name val="Rockwell"/>
      <family val="1"/>
    </font>
    <font>
      <strike/>
      <sz val="10"/>
      <color rgb="FFFF0000"/>
      <name val="Rockwell"/>
      <family val="1"/>
    </font>
    <font>
      <strike/>
      <sz val="11"/>
      <name val="Rockwell"/>
      <family val="1"/>
    </font>
    <font>
      <b/>
      <u/>
      <sz val="10"/>
      <color rgb="FF0F0000"/>
      <name val="Rockwell"/>
      <family val="1"/>
    </font>
    <font>
      <b/>
      <sz val="10"/>
      <color rgb="FF0F0000"/>
      <name val="Rockwell"/>
      <family val="1"/>
    </font>
    <font>
      <b/>
      <u/>
      <sz val="10"/>
      <color rgb="FF00B050"/>
      <name val="Rockwell"/>
      <family val="1"/>
    </font>
    <font>
      <b/>
      <sz val="10"/>
      <color rgb="FF00B050"/>
      <name val="Rockwell"/>
      <family val="1"/>
    </font>
    <font>
      <sz val="10"/>
      <color rgb="FF00B050"/>
      <name val="Rockwell"/>
      <family val="1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Book Antiqua"/>
      <family val="1"/>
    </font>
    <font>
      <b/>
      <sz val="9"/>
      <color indexed="81"/>
      <name val="Tahoma"/>
      <family val="2"/>
    </font>
    <font>
      <b/>
      <i/>
      <u/>
      <sz val="11"/>
      <name val="Arial"/>
      <family val="2"/>
    </font>
    <font>
      <b/>
      <sz val="8"/>
      <color theme="1"/>
      <name val="Calibri"/>
      <family val="2"/>
      <scheme val="minor"/>
    </font>
    <font>
      <sz val="11"/>
      <name val="Times New Roman"/>
      <family val="2"/>
    </font>
    <font>
      <b/>
      <sz val="9"/>
      <name val="Times New Roman"/>
      <family val="1"/>
    </font>
    <font>
      <b/>
      <sz val="9"/>
      <name val="Arial"/>
      <family val="2"/>
    </font>
    <font>
      <sz val="9"/>
      <name val="Book Antiqua"/>
      <family val="1"/>
    </font>
    <font>
      <b/>
      <u/>
      <sz val="9"/>
      <name val="Arial"/>
      <family val="2"/>
    </font>
    <font>
      <i/>
      <sz val="9"/>
      <name val="Arial"/>
      <family val="2"/>
    </font>
    <font>
      <sz val="9"/>
      <name val="Times New Roman"/>
      <family val="1"/>
    </font>
    <font>
      <u/>
      <sz val="9"/>
      <color indexed="12"/>
      <name val="Arial"/>
      <family val="2"/>
    </font>
    <font>
      <b/>
      <i/>
      <sz val="9"/>
      <color rgb="FF0000FF"/>
      <name val="Arial"/>
      <family val="2"/>
    </font>
    <font>
      <sz val="11"/>
      <name val="Book Antiqua"/>
      <family val="1"/>
    </font>
    <font>
      <sz val="9"/>
      <color rgb="FFFF0000"/>
      <name val="Arial"/>
      <family val="2"/>
    </font>
    <font>
      <b/>
      <i/>
      <u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2"/>
      <name val="Arial"/>
      <family val="2"/>
    </font>
    <font>
      <sz val="10"/>
      <color theme="0" tint="-0.34998626667073579"/>
      <name val="Arial"/>
      <family val="2"/>
    </font>
    <font>
      <sz val="9"/>
      <color theme="0" tint="-0.34998626667073579"/>
      <name val="Arial"/>
      <family val="2"/>
    </font>
    <font>
      <sz val="9"/>
      <color theme="0" tint="-0.34998626667073579"/>
      <name val="Times New Roman"/>
      <family val="1"/>
    </font>
    <font>
      <b/>
      <sz val="9"/>
      <color theme="0" tint="-0.34998626667073579"/>
      <name val="Arial"/>
      <family val="2"/>
    </font>
    <font>
      <sz val="10"/>
      <name val="Tw Cen MT Condensed"/>
      <family val="2"/>
    </font>
    <font>
      <sz val="10"/>
      <color theme="1"/>
      <name val="MS Sans Serif"/>
      <family val="2"/>
    </font>
    <font>
      <sz val="10"/>
      <color indexed="8"/>
      <name val="Tw Cen MT Condensed"/>
      <family val="2"/>
    </font>
    <font>
      <sz val="10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b/>
      <sz val="10"/>
      <name val="Tw Cen MT Condensed"/>
      <family val="2"/>
    </font>
    <font>
      <sz val="10"/>
      <color indexed="10"/>
      <name val="Tw Cen MT Condensed"/>
      <family val="2"/>
    </font>
    <font>
      <sz val="10"/>
      <color rgb="FFFF0000"/>
      <name val="Tw Cen MT Condensed"/>
      <family val="2"/>
    </font>
    <font>
      <sz val="10"/>
      <color indexed="12"/>
      <name val="Tw Cen MT Condensed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9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26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5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indexed="12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9"/>
      <color theme="1" tint="0.499984740745262"/>
      <name val="Times New Roman"/>
      <family val="1"/>
    </font>
    <font>
      <b/>
      <sz val="14"/>
      <name val="Arial"/>
      <family val="2"/>
    </font>
    <font>
      <sz val="8"/>
      <color theme="0" tint="-0.34998626667073579"/>
      <name val="Arial"/>
      <family val="2"/>
    </font>
    <font>
      <b/>
      <i/>
      <sz val="16"/>
      <name val="Helv"/>
      <family val="2"/>
    </font>
    <font>
      <sz val="8"/>
      <name val="MS Sans Serif"/>
      <family val="2"/>
    </font>
    <font>
      <sz val="9"/>
      <color theme="1" tint="0.499984740745262"/>
      <name val="Arial"/>
      <family val="2"/>
    </font>
    <font>
      <sz val="11"/>
      <color theme="1" tint="0.499984740745262"/>
      <name val="Arial"/>
      <family val="2"/>
    </font>
    <font>
      <sz val="11"/>
      <color theme="1"/>
      <name val="Arial"/>
      <family val="2"/>
    </font>
    <font>
      <strike/>
      <sz val="10"/>
      <color indexed="8"/>
      <name val="Tw Cen MT Condensed"/>
      <family val="2"/>
    </font>
    <font>
      <strike/>
      <sz val="10"/>
      <color theme="1"/>
      <name val="Tw Cen MT Condensed"/>
      <family val="2"/>
    </font>
    <font>
      <sz val="9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sz val="9"/>
      <color rgb="FFFF0000"/>
      <name val="Times New Roman"/>
      <family val="1"/>
    </font>
    <font>
      <sz val="9"/>
      <color indexed="81"/>
      <name val="Tahoma"/>
      <family val="2"/>
    </font>
    <font>
      <sz val="9"/>
      <color rgb="FFFF0000"/>
      <name val="Book Antiqua"/>
      <family val="1"/>
    </font>
    <font>
      <b/>
      <sz val="20"/>
      <color rgb="FFFF0000"/>
      <name val="Calibri"/>
      <family val="2"/>
    </font>
    <font>
      <i/>
      <sz val="11"/>
      <color theme="1" tint="0.499984740745262"/>
      <name val="Arial"/>
      <family val="2"/>
    </font>
    <font>
      <i/>
      <sz val="9"/>
      <color theme="1" tint="0.499984740745262"/>
      <name val="Arial"/>
      <family val="2"/>
    </font>
    <font>
      <i/>
      <sz val="10"/>
      <color theme="1" tint="0.499984740745262"/>
      <name val="Arial"/>
      <family val="2"/>
    </font>
    <font>
      <sz val="10.5"/>
      <name val="Arial"/>
      <family val="2"/>
    </font>
    <font>
      <sz val="9"/>
      <color theme="0" tint="-0.499984740745262"/>
      <name val="Times New Roman"/>
      <family val="1"/>
    </font>
    <font>
      <b/>
      <sz val="11"/>
      <color rgb="FFFF0000"/>
      <name val="Book Antiqua"/>
      <family val="1"/>
    </font>
    <font>
      <sz val="8"/>
      <color theme="0" tint="-0.34998626667073579"/>
      <name val="Times New Roman"/>
      <family val="1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9"/>
      <color theme="0"/>
      <name val="Arial"/>
      <family val="2"/>
    </font>
    <font>
      <b/>
      <sz val="14"/>
      <color rgb="FFFF0000"/>
      <name val="Arial"/>
      <family val="2"/>
    </font>
    <font>
      <sz val="10"/>
      <color theme="1" tint="0.499984740745262"/>
      <name val="Arial"/>
      <family val="2"/>
    </font>
    <font>
      <b/>
      <i/>
      <sz val="9"/>
      <color rgb="FFFF0000"/>
      <name val="Arial"/>
      <family val="2"/>
    </font>
    <font>
      <b/>
      <sz val="11"/>
      <name val="Times New Roman"/>
      <family val="1"/>
    </font>
    <font>
      <b/>
      <i/>
      <sz val="10"/>
      <color rgb="FFFF0000"/>
      <name val="Arial"/>
      <family val="2"/>
    </font>
    <font>
      <b/>
      <sz val="9"/>
      <color rgb="FF0000FF"/>
      <name val="Arial"/>
      <family val="2"/>
    </font>
    <font>
      <sz val="9"/>
      <color theme="9" tint="-0.249977111117893"/>
      <name val="Arial"/>
      <family val="2"/>
    </font>
    <font>
      <i/>
      <sz val="8"/>
      <color theme="1" tint="0.499984740745262"/>
      <name val="Arial"/>
      <family val="2"/>
    </font>
    <font>
      <i/>
      <sz val="8"/>
      <color theme="1" tint="0.499984740745262"/>
      <name val="Calibri"/>
      <family val="2"/>
    </font>
    <font>
      <sz val="9"/>
      <color rgb="FFFF0000"/>
      <name val="Times New Roman"/>
      <family val="1"/>
    </font>
    <font>
      <b/>
      <i/>
      <sz val="9"/>
      <name val="Arial"/>
      <family val="2"/>
    </font>
    <font>
      <b/>
      <sz val="10"/>
      <color theme="9" tint="-0.249977111117893"/>
      <name val="Arial"/>
      <family val="2"/>
    </font>
    <font>
      <b/>
      <sz val="10"/>
      <color rgb="FF0000FF"/>
      <name val="Arial"/>
      <family val="2"/>
    </font>
    <font>
      <b/>
      <sz val="9"/>
      <name val="Book Antiqua"/>
      <family val="1"/>
    </font>
    <font>
      <sz val="9"/>
      <color rgb="FF0000FF"/>
      <name val="Arial"/>
      <family val="2"/>
    </font>
    <font>
      <b/>
      <sz val="9"/>
      <color rgb="FF0000FF"/>
      <name val="Times New Roman"/>
      <family val="1"/>
    </font>
    <font>
      <b/>
      <sz val="9"/>
      <color rgb="FF00B050"/>
      <name val="Times New Roman"/>
      <family val="1"/>
    </font>
    <font>
      <sz val="8"/>
      <color theme="1" tint="0.499984740745262"/>
      <name val="Arial"/>
      <family val="2"/>
    </font>
    <font>
      <b/>
      <sz val="11"/>
      <color rgb="FF0000FF"/>
      <name val="Arial"/>
      <family val="2"/>
    </font>
    <font>
      <b/>
      <sz val="11"/>
      <color rgb="FF0000FF"/>
      <name val="Calibri"/>
      <family val="2"/>
    </font>
    <font>
      <b/>
      <sz val="10"/>
      <color rgb="FFFF0000"/>
      <name val="Book Antiqua"/>
      <family val="1"/>
    </font>
    <font>
      <sz val="9"/>
      <color theme="3" tint="-0.499984740745262"/>
      <name val="Arial"/>
      <family val="2"/>
    </font>
    <font>
      <b/>
      <sz val="9"/>
      <color rgb="FFFF0000"/>
      <name val="Book Antiqua"/>
      <family val="1"/>
    </font>
    <font>
      <sz val="9"/>
      <color rgb="FF000000"/>
      <name val="Arial"/>
      <family val="2"/>
    </font>
    <font>
      <b/>
      <sz val="10"/>
      <color rgb="FFFF0000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u/>
      <sz val="11"/>
      <name val="Calibri"/>
      <family val="2"/>
    </font>
    <font>
      <b/>
      <sz val="9"/>
      <color rgb="FF0000FF"/>
      <name val="Book Antiqua"/>
      <family val="1"/>
    </font>
    <font>
      <sz val="11"/>
      <color rgb="FFFF0000"/>
      <name val="Calibri"/>
      <family val="2"/>
    </font>
    <font>
      <sz val="8"/>
      <color rgb="FFFF0000"/>
      <name val="Times New Roman"/>
      <family val="1"/>
    </font>
    <font>
      <sz val="9"/>
      <color rgb="FF3333FF"/>
      <name val="Arial"/>
      <family val="2"/>
    </font>
    <font>
      <b/>
      <sz val="9"/>
      <color rgb="FF3333FF"/>
      <name val="Arial"/>
      <family val="2"/>
    </font>
    <font>
      <b/>
      <sz val="9"/>
      <color rgb="FF000000"/>
      <name val="Times New Roman"/>
      <family val="1"/>
    </font>
    <font>
      <b/>
      <sz val="8"/>
      <color theme="0" tint="-0.34998626667073579"/>
      <name val="Times New Roman"/>
      <family val="1"/>
    </font>
    <font>
      <b/>
      <sz val="9"/>
      <color theme="9" tint="-0.249977111117893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FF"/>
      <name val="Book Antiqua"/>
      <family val="1"/>
    </font>
    <font>
      <sz val="11"/>
      <color rgb="FF222221"/>
      <name val="Arial"/>
      <family val="2"/>
    </font>
    <font>
      <sz val="9"/>
      <color rgb="FF000000"/>
      <name val="Book Antiqua"/>
      <family val="1"/>
    </font>
    <font>
      <b/>
      <sz val="10"/>
      <color rgb="FFFF0000"/>
      <name val="Times New Roman"/>
      <family val="1"/>
    </font>
    <font>
      <sz val="10"/>
      <color rgb="FF222221"/>
      <name val="Arial"/>
      <family val="2"/>
    </font>
    <font>
      <b/>
      <sz val="11"/>
      <color rgb="FFFF0000"/>
      <name val="Calibri"/>
      <family val="2"/>
    </font>
    <font>
      <b/>
      <sz val="11"/>
      <color theme="1" tint="0.499984740745262"/>
      <name val="Arial"/>
      <family val="2"/>
    </font>
    <font>
      <u/>
      <sz val="9"/>
      <color rgb="FFFF0000"/>
      <name val="Arial"/>
      <family val="2"/>
    </font>
    <font>
      <b/>
      <sz val="14"/>
      <color rgb="FF0000CC"/>
      <name val="Calibri"/>
      <family val="2"/>
      <scheme val="minor"/>
    </font>
    <font>
      <sz val="14"/>
      <name val="Book Antiqua"/>
      <family val="1"/>
    </font>
    <font>
      <sz val="14"/>
      <name val="Arial"/>
      <family val="2"/>
    </font>
    <font>
      <b/>
      <u/>
      <sz val="14"/>
      <name val="Arial"/>
      <family val="2"/>
    </font>
    <font>
      <sz val="11"/>
      <color rgb="FF595959"/>
      <name val="Calibri"/>
      <family val="2"/>
    </font>
    <font>
      <sz val="10"/>
      <name val="Arial Black"/>
      <family val="2"/>
    </font>
    <font>
      <b/>
      <sz val="11"/>
      <color rgb="FF595959"/>
      <name val="Calibri"/>
      <family val="2"/>
    </font>
    <font>
      <sz val="10"/>
      <color rgb="FF3333FF"/>
      <name val="Tw Cen MT Condensed"/>
      <family val="2"/>
    </font>
    <font>
      <b/>
      <sz val="12"/>
      <color rgb="FFFF0000"/>
      <name val="Arial"/>
      <family val="2"/>
    </font>
    <font>
      <b/>
      <sz val="14"/>
      <color rgb="FF0000FF"/>
      <name val="Arial"/>
      <family val="2"/>
    </font>
    <font>
      <sz val="11"/>
      <color theme="9" tint="-0.249977111117893"/>
      <name val="Arial"/>
      <family val="2"/>
    </font>
    <font>
      <b/>
      <sz val="11"/>
      <color theme="9" tint="-0.249977111117893"/>
      <name val="Arial"/>
      <family val="2"/>
    </font>
    <font>
      <b/>
      <u/>
      <sz val="12"/>
      <color indexed="12"/>
      <name val="Arial"/>
      <family val="2"/>
    </font>
    <font>
      <b/>
      <sz val="12"/>
      <name val="Times New Roman"/>
      <family val="1"/>
    </font>
    <font>
      <b/>
      <sz val="11"/>
      <color rgb="FF0000FF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0"/>
      <color theme="1"/>
      <name val="Tw Cen MT Condensed"/>
      <family val="2"/>
    </font>
    <font>
      <b/>
      <sz val="11"/>
      <color rgb="FF3333FF"/>
      <name val="Arial"/>
      <family val="2"/>
    </font>
    <font>
      <b/>
      <u/>
      <sz val="14"/>
      <color indexed="12"/>
      <name val="Arial"/>
      <family val="2"/>
    </font>
    <font>
      <b/>
      <sz val="11"/>
      <color rgb="FF000000"/>
      <name val="Calibri"/>
      <family val="2"/>
    </font>
    <font>
      <b/>
      <sz val="9"/>
      <color rgb="FF0000CC"/>
      <name val="Times New Roman"/>
      <family val="1"/>
    </font>
    <font>
      <sz val="9"/>
      <color rgb="FF0000CC"/>
      <name val="Arial"/>
      <family val="2"/>
    </font>
    <font>
      <b/>
      <sz val="9"/>
      <color rgb="FF0000CC"/>
      <name val="Arial"/>
      <family val="2"/>
    </font>
    <font>
      <u/>
      <sz val="14"/>
      <color indexed="12"/>
      <name val="Arial"/>
      <family val="2"/>
    </font>
    <font>
      <sz val="14"/>
      <color theme="1" tint="0.499984740745262"/>
      <name val="Arial"/>
      <family val="2"/>
    </font>
    <font>
      <u/>
      <sz val="14"/>
      <color indexed="12"/>
      <name val="Arial Black"/>
      <family val="2"/>
    </font>
    <font>
      <u/>
      <sz val="20"/>
      <color indexed="12"/>
      <name val="Arial Black"/>
      <family val="2"/>
    </font>
    <font>
      <b/>
      <sz val="16"/>
      <color rgb="FFFF0000"/>
      <name val="Arial"/>
      <family val="2"/>
    </font>
    <font>
      <b/>
      <sz val="20"/>
      <color rgb="FF000000"/>
      <name val="Arial Black"/>
      <family val="2"/>
    </font>
    <font>
      <sz val="10"/>
      <color rgb="FF0000FF"/>
      <name val="Arial"/>
      <family val="2"/>
    </font>
    <font>
      <sz val="11"/>
      <color rgb="FF444444"/>
      <name val="Calibri"/>
      <family val="2"/>
    </font>
    <font>
      <b/>
      <sz val="10"/>
      <color rgb="FF000000"/>
      <name val="Arial"/>
      <family val="2"/>
    </font>
    <font>
      <b/>
      <sz val="8"/>
      <color theme="3"/>
      <name val="Arial"/>
      <family val="2"/>
    </font>
    <font>
      <b/>
      <u/>
      <sz val="16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222221"/>
      <name val="Arial"/>
      <family val="2"/>
    </font>
    <font>
      <b/>
      <i/>
      <u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rgb="FF0000CC"/>
      <name val="Arial"/>
      <family val="2"/>
    </font>
    <font>
      <sz val="10"/>
      <color theme="9" tint="-0.249977111117893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9"/>
      <color rgb="FFC00000"/>
      <name val="Arial"/>
      <family val="2"/>
    </font>
    <font>
      <b/>
      <sz val="10"/>
      <color rgb="FF002060"/>
      <name val="Arial"/>
      <family val="2"/>
    </font>
    <font>
      <b/>
      <sz val="16"/>
      <name val="Arial"/>
      <family val="2"/>
    </font>
    <font>
      <sz val="10"/>
      <color rgb="FF002060"/>
      <name val="Arial"/>
      <family val="2"/>
    </font>
    <font>
      <b/>
      <u/>
      <sz val="12"/>
      <color rgb="FF0000FF"/>
      <name val="Arial"/>
      <family val="2"/>
    </font>
    <font>
      <b/>
      <u/>
      <sz val="9"/>
      <color rgb="FFFF0000"/>
      <name val="Arial"/>
      <family val="2"/>
    </font>
    <font>
      <b/>
      <sz val="12"/>
      <color rgb="FF0000FF"/>
      <name val="Arial"/>
      <family val="2"/>
    </font>
    <font>
      <sz val="14"/>
      <color indexed="12"/>
      <name val="Arial"/>
      <family val="2"/>
    </font>
    <font>
      <b/>
      <sz val="18"/>
      <color rgb="FF002060"/>
      <name val="Arial"/>
      <family val="2"/>
    </font>
    <font>
      <b/>
      <sz val="18"/>
      <color rgb="FFC00000"/>
      <name val="Arial"/>
      <family val="2"/>
    </font>
    <font>
      <u/>
      <sz val="9"/>
      <name val="Book Antiqua"/>
      <family val="1"/>
    </font>
    <font>
      <b/>
      <u/>
      <sz val="11"/>
      <color rgb="FFFF0000"/>
      <name val="Calibri"/>
      <family val="2"/>
    </font>
    <font>
      <b/>
      <u/>
      <sz val="9"/>
      <color rgb="FFFF0000"/>
      <name val="Book Antiqua"/>
      <family val="1"/>
    </font>
    <font>
      <u/>
      <sz val="14"/>
      <color rgb="FF002060"/>
      <name val="Arial"/>
      <family val="2"/>
    </font>
    <font>
      <b/>
      <sz val="10"/>
      <name val="Times New Roman"/>
      <family val="1"/>
    </font>
    <font>
      <sz val="10"/>
      <color theme="3" tint="-0.499984740745262"/>
      <name val="Arial"/>
      <family val="2"/>
    </font>
    <font>
      <sz val="8"/>
      <color theme="0" tint="-0.499984740745262"/>
      <name val="Arial"/>
      <family val="2"/>
    </font>
    <font>
      <u/>
      <sz val="9"/>
      <color theme="1" tint="0.499984740745262"/>
      <name val="Arial"/>
      <family val="2"/>
    </font>
    <font>
      <sz val="10"/>
      <color theme="0" tint="-0.499984740745262"/>
      <name val="Times New Roman"/>
      <family val="1"/>
    </font>
    <font>
      <b/>
      <sz val="12"/>
      <color rgb="FF000000"/>
      <name val="Times New Roman"/>
      <family val="1"/>
    </font>
    <font>
      <b/>
      <u/>
      <sz val="12"/>
      <color rgb="FF0070C0"/>
      <name val="Arial"/>
      <family val="2"/>
    </font>
    <font>
      <b/>
      <sz val="18"/>
      <color theme="3" tint="-0.249977111117893"/>
      <name val="Arial"/>
      <family val="2"/>
    </font>
    <font>
      <b/>
      <u/>
      <sz val="12"/>
      <color theme="4"/>
      <name val="Arial"/>
      <family val="2"/>
    </font>
    <font>
      <sz val="11"/>
      <color rgb="FF242424"/>
      <name val="Segoe UI"/>
      <family val="2"/>
    </font>
    <font>
      <b/>
      <sz val="18"/>
      <color theme="4" tint="-0.499984740745262"/>
      <name val="Arial"/>
      <family val="2"/>
    </font>
    <font>
      <b/>
      <sz val="18"/>
      <color theme="3" tint="-0.499984740745262"/>
      <name val="Arial"/>
      <family val="2"/>
    </font>
    <font>
      <b/>
      <u/>
      <sz val="8"/>
      <color rgb="FF002060"/>
      <name val="Arial"/>
      <family val="2"/>
    </font>
    <font>
      <b/>
      <sz val="12"/>
      <color rgb="FF000000"/>
      <name val="Arial"/>
      <family val="2"/>
    </font>
    <font>
      <b/>
      <sz val="15"/>
      <color rgb="FF00206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7FFF00"/>
        <bgColor indexed="64"/>
      </patternFill>
    </fill>
    <fill>
      <gradientFill degree="270">
        <stop position="0">
          <color theme="2"/>
        </stop>
        <stop position="1">
          <color theme="2" tint="-9.8025452436902985E-2"/>
        </stop>
      </gradientFill>
    </fill>
    <fill>
      <patternFill patternType="solid">
        <fgColor rgb="FFADD8E6"/>
        <bgColor indexed="64"/>
      </patternFill>
    </fill>
    <fill>
      <patternFill patternType="solid">
        <fgColor rgb="FF00FA9A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A5ACD"/>
        <bgColor indexed="64"/>
      </patternFill>
    </fill>
    <fill>
      <patternFill patternType="solid">
        <fgColor rgb="FF1E90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8FBC8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9400D3"/>
        <bgColor indexed="64"/>
      </patternFill>
    </fill>
    <fill>
      <patternFill patternType="solid">
        <fgColor rgb="FFBC8F8F"/>
        <bgColor indexed="64"/>
      </patternFill>
    </fill>
    <fill>
      <patternFill patternType="solid">
        <fgColor rgb="FFA52A2A"/>
        <bgColor indexed="64"/>
      </patternFill>
    </fill>
    <fill>
      <patternFill patternType="solid">
        <fgColor rgb="FFA0522D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AFEE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7EEF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72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3" fillId="0" borderId="0"/>
    <xf numFmtId="0" fontId="74" fillId="0" borderId="0"/>
    <xf numFmtId="0" fontId="82" fillId="0" borderId="0" applyBorder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>
      <protection locked="0"/>
    </xf>
    <xf numFmtId="165" fontId="3" fillId="0" borderId="0">
      <protection locked="0"/>
    </xf>
    <xf numFmtId="166" fontId="3" fillId="0" borderId="0">
      <protection locked="0"/>
    </xf>
    <xf numFmtId="166" fontId="3" fillId="0" borderId="0">
      <protection locked="0"/>
    </xf>
    <xf numFmtId="167" fontId="104" fillId="0" borderId="0"/>
    <xf numFmtId="0" fontId="1" fillId="0" borderId="0"/>
    <xf numFmtId="0" fontId="1" fillId="0" borderId="0"/>
    <xf numFmtId="0" fontId="3" fillId="0" borderId="0"/>
    <xf numFmtId="0" fontId="10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89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16" fontId="4" fillId="0" borderId="1" xfId="0" applyNumberFormat="1" applyFont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2" applyFont="1" applyFill="1" applyAlignment="1" applyProtection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0" fillId="0" borderId="4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6" xfId="3" applyFont="1" applyBorder="1" applyAlignment="1">
      <alignment horizontal="center" vertical="center" wrapText="1"/>
    </xf>
    <xf numFmtId="0" fontId="21" fillId="0" borderId="0" xfId="0" applyFont="1"/>
    <xf numFmtId="2" fontId="22" fillId="3" borderId="7" xfId="6" applyNumberFormat="1" applyFont="1" applyFill="1" applyBorder="1" applyAlignment="1">
      <alignment horizontal="left" vertical="center"/>
    </xf>
    <xf numFmtId="0" fontId="23" fillId="4" borderId="1" xfId="6" applyFont="1" applyFill="1" applyBorder="1" applyAlignment="1">
      <alignment horizontal="center" vertical="center"/>
    </xf>
    <xf numFmtId="2" fontId="24" fillId="3" borderId="1" xfId="6" applyNumberFormat="1" applyFont="1" applyFill="1" applyBorder="1" applyAlignment="1">
      <alignment horizontal="center" vertical="center"/>
    </xf>
    <xf numFmtId="0" fontId="23" fillId="0" borderId="1" xfId="6" applyFont="1" applyBorder="1" applyAlignment="1">
      <alignment horizontal="center" vertical="center" wrapText="1"/>
    </xf>
    <xf numFmtId="2" fontId="25" fillId="0" borderId="1" xfId="3" applyNumberFormat="1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2" fontId="22" fillId="5" borderId="9" xfId="0" applyNumberFormat="1" applyFont="1" applyFill="1" applyBorder="1" applyAlignment="1">
      <alignment horizontal="left" vertical="center"/>
    </xf>
    <xf numFmtId="2" fontId="24" fillId="5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5" fillId="0" borderId="8" xfId="0" applyFont="1" applyBorder="1" applyAlignment="1">
      <alignment wrapText="1"/>
    </xf>
    <xf numFmtId="2" fontId="22" fillId="6" borderId="9" xfId="6" applyNumberFormat="1" applyFont="1" applyFill="1" applyBorder="1" applyAlignment="1">
      <alignment horizontal="left" vertical="center"/>
    </xf>
    <xf numFmtId="2" fontId="24" fillId="6" borderId="1" xfId="6" applyNumberFormat="1" applyFont="1" applyFill="1" applyBorder="1" applyAlignment="1">
      <alignment horizontal="center" vertical="center"/>
    </xf>
    <xf numFmtId="2" fontId="22" fillId="7" borderId="9" xfId="6" applyNumberFormat="1" applyFont="1" applyFill="1" applyBorder="1" applyAlignment="1">
      <alignment horizontal="left" vertical="center"/>
    </xf>
    <xf numFmtId="2" fontId="24" fillId="7" borderId="1" xfId="6" applyNumberFormat="1" applyFont="1" applyFill="1" applyBorder="1" applyAlignment="1">
      <alignment horizontal="center" vertical="center"/>
    </xf>
    <xf numFmtId="2" fontId="22" fillId="8" borderId="9" xfId="6" applyNumberFormat="1" applyFont="1" applyFill="1" applyBorder="1" applyAlignment="1">
      <alignment horizontal="left" vertical="center"/>
    </xf>
    <xf numFmtId="2" fontId="24" fillId="8" borderId="1" xfId="6" applyNumberFormat="1" applyFont="1" applyFill="1" applyBorder="1" applyAlignment="1">
      <alignment horizontal="center" vertical="center"/>
    </xf>
    <xf numFmtId="0" fontId="21" fillId="0" borderId="8" xfId="0" applyFont="1" applyBorder="1" applyAlignment="1">
      <alignment wrapText="1"/>
    </xf>
    <xf numFmtId="2" fontId="27" fillId="9" borderId="9" xfId="6" applyNumberFormat="1" applyFont="1" applyFill="1" applyBorder="1" applyAlignment="1">
      <alignment horizontal="left" vertical="center"/>
    </xf>
    <xf numFmtId="2" fontId="28" fillId="9" borderId="1" xfId="6" applyNumberFormat="1" applyFont="1" applyFill="1" applyBorder="1" applyAlignment="1">
      <alignment horizontal="center" vertical="center"/>
    </xf>
    <xf numFmtId="2" fontId="27" fillId="10" borderId="9" xfId="0" applyNumberFormat="1" applyFont="1" applyFill="1" applyBorder="1" applyAlignment="1">
      <alignment horizontal="left" vertical="center"/>
    </xf>
    <xf numFmtId="0" fontId="23" fillId="4" borderId="1" xfId="4" applyFont="1" applyFill="1" applyBorder="1" applyAlignment="1">
      <alignment horizontal="center" vertical="center"/>
    </xf>
    <xf numFmtId="2" fontId="28" fillId="10" borderId="1" xfId="0" applyNumberFormat="1" applyFont="1" applyFill="1" applyBorder="1" applyAlignment="1">
      <alignment horizontal="center" vertical="center"/>
    </xf>
    <xf numFmtId="2" fontId="22" fillId="11" borderId="9" xfId="0" applyNumberFormat="1" applyFont="1" applyFill="1" applyBorder="1" applyAlignment="1">
      <alignment horizontal="left" vertical="center"/>
    </xf>
    <xf numFmtId="0" fontId="23" fillId="4" borderId="1" xfId="0" applyFont="1" applyFill="1" applyBorder="1" applyAlignment="1">
      <alignment horizontal="center" vertical="center"/>
    </xf>
    <xf numFmtId="2" fontId="24" fillId="11" borderId="1" xfId="0" applyNumberFormat="1" applyFont="1" applyFill="1" applyBorder="1" applyAlignment="1">
      <alignment horizontal="center" vertical="center"/>
    </xf>
    <xf numFmtId="2" fontId="27" fillId="10" borderId="10" xfId="6" applyNumberFormat="1" applyFont="1" applyFill="1" applyBorder="1" applyAlignment="1">
      <alignment horizontal="left" vertical="center"/>
    </xf>
    <xf numFmtId="0" fontId="23" fillId="4" borderId="10" xfId="4" applyFont="1" applyFill="1" applyBorder="1" applyAlignment="1">
      <alignment horizontal="center" vertical="center"/>
    </xf>
    <xf numFmtId="2" fontId="28" fillId="10" borderId="10" xfId="6" applyNumberFormat="1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2" fontId="25" fillId="0" borderId="10" xfId="3" applyNumberFormat="1" applyFont="1" applyBorder="1" applyAlignment="1">
      <alignment vertical="center" wrapText="1"/>
    </xf>
    <xf numFmtId="0" fontId="25" fillId="0" borderId="11" xfId="0" applyFont="1" applyBorder="1"/>
    <xf numFmtId="2" fontId="29" fillId="12" borderId="12" xfId="0" applyNumberFormat="1" applyFont="1" applyFill="1" applyBorder="1" applyAlignment="1">
      <alignment horizontal="left" vertical="center"/>
    </xf>
    <xf numFmtId="0" fontId="30" fillId="4" borderId="13" xfId="4" applyFont="1" applyFill="1" applyBorder="1" applyAlignment="1">
      <alignment horizontal="center" vertical="center"/>
    </xf>
    <xf numFmtId="2" fontId="31" fillId="12" borderId="13" xfId="0" applyNumberFormat="1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wrapText="1"/>
    </xf>
    <xf numFmtId="2" fontId="32" fillId="0" borderId="13" xfId="3" applyNumberFormat="1" applyFont="1" applyBorder="1" applyAlignment="1">
      <alignment vertical="center" wrapText="1"/>
    </xf>
    <xf numFmtId="0" fontId="25" fillId="0" borderId="14" xfId="0" applyFont="1" applyBorder="1" applyAlignment="1">
      <alignment wrapText="1"/>
    </xf>
    <xf numFmtId="2" fontId="33" fillId="13" borderId="9" xfId="0" applyNumberFormat="1" applyFont="1" applyFill="1" applyBorder="1" applyAlignment="1">
      <alignment horizontal="left" vertical="center"/>
    </xf>
    <xf numFmtId="0" fontId="30" fillId="4" borderId="1" xfId="4" applyFont="1" applyFill="1" applyBorder="1" applyAlignment="1">
      <alignment horizontal="center" vertical="center"/>
    </xf>
    <xf numFmtId="2" fontId="34" fillId="13" borderId="1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2" fontId="32" fillId="0" borderId="1" xfId="3" applyNumberFormat="1" applyFont="1" applyBorder="1" applyAlignment="1">
      <alignment vertical="center" wrapText="1"/>
    </xf>
    <xf numFmtId="0" fontId="26" fillId="0" borderId="8" xfId="0" applyFont="1" applyBorder="1" applyAlignment="1">
      <alignment wrapText="1"/>
    </xf>
    <xf numFmtId="2" fontId="22" fillId="12" borderId="12" xfId="0" applyNumberFormat="1" applyFont="1" applyFill="1" applyBorder="1" applyAlignment="1">
      <alignment horizontal="left" vertical="center"/>
    </xf>
    <xf numFmtId="0" fontId="23" fillId="4" borderId="13" xfId="4" applyFont="1" applyFill="1" applyBorder="1" applyAlignment="1">
      <alignment horizontal="center" vertical="center"/>
    </xf>
    <xf numFmtId="2" fontId="24" fillId="12" borderId="13" xfId="0" applyNumberFormat="1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2" fontId="25" fillId="0" borderId="13" xfId="3" applyNumberFormat="1" applyFont="1" applyBorder="1" applyAlignment="1">
      <alignment vertical="center" wrapText="1"/>
    </xf>
    <xf numFmtId="0" fontId="35" fillId="0" borderId="0" xfId="0" applyFont="1"/>
    <xf numFmtId="2" fontId="22" fillId="12" borderId="7" xfId="0" applyNumberFormat="1" applyFont="1" applyFill="1" applyBorder="1" applyAlignment="1">
      <alignment horizontal="left" vertical="center"/>
    </xf>
    <xf numFmtId="0" fontId="23" fillId="4" borderId="15" xfId="4" applyFont="1" applyFill="1" applyBorder="1" applyAlignment="1">
      <alignment horizontal="center" vertical="center"/>
    </xf>
    <xf numFmtId="2" fontId="24" fillId="12" borderId="15" xfId="0" applyNumberFormat="1" applyFont="1" applyFill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2" fontId="25" fillId="0" borderId="15" xfId="3" applyNumberFormat="1" applyFont="1" applyBorder="1" applyAlignment="1">
      <alignment vertical="center" wrapText="1"/>
    </xf>
    <xf numFmtId="0" fontId="25" fillId="0" borderId="16" xfId="0" applyFont="1" applyBorder="1" applyAlignment="1">
      <alignment wrapText="1"/>
    </xf>
    <xf numFmtId="2" fontId="33" fillId="14" borderId="9" xfId="0" applyNumberFormat="1" applyFont="1" applyFill="1" applyBorder="1" applyAlignment="1">
      <alignment horizontal="left" vertical="center"/>
    </xf>
    <xf numFmtId="2" fontId="34" fillId="14" borderId="1" xfId="0" applyNumberFormat="1" applyFont="1" applyFill="1" applyBorder="1" applyAlignment="1">
      <alignment horizontal="center" vertical="center"/>
    </xf>
    <xf numFmtId="0" fontId="36" fillId="0" borderId="8" xfId="0" applyFont="1" applyBorder="1" applyAlignment="1">
      <alignment vertical="center" wrapText="1"/>
    </xf>
    <xf numFmtId="0" fontId="37" fillId="0" borderId="0" xfId="0" applyFont="1"/>
    <xf numFmtId="2" fontId="27" fillId="14" borderId="9" xfId="0" applyNumberFormat="1" applyFont="1" applyFill="1" applyBorder="1" applyAlignment="1">
      <alignment horizontal="left" vertical="center"/>
    </xf>
    <xf numFmtId="2" fontId="28" fillId="14" borderId="1" xfId="0" applyNumberFormat="1" applyFont="1" applyFill="1" applyBorder="1" applyAlignment="1">
      <alignment horizontal="center" vertical="center"/>
    </xf>
    <xf numFmtId="2" fontId="38" fillId="15" borderId="9" xfId="6" applyNumberFormat="1" applyFont="1" applyFill="1" applyBorder="1" applyAlignment="1">
      <alignment horizontal="left" vertical="center"/>
    </xf>
    <xf numFmtId="2" fontId="39" fillId="15" borderId="1" xfId="6" applyNumberFormat="1" applyFont="1" applyFill="1" applyBorder="1" applyAlignment="1">
      <alignment horizontal="center" vertical="center"/>
    </xf>
    <xf numFmtId="2" fontId="33" fillId="16" borderId="9" xfId="0" applyNumberFormat="1" applyFont="1" applyFill="1" applyBorder="1" applyAlignment="1">
      <alignment horizontal="left" vertical="center"/>
    </xf>
    <xf numFmtId="2" fontId="34" fillId="16" borderId="1" xfId="0" applyNumberFormat="1" applyFont="1" applyFill="1" applyBorder="1" applyAlignment="1">
      <alignment horizontal="center" vertical="center"/>
    </xf>
    <xf numFmtId="0" fontId="32" fillId="0" borderId="8" xfId="0" applyFont="1" applyBorder="1" applyAlignment="1">
      <alignment wrapText="1"/>
    </xf>
    <xf numFmtId="2" fontId="27" fillId="16" borderId="9" xfId="0" applyNumberFormat="1" applyFont="1" applyFill="1" applyBorder="1" applyAlignment="1">
      <alignment horizontal="left" vertical="center"/>
    </xf>
    <xf numFmtId="2" fontId="28" fillId="16" borderId="1" xfId="0" applyNumberFormat="1" applyFont="1" applyFill="1" applyBorder="1" applyAlignment="1">
      <alignment horizontal="center" vertical="center"/>
    </xf>
    <xf numFmtId="2" fontId="27" fillId="17" borderId="9" xfId="0" applyNumberFormat="1" applyFont="1" applyFill="1" applyBorder="1" applyAlignment="1">
      <alignment horizontal="left" vertical="center"/>
    </xf>
    <xf numFmtId="2" fontId="28" fillId="17" borderId="1" xfId="0" applyNumberFormat="1" applyFont="1" applyFill="1" applyBorder="1" applyAlignment="1">
      <alignment horizontal="center" vertical="center"/>
    </xf>
    <xf numFmtId="2" fontId="27" fillId="18" borderId="9" xfId="0" applyNumberFormat="1" applyFont="1" applyFill="1" applyBorder="1" applyAlignment="1">
      <alignment horizontal="left" vertical="center"/>
    </xf>
    <xf numFmtId="2" fontId="28" fillId="18" borderId="1" xfId="0" applyNumberFormat="1" applyFont="1" applyFill="1" applyBorder="1" applyAlignment="1">
      <alignment horizontal="center" vertical="center"/>
    </xf>
    <xf numFmtId="2" fontId="22" fillId="15" borderId="9" xfId="0" applyNumberFormat="1" applyFont="1" applyFill="1" applyBorder="1" applyAlignment="1">
      <alignment horizontal="left" vertical="center"/>
    </xf>
    <xf numFmtId="2" fontId="24" fillId="15" borderId="1" xfId="0" applyNumberFormat="1" applyFont="1" applyFill="1" applyBorder="1" applyAlignment="1">
      <alignment horizontal="center" vertical="center"/>
    </xf>
    <xf numFmtId="2" fontId="22" fillId="19" borderId="9" xfId="0" applyNumberFormat="1" applyFont="1" applyFill="1" applyBorder="1" applyAlignment="1">
      <alignment horizontal="left" vertical="center"/>
    </xf>
    <xf numFmtId="2" fontId="24" fillId="19" borderId="1" xfId="0" applyNumberFormat="1" applyFont="1" applyFill="1" applyBorder="1" applyAlignment="1">
      <alignment horizontal="center" vertical="center"/>
    </xf>
    <xf numFmtId="2" fontId="40" fillId="18" borderId="9" xfId="0" applyNumberFormat="1" applyFont="1" applyFill="1" applyBorder="1" applyAlignment="1">
      <alignment horizontal="left" vertical="center"/>
    </xf>
    <xf numFmtId="0" fontId="41" fillId="4" borderId="1" xfId="4" applyFont="1" applyFill="1" applyBorder="1" applyAlignment="1">
      <alignment horizontal="center" vertical="center"/>
    </xf>
    <xf numFmtId="2" fontId="41" fillId="18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2" fontId="42" fillId="0" borderId="1" xfId="3" applyNumberFormat="1" applyFont="1" applyBorder="1" applyAlignment="1">
      <alignment vertical="center" wrapText="1"/>
    </xf>
    <xf numFmtId="0" fontId="42" fillId="0" borderId="8" xfId="0" applyFont="1" applyBorder="1" applyAlignment="1">
      <alignment vertical="center" wrapText="1"/>
    </xf>
    <xf numFmtId="2" fontId="42" fillId="0" borderId="8" xfId="3" applyNumberFormat="1" applyFont="1" applyBorder="1" applyAlignment="1">
      <alignment vertical="center" wrapText="1"/>
    </xf>
    <xf numFmtId="2" fontId="28" fillId="18" borderId="17" xfId="0" applyNumberFormat="1" applyFont="1" applyFill="1" applyBorder="1" applyAlignment="1">
      <alignment vertical="center"/>
    </xf>
    <xf numFmtId="2" fontId="28" fillId="18" borderId="10" xfId="0" applyNumberFormat="1" applyFont="1" applyFill="1" applyBorder="1" applyAlignment="1">
      <alignment horizontal="center" vertical="center"/>
    </xf>
    <xf numFmtId="0" fontId="25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11" fillId="0" borderId="0" xfId="1" applyFont="1" applyAlignment="1">
      <alignment horizontal="left" vertical="center" indent="1"/>
    </xf>
    <xf numFmtId="0" fontId="10" fillId="0" borderId="0" xfId="0" applyFont="1"/>
    <xf numFmtId="0" fontId="12" fillId="0" borderId="0" xfId="0" applyFont="1"/>
    <xf numFmtId="0" fontId="6" fillId="0" borderId="1" xfId="0" applyFont="1" applyBorder="1" applyAlignment="1">
      <alignment horizontal="center" vertical="center" wrapText="1"/>
    </xf>
    <xf numFmtId="0" fontId="16" fillId="0" borderId="0" xfId="0" applyFont="1"/>
    <xf numFmtId="0" fontId="7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horizontal="left" vertical="center"/>
    </xf>
    <xf numFmtId="0" fontId="46" fillId="0" borderId="0" xfId="0" applyFont="1" applyAlignment="1">
      <alignment vertical="center"/>
    </xf>
    <xf numFmtId="16" fontId="4" fillId="2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0" borderId="1" xfId="0" applyFont="1" applyFill="1" applyBorder="1" applyAlignment="1">
      <alignment vertical="center"/>
    </xf>
    <xf numFmtId="0" fontId="4" fillId="20" borderId="1" xfId="0" applyFont="1" applyFill="1" applyBorder="1" applyAlignment="1">
      <alignment horizontal="center" vertical="center"/>
    </xf>
    <xf numFmtId="0" fontId="4" fillId="0" borderId="0" xfId="0" quotePrefix="1" applyFont="1" applyAlignment="1">
      <alignment vertical="center"/>
    </xf>
    <xf numFmtId="0" fontId="48" fillId="0" borderId="0" xfId="0" applyFont="1" applyAlignment="1">
      <alignment vertical="center"/>
    </xf>
    <xf numFmtId="16" fontId="4" fillId="21" borderId="1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left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center"/>
    </xf>
    <xf numFmtId="0" fontId="4" fillId="0" borderId="1" xfId="0" applyFont="1" applyBorder="1"/>
    <xf numFmtId="0" fontId="50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53" fillId="0" borderId="0" xfId="0" applyFont="1" applyAlignment="1">
      <alignment vertical="center"/>
    </xf>
    <xf numFmtId="16" fontId="43" fillId="0" borderId="2" xfId="0" applyNumberFormat="1" applyFont="1" applyBorder="1" applyAlignment="1">
      <alignment horizontal="left" vertical="center"/>
    </xf>
    <xf numFmtId="16" fontId="52" fillId="0" borderId="3" xfId="0" applyNumberFormat="1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16" fontId="43" fillId="0" borderId="1" xfId="0" applyNumberFormat="1" applyFont="1" applyBorder="1" applyAlignment="1">
      <alignment horizontal="left" vertical="center"/>
    </xf>
    <xf numFmtId="16" fontId="43" fillId="2" borderId="1" xfId="0" applyNumberFormat="1" applyFont="1" applyFill="1" applyBorder="1" applyAlignment="1">
      <alignment horizontal="center" vertical="center"/>
    </xf>
    <xf numFmtId="16" fontId="43" fillId="0" borderId="0" xfId="0" applyNumberFormat="1" applyFont="1" applyAlignment="1">
      <alignment horizontal="center" vertical="center"/>
    </xf>
    <xf numFmtId="0" fontId="52" fillId="22" borderId="0" xfId="0" applyFont="1" applyFill="1" applyAlignment="1">
      <alignment horizontal="left" vertical="center"/>
    </xf>
    <xf numFmtId="0" fontId="55" fillId="0" borderId="0" xfId="0" applyFont="1" applyAlignment="1">
      <alignment vertical="center"/>
    </xf>
    <xf numFmtId="0" fontId="43" fillId="0" borderId="0" xfId="1" applyFont="1" applyAlignment="1">
      <alignment horizontal="left" vertical="center"/>
    </xf>
    <xf numFmtId="0" fontId="56" fillId="0" borderId="0" xfId="0" applyFont="1" applyAlignment="1">
      <alignment vertical="center"/>
    </xf>
    <xf numFmtId="0" fontId="57" fillId="0" borderId="0" xfId="2" applyFont="1" applyFill="1" applyAlignment="1" applyProtection="1">
      <alignment vertical="center"/>
    </xf>
    <xf numFmtId="0" fontId="52" fillId="0" borderId="18" xfId="0" applyFont="1" applyBorder="1" applyAlignment="1">
      <alignment horizontal="center" vertical="center"/>
    </xf>
    <xf numFmtId="16" fontId="52" fillId="0" borderId="0" xfId="0" applyNumberFormat="1" applyFont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16" fontId="43" fillId="0" borderId="0" xfId="0" applyNumberFormat="1" applyFont="1" applyAlignment="1">
      <alignment horizontal="left" vertical="center"/>
    </xf>
    <xf numFmtId="0" fontId="52" fillId="0" borderId="0" xfId="0" applyFont="1" applyAlignment="1">
      <alignment horizontal="left" vertical="center"/>
    </xf>
    <xf numFmtId="16" fontId="43" fillId="0" borderId="2" xfId="0" applyNumberFormat="1" applyFont="1" applyBorder="1" applyAlignment="1">
      <alignment horizontal="center" vertical="center"/>
    </xf>
    <xf numFmtId="16" fontId="58" fillId="0" borderId="0" xfId="0" applyNumberFormat="1" applyFont="1" applyAlignment="1">
      <alignment horizontal="left" vertical="center"/>
    </xf>
    <xf numFmtId="0" fontId="59" fillId="0" borderId="0" xfId="0" applyFont="1" applyAlignment="1">
      <alignment vertical="center"/>
    </xf>
    <xf numFmtId="0" fontId="52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43" fillId="0" borderId="1" xfId="0" applyFont="1" applyBorder="1" applyAlignment="1">
      <alignment vertical="center"/>
    </xf>
    <xf numFmtId="0" fontId="43" fillId="20" borderId="1" xfId="0" applyFont="1" applyFill="1" applyBorder="1" applyAlignment="1">
      <alignment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quotePrefix="1" applyFont="1" applyAlignment="1">
      <alignment vertical="center"/>
    </xf>
    <xf numFmtId="0" fontId="43" fillId="20" borderId="1" xfId="0" applyFont="1" applyFill="1" applyBorder="1" applyAlignment="1">
      <alignment horizontal="center" vertical="center"/>
    </xf>
    <xf numFmtId="0" fontId="61" fillId="0" borderId="0" xfId="0" applyFont="1" applyAlignment="1">
      <alignment vertical="center"/>
    </xf>
    <xf numFmtId="16" fontId="60" fillId="0" borderId="0" xfId="0" applyNumberFormat="1" applyFont="1" applyAlignment="1">
      <alignment horizontal="left" vertical="center"/>
    </xf>
    <xf numFmtId="0" fontId="62" fillId="0" borderId="2" xfId="0" applyFont="1" applyBorder="1" applyAlignment="1">
      <alignment horizontal="center" vertical="center"/>
    </xf>
    <xf numFmtId="0" fontId="52" fillId="0" borderId="3" xfId="1" applyFont="1" applyBorder="1" applyAlignment="1">
      <alignment horizontal="center" vertical="center"/>
    </xf>
    <xf numFmtId="16" fontId="52" fillId="0" borderId="0" xfId="0" applyNumberFormat="1" applyFont="1" applyAlignment="1">
      <alignment vertical="center"/>
    </xf>
    <xf numFmtId="17" fontId="43" fillId="0" borderId="2" xfId="0" applyNumberFormat="1" applyFont="1" applyBorder="1" applyAlignment="1">
      <alignment horizontal="left" vertical="center"/>
    </xf>
    <xf numFmtId="17" fontId="52" fillId="0" borderId="3" xfId="0" applyNumberFormat="1" applyFont="1" applyBorder="1" applyAlignment="1">
      <alignment horizontal="center" vertical="center"/>
    </xf>
    <xf numFmtId="17" fontId="43" fillId="0" borderId="1" xfId="0" applyNumberFormat="1" applyFont="1" applyBorder="1" applyAlignment="1">
      <alignment horizontal="left" vertical="center"/>
    </xf>
    <xf numFmtId="17" fontId="43" fillId="20" borderId="1" xfId="0" applyNumberFormat="1" applyFont="1" applyFill="1" applyBorder="1" applyAlignment="1">
      <alignment horizontal="left" vertical="center"/>
    </xf>
    <xf numFmtId="17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right" vertical="center"/>
    </xf>
    <xf numFmtId="16" fontId="43" fillId="22" borderId="0" xfId="0" applyNumberFormat="1" applyFont="1" applyFill="1" applyAlignment="1">
      <alignment horizontal="center" vertical="center"/>
    </xf>
    <xf numFmtId="17" fontId="63" fillId="20" borderId="1" xfId="0" applyNumberFormat="1" applyFont="1" applyFill="1" applyBorder="1" applyAlignment="1">
      <alignment horizontal="center" vertical="center"/>
    </xf>
    <xf numFmtId="17" fontId="63" fillId="0" borderId="1" xfId="0" applyNumberFormat="1" applyFont="1" applyBorder="1" applyAlignment="1">
      <alignment horizontal="center" vertical="center"/>
    </xf>
    <xf numFmtId="0" fontId="52" fillId="0" borderId="0" xfId="0" applyFont="1" applyAlignment="1">
      <alignment horizontal="right" vertical="center"/>
    </xf>
    <xf numFmtId="0" fontId="3" fillId="0" borderId="0" xfId="1" applyAlignment="1">
      <alignment horizontal="left" vertical="center"/>
    </xf>
    <xf numFmtId="0" fontId="6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6" fillId="0" borderId="0" xfId="2" applyFont="1" applyFill="1" applyAlignment="1" applyProtection="1">
      <alignment horizontal="left" vertical="center"/>
    </xf>
    <xf numFmtId="0" fontId="65" fillId="0" borderId="0" xfId="0" applyFont="1" applyAlignment="1">
      <alignment horizontal="left" vertical="center"/>
    </xf>
    <xf numFmtId="0" fontId="3" fillId="0" borderId="0" xfId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6" fillId="0" borderId="0" xfId="2" applyFont="1" applyFill="1" applyAlignment="1" applyProtection="1">
      <alignment horizontal="left"/>
    </xf>
    <xf numFmtId="0" fontId="12" fillId="0" borderId="0" xfId="0" applyFont="1" applyAlignment="1">
      <alignment horizontal="left" vertical="center"/>
    </xf>
    <xf numFmtId="0" fontId="14" fillId="0" borderId="0" xfId="2" applyFill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43" fillId="0" borderId="0" xfId="1" applyFont="1" applyAlignment="1">
      <alignment horizontal="center" vertical="center"/>
    </xf>
    <xf numFmtId="0" fontId="52" fillId="0" borderId="19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69" fillId="0" borderId="0" xfId="0" applyFont="1" applyAlignment="1">
      <alignment horizontal="right" vertical="center"/>
    </xf>
    <xf numFmtId="0" fontId="68" fillId="0" borderId="0" xfId="0" applyFont="1" applyAlignment="1">
      <alignment horizontal="right" vertical="center"/>
    </xf>
    <xf numFmtId="0" fontId="67" fillId="0" borderId="0" xfId="1" applyFont="1" applyAlignment="1">
      <alignment horizontal="right" vertical="center"/>
    </xf>
    <xf numFmtId="0" fontId="67" fillId="0" borderId="0" xfId="1" applyFont="1" applyAlignment="1">
      <alignment horizontal="right" vertical="center" wrapText="1"/>
    </xf>
    <xf numFmtId="0" fontId="67" fillId="0" borderId="0" xfId="0" applyFont="1" applyAlignment="1">
      <alignment horizontal="right" vertical="center"/>
    </xf>
    <xf numFmtId="16" fontId="53" fillId="0" borderId="0" xfId="0" applyNumberFormat="1" applyFont="1" applyAlignment="1">
      <alignment vertical="center"/>
    </xf>
    <xf numFmtId="16" fontId="60" fillId="0" borderId="1" xfId="0" applyNumberFormat="1" applyFont="1" applyBorder="1" applyAlignment="1">
      <alignment horizontal="left" vertical="center"/>
    </xf>
    <xf numFmtId="16" fontId="43" fillId="0" borderId="0" xfId="0" applyNumberFormat="1" applyFont="1" applyAlignment="1">
      <alignment vertical="center"/>
    </xf>
    <xf numFmtId="0" fontId="68" fillId="0" borderId="0" xfId="1" applyFont="1" applyAlignment="1">
      <alignment horizontal="right" vertical="center"/>
    </xf>
    <xf numFmtId="0" fontId="71" fillId="23" borderId="1" xfId="11" applyFont="1" applyFill="1" applyBorder="1"/>
    <xf numFmtId="0" fontId="71" fillId="23" borderId="1" xfId="11" applyFont="1" applyFill="1" applyBorder="1" applyAlignment="1">
      <alignment horizontal="center"/>
    </xf>
    <xf numFmtId="0" fontId="71" fillId="24" borderId="1" xfId="11" applyFont="1" applyFill="1" applyBorder="1"/>
    <xf numFmtId="0" fontId="18" fillId="0" borderId="1" xfId="12" applyFont="1" applyBorder="1" applyAlignment="1">
      <alignment wrapText="1"/>
    </xf>
    <xf numFmtId="0" fontId="18" fillId="0" borderId="0" xfId="12" applyFont="1"/>
    <xf numFmtId="0" fontId="73" fillId="0" borderId="1" xfId="11" applyFont="1" applyBorder="1"/>
    <xf numFmtId="0" fontId="18" fillId="0" borderId="1" xfId="12" applyFont="1" applyBorder="1"/>
    <xf numFmtId="0" fontId="71" fillId="25" borderId="1" xfId="11" applyFont="1" applyFill="1" applyBorder="1"/>
    <xf numFmtId="0" fontId="71" fillId="0" borderId="1" xfId="13" applyFont="1" applyBorder="1"/>
    <xf numFmtId="0" fontId="71" fillId="0" borderId="1" xfId="14" applyFont="1" applyBorder="1" applyAlignment="1">
      <alignment wrapText="1"/>
    </xf>
    <xf numFmtId="0" fontId="71" fillId="26" borderId="1" xfId="11" applyFont="1" applyFill="1" applyBorder="1"/>
    <xf numFmtId="0" fontId="71" fillId="0" borderId="1" xfId="11" applyFont="1" applyBorder="1"/>
    <xf numFmtId="0" fontId="71" fillId="27" borderId="1" xfId="11" applyFont="1" applyFill="1" applyBorder="1"/>
    <xf numFmtId="0" fontId="71" fillId="28" borderId="1" xfId="11" applyFont="1" applyFill="1" applyBorder="1"/>
    <xf numFmtId="0" fontId="73" fillId="28" borderId="1" xfId="11" applyFont="1" applyFill="1" applyBorder="1"/>
    <xf numFmtId="0" fontId="75" fillId="0" borderId="0" xfId="14" applyFont="1" applyAlignment="1">
      <alignment horizontal="left" vertical="center" indent="4"/>
    </xf>
    <xf numFmtId="0" fontId="73" fillId="29" borderId="1" xfId="11" applyFont="1" applyFill="1" applyBorder="1"/>
    <xf numFmtId="0" fontId="76" fillId="0" borderId="0" xfId="14" applyFont="1" applyAlignment="1">
      <alignment horizontal="left" vertical="center" indent="4"/>
    </xf>
    <xf numFmtId="0" fontId="74" fillId="0" borderId="0" xfId="14"/>
    <xf numFmtId="0" fontId="18" fillId="0" borderId="1" xfId="11" applyFont="1" applyBorder="1"/>
    <xf numFmtId="0" fontId="71" fillId="0" borderId="0" xfId="13" applyFont="1"/>
    <xf numFmtId="0" fontId="71" fillId="0" borderId="0" xfId="11" applyFont="1"/>
    <xf numFmtId="0" fontId="71" fillId="30" borderId="1" xfId="11" applyFont="1" applyFill="1" applyBorder="1"/>
    <xf numFmtId="0" fontId="18" fillId="30" borderId="1" xfId="11" applyFont="1" applyFill="1" applyBorder="1"/>
    <xf numFmtId="0" fontId="73" fillId="25" borderId="1" xfId="11" applyFont="1" applyFill="1" applyBorder="1"/>
    <xf numFmtId="0" fontId="78" fillId="0" borderId="1" xfId="11" applyFont="1" applyBorder="1" applyAlignment="1">
      <alignment wrapText="1"/>
    </xf>
    <xf numFmtId="0" fontId="71" fillId="0" borderId="1" xfId="13" applyFont="1" applyBorder="1" applyAlignment="1">
      <alignment wrapText="1"/>
    </xf>
    <xf numFmtId="0" fontId="73" fillId="26" borderId="1" xfId="11" applyFont="1" applyFill="1" applyBorder="1"/>
    <xf numFmtId="0" fontId="71" fillId="28" borderId="1" xfId="11" applyFont="1" applyFill="1" applyBorder="1" applyAlignment="1">
      <alignment vertical="center"/>
    </xf>
    <xf numFmtId="0" fontId="71" fillId="26" borderId="1" xfId="11" applyFont="1" applyFill="1" applyBorder="1" applyAlignment="1">
      <alignment vertical="center"/>
    </xf>
    <xf numFmtId="0" fontId="71" fillId="0" borderId="1" xfId="11" applyFont="1" applyBorder="1" applyAlignment="1">
      <alignment wrapText="1"/>
    </xf>
    <xf numFmtId="0" fontId="79" fillId="21" borderId="1" xfId="11" applyFont="1" applyFill="1" applyBorder="1" applyAlignment="1">
      <alignment vertical="center" wrapText="1"/>
    </xf>
    <xf numFmtId="0" fontId="18" fillId="0" borderId="0" xfId="12" applyFont="1" applyAlignment="1">
      <alignment wrapText="1"/>
    </xf>
    <xf numFmtId="0" fontId="81" fillId="0" borderId="0" xfId="0" applyFont="1" applyAlignment="1">
      <alignment vertical="center"/>
    </xf>
    <xf numFmtId="0" fontId="81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83" fillId="0" borderId="0" xfId="0" applyFont="1" applyAlignment="1">
      <alignment vertical="center"/>
    </xf>
    <xf numFmtId="0" fontId="83" fillId="0" borderId="0" xfId="0" applyFont="1" applyAlignment="1">
      <alignment horizontal="left" vertical="center"/>
    </xf>
    <xf numFmtId="0" fontId="83" fillId="0" borderId="0" xfId="1" applyFont="1" applyAlignment="1">
      <alignment horizontal="left" vertical="center"/>
    </xf>
    <xf numFmtId="0" fontId="84" fillId="0" borderId="0" xfId="1" applyFont="1" applyAlignment="1">
      <alignment horizontal="left" vertical="center"/>
    </xf>
    <xf numFmtId="0" fontId="84" fillId="0" borderId="0" xfId="1" applyFont="1" applyAlignment="1">
      <alignment horizontal="left" vertical="center" wrapText="1"/>
    </xf>
    <xf numFmtId="16" fontId="51" fillId="0" borderId="0" xfId="0" applyNumberFormat="1" applyFont="1" applyAlignment="1">
      <alignment vertical="center"/>
    </xf>
    <xf numFmtId="16" fontId="43" fillId="21" borderId="1" xfId="0" applyNumberFormat="1" applyFont="1" applyFill="1" applyBorder="1" applyAlignment="1">
      <alignment horizontal="center" vertical="center"/>
    </xf>
    <xf numFmtId="0" fontId="70" fillId="0" borderId="0" xfId="1" applyFont="1" applyAlignment="1">
      <alignment horizontal="right" vertical="center"/>
    </xf>
    <xf numFmtId="0" fontId="85" fillId="0" borderId="0" xfId="0" applyFont="1" applyAlignment="1">
      <alignment horizontal="left"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89" fillId="0" borderId="0" xfId="0" applyFont="1" applyAlignment="1">
      <alignment horizontal="left" vertical="center"/>
    </xf>
    <xf numFmtId="0" fontId="85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91" fillId="0" borderId="0" xfId="0" applyFont="1" applyAlignment="1">
      <alignment vertical="center"/>
    </xf>
    <xf numFmtId="0" fontId="92" fillId="0" borderId="0" xfId="0" applyFont="1" applyAlignment="1">
      <alignment vertical="center"/>
    </xf>
    <xf numFmtId="0" fontId="86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1" fillId="0" borderId="1" xfId="0" applyFont="1" applyBorder="1" applyAlignment="1">
      <alignment horizontal="center" vertical="center" wrapText="1"/>
    </xf>
    <xf numFmtId="0" fontId="93" fillId="0" borderId="0" xfId="0" applyFont="1" applyAlignment="1">
      <alignment vertical="center"/>
    </xf>
    <xf numFmtId="0" fontId="94" fillId="0" borderId="1" xfId="0" applyFont="1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16" fontId="86" fillId="20" borderId="1" xfId="0" applyNumberFormat="1" applyFont="1" applyFill="1" applyBorder="1" applyAlignment="1">
      <alignment horizontal="left" vertical="center"/>
    </xf>
    <xf numFmtId="16" fontId="86" fillId="20" borderId="1" xfId="0" applyNumberFormat="1" applyFont="1" applyFill="1" applyBorder="1" applyAlignment="1">
      <alignment horizontal="center" vertical="center"/>
    </xf>
    <xf numFmtId="16" fontId="86" fillId="0" borderId="0" xfId="0" applyNumberFormat="1" applyFont="1" applyAlignment="1">
      <alignment vertical="center"/>
    </xf>
    <xf numFmtId="16" fontId="86" fillId="0" borderId="1" xfId="0" applyNumberFormat="1" applyFont="1" applyBorder="1" applyAlignment="1">
      <alignment horizontal="left" vertical="center"/>
    </xf>
    <xf numFmtId="16" fontId="86" fillId="0" borderId="1" xfId="0" applyNumberFormat="1" applyFont="1" applyBorder="1" applyAlignment="1">
      <alignment horizontal="center" vertical="center"/>
    </xf>
    <xf numFmtId="0" fontId="95" fillId="0" borderId="0" xfId="0" applyFont="1" applyAlignment="1">
      <alignment vertical="center"/>
    </xf>
    <xf numFmtId="16" fontId="86" fillId="0" borderId="0" xfId="0" applyNumberFormat="1" applyFont="1" applyAlignment="1">
      <alignment horizontal="center" vertical="center"/>
    </xf>
    <xf numFmtId="0" fontId="96" fillId="0" borderId="0" xfId="0" applyFont="1" applyAlignment="1">
      <alignment horizontal="left" vertical="center"/>
    </xf>
    <xf numFmtId="0" fontId="97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88" fillId="0" borderId="0" xfId="0" applyFont="1" applyAlignment="1">
      <alignment horizontal="left" vertical="center"/>
    </xf>
    <xf numFmtId="0" fontId="99" fillId="0" borderId="0" xfId="2" applyFont="1" applyFill="1" applyAlignment="1" applyProtection="1">
      <alignment horizontal="left" vertical="center"/>
    </xf>
    <xf numFmtId="0" fontId="97" fillId="0" borderId="0" xfId="0" applyFont="1" applyAlignment="1">
      <alignment horizontal="left" vertical="center"/>
    </xf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left"/>
    </xf>
    <xf numFmtId="0" fontId="99" fillId="0" borderId="0" xfId="2" applyFont="1" applyFill="1" applyAlignment="1" applyProtection="1">
      <alignment horizontal="left"/>
    </xf>
    <xf numFmtId="0" fontId="86" fillId="0" borderId="0" xfId="0" applyFont="1" applyAlignment="1">
      <alignment horizontal="right"/>
    </xf>
    <xf numFmtId="0" fontId="86" fillId="0" borderId="0" xfId="0" applyFont="1" applyAlignment="1">
      <alignment horizontal="left"/>
    </xf>
    <xf numFmtId="0" fontId="100" fillId="0" borderId="0" xfId="2" applyFont="1" applyFill="1" applyAlignment="1" applyProtection="1">
      <alignment vertical="center"/>
    </xf>
    <xf numFmtId="0" fontId="88" fillId="0" borderId="0" xfId="0" applyFont="1" applyAlignment="1">
      <alignment horizontal="center" vertical="center"/>
    </xf>
    <xf numFmtId="1" fontId="43" fillId="0" borderId="1" xfId="0" applyNumberFormat="1" applyFont="1" applyBorder="1" applyAlignment="1">
      <alignment horizontal="center" vertical="center"/>
    </xf>
    <xf numFmtId="0" fontId="43" fillId="22" borderId="0" xfId="0" applyFont="1" applyFill="1" applyAlignment="1">
      <alignment horizontal="left" vertical="center"/>
    </xf>
    <xf numFmtId="0" fontId="56" fillId="22" borderId="0" xfId="0" applyFont="1" applyFill="1" applyAlignment="1">
      <alignment vertical="center"/>
    </xf>
    <xf numFmtId="0" fontId="91" fillId="0" borderId="19" xfId="0" applyFont="1" applyBorder="1" applyAlignment="1">
      <alignment horizontal="center" vertical="center"/>
    </xf>
    <xf numFmtId="0" fontId="91" fillId="0" borderId="15" xfId="0" applyFont="1" applyBorder="1" applyAlignment="1">
      <alignment horizontal="center" vertical="center"/>
    </xf>
    <xf numFmtId="0" fontId="54" fillId="0" borderId="21" xfId="0" applyFont="1" applyBorder="1" applyAlignment="1">
      <alignment horizontal="center" vertical="center"/>
    </xf>
    <xf numFmtId="0" fontId="63" fillId="0" borderId="1" xfId="0" applyFont="1" applyBorder="1" applyAlignment="1">
      <alignment vertical="center"/>
    </xf>
    <xf numFmtId="0" fontId="63" fillId="0" borderId="1" xfId="0" applyFont="1" applyBorder="1" applyAlignment="1">
      <alignment horizontal="center" vertical="center"/>
    </xf>
    <xf numFmtId="0" fontId="63" fillId="20" borderId="1" xfId="0" applyFont="1" applyFill="1" applyBorder="1" applyAlignment="1">
      <alignment vertical="center"/>
    </xf>
    <xf numFmtId="0" fontId="63" fillId="20" borderId="1" xfId="0" applyFont="1" applyFill="1" applyBorder="1" applyAlignment="1">
      <alignment horizontal="center" vertical="center"/>
    </xf>
    <xf numFmtId="16" fontId="63" fillId="20" borderId="1" xfId="0" applyNumberFormat="1" applyFont="1" applyFill="1" applyBorder="1" applyAlignment="1">
      <alignment horizontal="center" vertical="center"/>
    </xf>
    <xf numFmtId="0" fontId="83" fillId="0" borderId="0" xfId="1" applyFont="1" applyAlignment="1">
      <alignment horizontal="right" vertical="center"/>
    </xf>
    <xf numFmtId="0" fontId="52" fillId="0" borderId="18" xfId="0" applyFont="1" applyBorder="1" applyAlignment="1">
      <alignment horizontal="center" vertical="center" wrapText="1"/>
    </xf>
    <xf numFmtId="0" fontId="101" fillId="0" borderId="0" xfId="0" applyFont="1" applyAlignment="1">
      <alignment horizontal="right" vertical="center"/>
    </xf>
    <xf numFmtId="0" fontId="102" fillId="0" borderId="0" xfId="0" applyFont="1" applyAlignment="1">
      <alignment vertical="center"/>
    </xf>
    <xf numFmtId="0" fontId="10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0" fontId="103" fillId="0" borderId="0" xfId="1" applyFont="1" applyAlignment="1">
      <alignment horizontal="right" vertical="center"/>
    </xf>
    <xf numFmtId="0" fontId="103" fillId="0" borderId="0" xfId="1" applyFont="1" applyAlignment="1">
      <alignment horizontal="right" vertical="center" wrapText="1"/>
    </xf>
    <xf numFmtId="0" fontId="62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/>
    </xf>
    <xf numFmtId="16" fontId="43" fillId="0" borderId="1" xfId="0" applyNumberFormat="1" applyFont="1" applyBorder="1" applyAlignment="1">
      <alignment horizontal="center" vertical="center"/>
    </xf>
    <xf numFmtId="16" fontId="63" fillId="0" borderId="1" xfId="0" applyNumberFormat="1" applyFont="1" applyBorder="1" applyAlignment="1">
      <alignment horizontal="center" vertical="center"/>
    </xf>
    <xf numFmtId="16" fontId="43" fillId="20" borderId="1" xfId="0" applyNumberFormat="1" applyFont="1" applyFill="1" applyBorder="1" applyAlignment="1">
      <alignment horizontal="center" vertical="center"/>
    </xf>
    <xf numFmtId="0" fontId="60" fillId="0" borderId="1" xfId="0" applyFont="1" applyBorder="1" applyAlignment="1">
      <alignment vertical="center"/>
    </xf>
    <xf numFmtId="0" fontId="60" fillId="0" borderId="0" xfId="0" quotePrefix="1" applyFont="1" applyAlignment="1">
      <alignment vertical="center"/>
    </xf>
    <xf numFmtId="0" fontId="106" fillId="0" borderId="0" xfId="0" applyFont="1" applyAlignment="1">
      <alignment horizontal="left" vertical="center"/>
    </xf>
    <xf numFmtId="0" fontId="107" fillId="0" borderId="0" xfId="0" applyFont="1" applyAlignment="1">
      <alignment horizontal="left" vertical="center"/>
    </xf>
    <xf numFmtId="0" fontId="106" fillId="0" borderId="0" xfId="1" applyFont="1" applyAlignment="1">
      <alignment horizontal="right" vertical="center"/>
    </xf>
    <xf numFmtId="16" fontId="52" fillId="0" borderId="1" xfId="0" applyNumberFormat="1" applyFont="1" applyBorder="1" applyAlignment="1">
      <alignment horizontal="center" vertical="center"/>
    </xf>
    <xf numFmtId="0" fontId="83" fillId="0" borderId="0" xfId="0" applyFont="1" applyAlignment="1">
      <alignment horizontal="right" vertical="center"/>
    </xf>
    <xf numFmtId="0" fontId="4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2" fillId="0" borderId="1" xfId="0" applyFont="1" applyBorder="1" applyAlignment="1">
      <alignment horizontal="center" vertical="center"/>
    </xf>
    <xf numFmtId="0" fontId="109" fillId="0" borderId="1" xfId="11" applyFont="1" applyBorder="1"/>
    <xf numFmtId="0" fontId="110" fillId="0" borderId="1" xfId="12" applyFont="1" applyBorder="1"/>
    <xf numFmtId="0" fontId="110" fillId="0" borderId="1" xfId="12" applyFont="1" applyBorder="1" applyAlignment="1">
      <alignment wrapText="1"/>
    </xf>
    <xf numFmtId="0" fontId="111" fillId="0" borderId="0" xfId="0" applyFont="1" applyAlignment="1">
      <alignment horizontal="right" vertical="center"/>
    </xf>
    <xf numFmtId="0" fontId="113" fillId="0" borderId="0" xfId="0" applyFont="1" applyAlignment="1">
      <alignment vertical="center"/>
    </xf>
    <xf numFmtId="0" fontId="115" fillId="0" borderId="0" xfId="0" applyFont="1" applyAlignment="1">
      <alignment vertical="center"/>
    </xf>
    <xf numFmtId="0" fontId="116" fillId="0" borderId="0" xfId="0" applyFont="1"/>
    <xf numFmtId="0" fontId="117" fillId="0" borderId="0" xfId="0" applyFont="1" applyAlignment="1">
      <alignment horizontal="right" vertical="center"/>
    </xf>
    <xf numFmtId="0" fontId="118" fillId="0" borderId="0" xfId="0" applyFont="1" applyAlignment="1">
      <alignment horizontal="right" vertical="center"/>
    </xf>
    <xf numFmtId="0" fontId="118" fillId="0" borderId="0" xfId="1" applyFont="1" applyAlignment="1">
      <alignment horizontal="right" vertical="center"/>
    </xf>
    <xf numFmtId="0" fontId="119" fillId="0" borderId="0" xfId="1" applyFont="1" applyAlignment="1">
      <alignment horizontal="right" vertical="center"/>
    </xf>
    <xf numFmtId="0" fontId="119" fillId="0" borderId="0" xfId="1" applyFont="1" applyAlignment="1">
      <alignment horizontal="right" vertical="center" wrapText="1"/>
    </xf>
    <xf numFmtId="0" fontId="120" fillId="0" borderId="0" xfId="0" applyFont="1" applyAlignment="1">
      <alignment vertical="center"/>
    </xf>
    <xf numFmtId="0" fontId="101" fillId="0" borderId="0" xfId="1" applyFont="1" applyAlignment="1">
      <alignment horizontal="right" vertical="center"/>
    </xf>
    <xf numFmtId="0" fontId="101" fillId="0" borderId="0" xfId="1" applyFont="1" applyAlignment="1">
      <alignment horizontal="right" vertical="center" wrapText="1"/>
    </xf>
    <xf numFmtId="0" fontId="52" fillId="0" borderId="15" xfId="0" applyFont="1" applyBorder="1" applyAlignment="1">
      <alignment horizontal="center" vertical="center"/>
    </xf>
    <xf numFmtId="16" fontId="52" fillId="0" borderId="23" xfId="0" applyNumberFormat="1" applyFont="1" applyBorder="1" applyAlignment="1">
      <alignment horizontal="center" vertical="center"/>
    </xf>
    <xf numFmtId="0" fontId="122" fillId="0" borderId="0" xfId="0" applyFont="1" applyAlignment="1">
      <alignment vertical="center"/>
    </xf>
    <xf numFmtId="17" fontId="52" fillId="0" borderId="1" xfId="0" applyNumberFormat="1" applyFont="1" applyBorder="1" applyAlignment="1">
      <alignment horizontal="center" vertical="center"/>
    </xf>
    <xf numFmtId="16" fontId="63" fillId="31" borderId="1" xfId="0" applyNumberFormat="1" applyFont="1" applyFill="1" applyBorder="1" applyAlignment="1">
      <alignment horizontal="center" vertical="center"/>
    </xf>
    <xf numFmtId="16" fontId="43" fillId="31" borderId="1" xfId="0" applyNumberFormat="1" applyFont="1" applyFill="1" applyBorder="1" applyAlignment="1">
      <alignment horizontal="center" vertical="center"/>
    </xf>
    <xf numFmtId="0" fontId="43" fillId="31" borderId="1" xfId="0" applyFont="1" applyFill="1" applyBorder="1" applyAlignment="1">
      <alignment vertical="center"/>
    </xf>
    <xf numFmtId="0" fontId="43" fillId="31" borderId="1" xfId="0" applyFont="1" applyFill="1" applyBorder="1" applyAlignment="1">
      <alignment horizontal="center" vertical="center"/>
    </xf>
    <xf numFmtId="16" fontId="43" fillId="31" borderId="1" xfId="0" applyNumberFormat="1" applyFont="1" applyFill="1" applyBorder="1" applyAlignment="1">
      <alignment horizontal="left" vertical="center"/>
    </xf>
    <xf numFmtId="17" fontId="43" fillId="31" borderId="1" xfId="0" applyNumberFormat="1" applyFont="1" applyFill="1" applyBorder="1" applyAlignment="1">
      <alignment horizontal="left" vertical="center"/>
    </xf>
    <xf numFmtId="17" fontId="63" fillId="31" borderId="1" xfId="0" applyNumberFormat="1" applyFont="1" applyFill="1" applyBorder="1" applyAlignment="1">
      <alignment horizontal="center" vertical="center"/>
    </xf>
    <xf numFmtId="17" fontId="4" fillId="31" borderId="1" xfId="0" applyNumberFormat="1" applyFont="1" applyFill="1" applyBorder="1" applyAlignment="1">
      <alignment horizontal="center" vertical="center"/>
    </xf>
    <xf numFmtId="16" fontId="4" fillId="31" borderId="1" xfId="0" applyNumberFormat="1" applyFont="1" applyFill="1" applyBorder="1" applyAlignment="1">
      <alignment horizontal="center" vertical="center"/>
    </xf>
    <xf numFmtId="16" fontId="60" fillId="31" borderId="1" xfId="0" applyNumberFormat="1" applyFont="1" applyFill="1" applyBorder="1" applyAlignment="1">
      <alignment horizontal="left" vertical="center"/>
    </xf>
    <xf numFmtId="0" fontId="123" fillId="0" borderId="0" xfId="0" applyFont="1" applyAlignment="1">
      <alignment horizontal="right" vertical="center"/>
    </xf>
    <xf numFmtId="16" fontId="123" fillId="0" borderId="0" xfId="0" applyNumberFormat="1" applyFont="1" applyAlignment="1">
      <alignment horizontal="right" vertical="center"/>
    </xf>
    <xf numFmtId="0" fontId="123" fillId="0" borderId="0" xfId="1" applyFont="1" applyAlignment="1">
      <alignment horizontal="right" vertical="center"/>
    </xf>
    <xf numFmtId="17" fontId="4" fillId="31" borderId="1" xfId="0" applyNumberFormat="1" applyFont="1" applyFill="1" applyBorder="1" applyAlignment="1">
      <alignment horizontal="left" vertical="center"/>
    </xf>
    <xf numFmtId="16" fontId="4" fillId="0" borderId="1" xfId="0" applyNumberFormat="1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 wrapText="1"/>
    </xf>
    <xf numFmtId="0" fontId="12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16" fontId="108" fillId="0" borderId="1" xfId="0" applyNumberFormat="1" applyFont="1" applyBorder="1" applyAlignment="1">
      <alignment horizontal="center" vertical="center"/>
    </xf>
    <xf numFmtId="16" fontId="108" fillId="31" borderId="1" xfId="0" applyNumberFormat="1" applyFont="1" applyFill="1" applyBorder="1" applyAlignment="1">
      <alignment horizontal="center" vertical="center"/>
    </xf>
    <xf numFmtId="17" fontId="124" fillId="0" borderId="1" xfId="0" applyNumberFormat="1" applyFont="1" applyBorder="1" applyAlignment="1">
      <alignment horizontal="left" vertical="center"/>
    </xf>
    <xf numFmtId="0" fontId="60" fillId="0" borderId="0" xfId="0" applyFont="1" applyAlignment="1">
      <alignment vertical="center"/>
    </xf>
    <xf numFmtId="17" fontId="124" fillId="31" borderId="1" xfId="0" applyNumberFormat="1" applyFont="1" applyFill="1" applyBorder="1" applyAlignment="1">
      <alignment horizontal="left" vertical="center"/>
    </xf>
    <xf numFmtId="16" fontId="127" fillId="2" borderId="1" xfId="0" applyNumberFormat="1" applyFont="1" applyFill="1" applyBorder="1" applyAlignment="1">
      <alignment horizontal="center" vertical="center"/>
    </xf>
    <xf numFmtId="0" fontId="106" fillId="0" borderId="0" xfId="0" applyFont="1" applyAlignment="1">
      <alignment horizontal="right" vertical="center"/>
    </xf>
    <xf numFmtId="0" fontId="45" fillId="0" borderId="0" xfId="0" applyFont="1" applyAlignment="1">
      <alignment vertical="center"/>
    </xf>
    <xf numFmtId="16" fontId="4" fillId="31" borderId="1" xfId="0" applyNumberFormat="1" applyFont="1" applyFill="1" applyBorder="1" applyAlignment="1">
      <alignment horizontal="left" vertical="center"/>
    </xf>
    <xf numFmtId="16" fontId="63" fillId="31" borderId="1" xfId="0" applyNumberFormat="1" applyFont="1" applyFill="1" applyBorder="1" applyAlignment="1">
      <alignment horizontal="left" vertical="center"/>
    </xf>
    <xf numFmtId="0" fontId="130" fillId="0" borderId="0" xfId="0" applyFont="1" applyAlignment="1">
      <alignment horizontal="center" vertical="center" wrapText="1"/>
    </xf>
    <xf numFmtId="0" fontId="56" fillId="0" borderId="0" xfId="0" applyFont="1" applyAlignment="1">
      <alignment horizontal="right" vertical="center"/>
    </xf>
    <xf numFmtId="16" fontId="1" fillId="0" borderId="1" xfId="0" applyNumberFormat="1" applyFont="1" applyBorder="1" applyAlignment="1">
      <alignment horizontal="center" vertical="center"/>
    </xf>
    <xf numFmtId="16" fontId="1" fillId="20" borderId="1" xfId="0" applyNumberFormat="1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131" fillId="0" borderId="0" xfId="0" applyFont="1" applyAlignment="1">
      <alignment vertical="center"/>
    </xf>
    <xf numFmtId="16" fontId="43" fillId="32" borderId="1" xfId="0" applyNumberFormat="1" applyFont="1" applyFill="1" applyBorder="1" applyAlignment="1">
      <alignment horizontal="center" vertical="center"/>
    </xf>
    <xf numFmtId="16" fontId="43" fillId="31" borderId="18" xfId="0" applyNumberFormat="1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6" fillId="0" borderId="0" xfId="0" applyFont="1" applyAlignment="1">
      <alignment vertical="center"/>
    </xf>
    <xf numFmtId="0" fontId="130" fillId="0" borderId="0" xfId="0" applyFont="1" applyAlignment="1">
      <alignment horizontal="center" vertical="center"/>
    </xf>
    <xf numFmtId="0" fontId="132" fillId="0" borderId="2" xfId="0" applyFont="1" applyBorder="1" applyAlignment="1">
      <alignment horizontal="center" vertical="center" wrapText="1"/>
    </xf>
    <xf numFmtId="0" fontId="133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16" fontId="60" fillId="2" borderId="1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" fontId="4" fillId="33" borderId="1" xfId="0" applyNumberFormat="1" applyFont="1" applyFill="1" applyBorder="1" applyAlignment="1">
      <alignment horizontal="center" vertical="center"/>
    </xf>
    <xf numFmtId="16" fontId="43" fillId="31" borderId="0" xfId="0" applyNumberFormat="1" applyFont="1" applyFill="1" applyAlignment="1">
      <alignment horizontal="center" vertical="center"/>
    </xf>
    <xf numFmtId="16" fontId="134" fillId="0" borderId="0" xfId="0" applyNumberFormat="1" applyFont="1" applyAlignment="1">
      <alignment horizontal="center" vertical="center"/>
    </xf>
    <xf numFmtId="16" fontId="43" fillId="34" borderId="1" xfId="0" applyNumberFormat="1" applyFont="1" applyFill="1" applyBorder="1" applyAlignment="1">
      <alignment horizontal="center" vertical="center"/>
    </xf>
    <xf numFmtId="0" fontId="128" fillId="0" borderId="0" xfId="0" applyFont="1" applyAlignment="1">
      <alignment vertical="center"/>
    </xf>
    <xf numFmtId="16" fontId="7" fillId="0" borderId="0" xfId="0" applyNumberFormat="1" applyFont="1" applyAlignment="1">
      <alignment vertical="center"/>
    </xf>
    <xf numFmtId="16" fontId="4" fillId="34" borderId="1" xfId="0" applyNumberFormat="1" applyFont="1" applyFill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14" fillId="0" borderId="0" xfId="2" applyAlignment="1" applyProtection="1">
      <alignment vertical="center"/>
    </xf>
    <xf numFmtId="0" fontId="115" fillId="0" borderId="0" xfId="0" applyFont="1" applyAlignment="1">
      <alignment horizontal="center" vertical="center"/>
    </xf>
    <xf numFmtId="16" fontId="113" fillId="0" borderId="0" xfId="0" applyNumberFormat="1" applyFont="1" applyAlignment="1">
      <alignment horizontal="center" vertical="center"/>
    </xf>
    <xf numFmtId="16" fontId="60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16" fontId="106" fillId="0" borderId="0" xfId="0" applyNumberFormat="1" applyFont="1" applyAlignment="1">
      <alignment horizontal="center" vertical="center"/>
    </xf>
    <xf numFmtId="16" fontId="137" fillId="0" borderId="0" xfId="0" applyNumberFormat="1" applyFont="1" applyAlignment="1">
      <alignment horizontal="center" vertical="center"/>
    </xf>
    <xf numFmtId="0" fontId="138" fillId="0" borderId="0" xfId="0" applyFont="1" applyAlignment="1">
      <alignment vertical="center"/>
    </xf>
    <xf numFmtId="16" fontId="139" fillId="0" borderId="0" xfId="0" applyNumberFormat="1" applyFont="1" applyAlignment="1">
      <alignment horizontal="center" vertical="center"/>
    </xf>
    <xf numFmtId="16" fontId="140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left" vertical="center"/>
    </xf>
    <xf numFmtId="16" fontId="52" fillId="0" borderId="1" xfId="0" applyNumberFormat="1" applyFont="1" applyBorder="1" applyAlignment="1">
      <alignment horizontal="left" vertical="center"/>
    </xf>
    <xf numFmtId="16" fontId="126" fillId="31" borderId="1" xfId="0" applyNumberFormat="1" applyFont="1" applyFill="1" applyBorder="1" applyAlignment="1">
      <alignment horizontal="left" vertical="center"/>
    </xf>
    <xf numFmtId="16" fontId="43" fillId="0" borderId="0" xfId="0" applyNumberFormat="1" applyFont="1" applyAlignment="1">
      <alignment horizontal="center" vertical="center" wrapText="1"/>
    </xf>
    <xf numFmtId="16" fontId="43" fillId="35" borderId="1" xfId="0" applyNumberFormat="1" applyFont="1" applyFill="1" applyBorder="1" applyAlignment="1">
      <alignment horizontal="center" vertical="center"/>
    </xf>
    <xf numFmtId="16" fontId="126" fillId="0" borderId="0" xfId="0" applyNumberFormat="1" applyFont="1" applyAlignment="1">
      <alignment horizontal="center" vertical="center"/>
    </xf>
    <xf numFmtId="0" fontId="141" fillId="0" borderId="0" xfId="0" applyFont="1" applyAlignment="1">
      <alignment vertical="center"/>
    </xf>
    <xf numFmtId="16" fontId="51" fillId="0" borderId="0" xfId="0" applyNumberFormat="1" applyFont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133" fillId="0" borderId="0" xfId="0" applyFont="1" applyAlignment="1">
      <alignment horizontal="center" vertical="center"/>
    </xf>
    <xf numFmtId="16" fontId="142" fillId="0" borderId="0" xfId="0" applyNumberFormat="1" applyFont="1" applyAlignment="1">
      <alignment horizontal="center" vertical="center"/>
    </xf>
    <xf numFmtId="0" fontId="143" fillId="0" borderId="0" xfId="0" applyFont="1" applyAlignment="1">
      <alignment horizontal="center" vertical="center"/>
    </xf>
    <xf numFmtId="16" fontId="143" fillId="0" borderId="0" xfId="0" applyNumberFormat="1" applyFont="1" applyAlignment="1">
      <alignment horizontal="center" vertical="center"/>
    </xf>
    <xf numFmtId="0" fontId="126" fillId="0" borderId="0" xfId="0" applyFont="1" applyAlignment="1">
      <alignment horizontal="center" vertical="center"/>
    </xf>
    <xf numFmtId="16" fontId="43" fillId="21" borderId="0" xfId="0" applyNumberFormat="1" applyFont="1" applyFill="1" applyAlignment="1">
      <alignment horizontal="center" vertical="center"/>
    </xf>
    <xf numFmtId="0" fontId="52" fillId="21" borderId="0" xfId="0" applyFont="1" applyFill="1" applyAlignment="1">
      <alignment horizontal="center" vertical="center"/>
    </xf>
    <xf numFmtId="16" fontId="52" fillId="0" borderId="0" xfId="0" applyNumberFormat="1" applyFont="1" applyAlignment="1">
      <alignment horizontal="left" vertical="center"/>
    </xf>
    <xf numFmtId="16" fontId="43" fillId="20" borderId="1" xfId="0" applyNumberFormat="1" applyFont="1" applyFill="1" applyBorder="1" applyAlignment="1">
      <alignment horizontal="left" vertical="center"/>
    </xf>
    <xf numFmtId="16" fontId="113" fillId="35" borderId="0" xfId="0" applyNumberFormat="1" applyFont="1" applyFill="1" applyAlignment="1">
      <alignment horizontal="center" vertical="center"/>
    </xf>
    <xf numFmtId="0" fontId="143" fillId="0" borderId="0" xfId="0" applyFont="1" applyAlignment="1">
      <alignment vertical="center"/>
    </xf>
    <xf numFmtId="16" fontId="63" fillId="35" borderId="1" xfId="0" applyNumberFormat="1" applyFont="1" applyFill="1" applyBorder="1" applyAlignment="1">
      <alignment horizontal="center" vertical="center"/>
    </xf>
    <xf numFmtId="0" fontId="43" fillId="31" borderId="0" xfId="0" applyFont="1" applyFill="1" applyAlignment="1">
      <alignment horizontal="center" vertical="center"/>
    </xf>
    <xf numFmtId="16" fontId="43" fillId="35" borderId="0" xfId="0" applyNumberFormat="1" applyFont="1" applyFill="1" applyAlignment="1">
      <alignment horizontal="center" vertical="center"/>
    </xf>
    <xf numFmtId="16" fontId="63" fillId="35" borderId="0" xfId="0" applyNumberFormat="1" applyFont="1" applyFill="1" applyAlignment="1">
      <alignment horizontal="center" vertical="center"/>
    </xf>
    <xf numFmtId="16" fontId="115" fillId="0" borderId="0" xfId="0" applyNumberFormat="1" applyFont="1" applyAlignment="1">
      <alignment horizontal="center" vertical="center"/>
    </xf>
    <xf numFmtId="0" fontId="43" fillId="31" borderId="18" xfId="0" applyFont="1" applyFill="1" applyBorder="1" applyAlignment="1">
      <alignment horizontal="center" vertical="center"/>
    </xf>
    <xf numFmtId="0" fontId="60" fillId="31" borderId="1" xfId="0" applyFont="1" applyFill="1" applyBorder="1" applyAlignment="1">
      <alignment vertical="center"/>
    </xf>
    <xf numFmtId="0" fontId="143" fillId="0" borderId="0" xfId="0" applyFont="1" applyAlignment="1">
      <alignment horizontal="center" vertical="center" wrapText="1"/>
    </xf>
    <xf numFmtId="17" fontId="43" fillId="31" borderId="19" xfId="0" applyNumberFormat="1" applyFont="1" applyFill="1" applyBorder="1" applyAlignment="1">
      <alignment horizontal="left" vertical="center"/>
    </xf>
    <xf numFmtId="17" fontId="63" fillId="31" borderId="19" xfId="0" applyNumberFormat="1" applyFont="1" applyFill="1" applyBorder="1" applyAlignment="1">
      <alignment horizontal="center" vertical="center"/>
    </xf>
    <xf numFmtId="16" fontId="43" fillId="31" borderId="19" xfId="0" applyNumberFormat="1" applyFont="1" applyFill="1" applyBorder="1" applyAlignment="1">
      <alignment horizontal="center" vertical="center"/>
    </xf>
    <xf numFmtId="16" fontId="133" fillId="0" borderId="0" xfId="0" applyNumberFormat="1" applyFont="1" applyAlignment="1">
      <alignment horizontal="center" vertical="center"/>
    </xf>
    <xf numFmtId="16" fontId="43" fillId="36" borderId="1" xfId="0" applyNumberFormat="1" applyFont="1" applyFill="1" applyBorder="1" applyAlignment="1">
      <alignment horizontal="center" vertical="center"/>
    </xf>
    <xf numFmtId="17" fontId="60" fillId="31" borderId="1" xfId="0" applyNumberFormat="1" applyFont="1" applyFill="1" applyBorder="1" applyAlignment="1">
      <alignment horizontal="left" vertical="center"/>
    </xf>
    <xf numFmtId="0" fontId="51" fillId="0" borderId="0" xfId="0" applyFont="1" applyAlignment="1">
      <alignment horizontal="center" vertical="center"/>
    </xf>
    <xf numFmtId="0" fontId="126" fillId="0" borderId="0" xfId="0" applyFont="1" applyAlignment="1">
      <alignment horizontal="center" vertical="top"/>
    </xf>
    <xf numFmtId="16" fontId="60" fillId="0" borderId="0" xfId="0" applyNumberFormat="1" applyFont="1" applyAlignment="1">
      <alignment horizontal="center" vertical="top"/>
    </xf>
    <xf numFmtId="16" fontId="113" fillId="0" borderId="0" xfId="0" applyNumberFormat="1" applyFont="1" applyAlignment="1">
      <alignment horizontal="center" vertical="top"/>
    </xf>
    <xf numFmtId="16" fontId="45" fillId="21" borderId="0" xfId="0" applyNumberFormat="1" applyFont="1" applyFill="1" applyAlignment="1">
      <alignment horizontal="left" vertical="center"/>
    </xf>
    <xf numFmtId="0" fontId="45" fillId="21" borderId="0" xfId="0" applyFont="1" applyFill="1" applyAlignment="1">
      <alignment horizontal="left" vertical="center"/>
    </xf>
    <xf numFmtId="0" fontId="142" fillId="34" borderId="0" xfId="0" quotePrefix="1" applyFont="1" applyFill="1" applyAlignment="1">
      <alignment horizontal="center" vertical="center"/>
    </xf>
    <xf numFmtId="16" fontId="137" fillId="34" borderId="0" xfId="0" applyNumberFormat="1" applyFont="1" applyFill="1" applyAlignment="1">
      <alignment horizontal="center" vertical="center"/>
    </xf>
    <xf numFmtId="16" fontId="43" fillId="34" borderId="0" xfId="0" applyNumberFormat="1" applyFont="1" applyFill="1" applyAlignment="1">
      <alignment horizontal="center" vertical="center"/>
    </xf>
    <xf numFmtId="16" fontId="63" fillId="34" borderId="1" xfId="0" applyNumberFormat="1" applyFont="1" applyFill="1" applyBorder="1" applyAlignment="1">
      <alignment horizontal="center" vertical="center"/>
    </xf>
    <xf numFmtId="16" fontId="142" fillId="21" borderId="0" xfId="0" quotePrefix="1" applyNumberFormat="1" applyFont="1" applyFill="1" applyAlignment="1">
      <alignment horizontal="center" vertical="center"/>
    </xf>
    <xf numFmtId="0" fontId="144" fillId="0" borderId="0" xfId="0" applyFont="1" applyAlignment="1">
      <alignment horizontal="center" vertical="center" wrapText="1"/>
    </xf>
    <xf numFmtId="0" fontId="144" fillId="0" borderId="0" xfId="0" applyFont="1" applyAlignment="1">
      <alignment vertical="center"/>
    </xf>
    <xf numFmtId="0" fontId="147" fillId="0" borderId="0" xfId="0" applyFont="1" applyAlignment="1">
      <alignment wrapText="1"/>
    </xf>
    <xf numFmtId="0" fontId="148" fillId="0" borderId="0" xfId="0" applyFont="1" applyAlignment="1">
      <alignment vertical="center" wrapText="1"/>
    </xf>
    <xf numFmtId="16" fontId="149" fillId="34" borderId="1" xfId="0" applyNumberFormat="1" applyFont="1" applyFill="1" applyBorder="1" applyAlignment="1">
      <alignment horizontal="center" vertical="center"/>
    </xf>
    <xf numFmtId="16" fontId="4" fillId="36" borderId="1" xfId="0" applyNumberFormat="1" applyFont="1" applyFill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0" fillId="0" borderId="0" xfId="0" applyFont="1" applyAlignment="1">
      <alignment horizontal="center" vertical="center"/>
    </xf>
    <xf numFmtId="16" fontId="43" fillId="37" borderId="1" xfId="0" applyNumberFormat="1" applyFont="1" applyFill="1" applyBorder="1" applyAlignment="1">
      <alignment horizontal="center" vertical="center"/>
    </xf>
    <xf numFmtId="16" fontId="151" fillId="35" borderId="1" xfId="0" applyNumberFormat="1" applyFont="1" applyFill="1" applyBorder="1" applyAlignment="1">
      <alignment horizontal="center" vertical="center"/>
    </xf>
    <xf numFmtId="16" fontId="52" fillId="31" borderId="1" xfId="0" applyNumberFormat="1" applyFont="1" applyFill="1" applyBorder="1" applyAlignment="1">
      <alignment horizontal="center" vertical="center"/>
    </xf>
    <xf numFmtId="16" fontId="60" fillId="0" borderId="1" xfId="0" applyNumberFormat="1" applyFont="1" applyBorder="1" applyAlignment="1">
      <alignment horizontal="center" vertical="center"/>
    </xf>
    <xf numFmtId="16" fontId="142" fillId="0" borderId="0" xfId="0" applyNumberFormat="1" applyFont="1" applyAlignment="1">
      <alignment vertical="center"/>
    </xf>
    <xf numFmtId="16" fontId="113" fillId="37" borderId="0" xfId="0" applyNumberFormat="1" applyFont="1" applyFill="1" applyAlignment="1">
      <alignment horizontal="center" vertical="center"/>
    </xf>
    <xf numFmtId="16" fontId="4" fillId="37" borderId="1" xfId="0" applyNumberFormat="1" applyFont="1" applyFill="1" applyBorder="1" applyAlignment="1">
      <alignment horizontal="center" vertical="center"/>
    </xf>
    <xf numFmtId="17" fontId="4" fillId="0" borderId="0" xfId="0" applyNumberFormat="1" applyFont="1" applyAlignment="1">
      <alignment horizontal="left" vertical="center"/>
    </xf>
    <xf numFmtId="16" fontId="6" fillId="0" borderId="0" xfId="0" applyNumberFormat="1" applyFont="1" applyAlignment="1">
      <alignment horizontal="center" vertical="center"/>
    </xf>
    <xf numFmtId="17" fontId="63" fillId="0" borderId="0" xfId="0" applyNumberFormat="1" applyFont="1" applyAlignment="1">
      <alignment horizontal="center" vertical="center"/>
    </xf>
    <xf numFmtId="16" fontId="52" fillId="31" borderId="1" xfId="0" applyNumberFormat="1" applyFont="1" applyFill="1" applyBorder="1" applyAlignment="1">
      <alignment horizontal="left" vertical="center"/>
    </xf>
    <xf numFmtId="16" fontId="150" fillId="0" borderId="0" xfId="0" applyNumberFormat="1" applyFont="1" applyAlignment="1">
      <alignment horizontal="center" vertical="center"/>
    </xf>
    <xf numFmtId="0" fontId="73" fillId="29" borderId="19" xfId="11" applyFont="1" applyFill="1" applyBorder="1"/>
    <xf numFmtId="0" fontId="18" fillId="0" borderId="19" xfId="12" applyFont="1" applyBorder="1"/>
    <xf numFmtId="0" fontId="71" fillId="0" borderId="19" xfId="13" applyFont="1" applyBorder="1"/>
    <xf numFmtId="0" fontId="18" fillId="0" borderId="19" xfId="12" applyFont="1" applyBorder="1" applyAlignment="1">
      <alignment wrapText="1"/>
    </xf>
    <xf numFmtId="0" fontId="73" fillId="0" borderId="15" xfId="11" applyFont="1" applyBorder="1"/>
    <xf numFmtId="0" fontId="18" fillId="0" borderId="15" xfId="12" applyFont="1" applyBorder="1"/>
    <xf numFmtId="0" fontId="18" fillId="0" borderId="15" xfId="12" applyFont="1" applyBorder="1" applyAlignment="1">
      <alignment wrapText="1"/>
    </xf>
    <xf numFmtId="0" fontId="71" fillId="0" borderId="0" xfId="14" applyFont="1" applyAlignment="1">
      <alignment wrapText="1"/>
    </xf>
    <xf numFmtId="0" fontId="82" fillId="38" borderId="27" xfId="0" applyFont="1" applyFill="1" applyBorder="1" applyAlignment="1">
      <alignment vertical="center" wrapText="1"/>
    </xf>
    <xf numFmtId="0" fontId="82" fillId="38" borderId="28" xfId="0" applyFont="1" applyFill="1" applyBorder="1" applyAlignment="1">
      <alignment vertical="center"/>
    </xf>
    <xf numFmtId="0" fontId="76" fillId="0" borderId="29" xfId="0" applyFont="1" applyBorder="1" applyAlignment="1">
      <alignment vertical="center"/>
    </xf>
    <xf numFmtId="0" fontId="76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/>
    </xf>
    <xf numFmtId="0" fontId="76" fillId="0" borderId="0" xfId="0" applyFont="1" applyAlignment="1">
      <alignment vertical="center"/>
    </xf>
    <xf numFmtId="0" fontId="153" fillId="0" borderId="0" xfId="0" applyFont="1" applyAlignment="1">
      <alignment vertical="center"/>
    </xf>
    <xf numFmtId="16" fontId="4" fillId="0" borderId="20" xfId="0" applyNumberFormat="1" applyFont="1" applyBorder="1" applyAlignment="1">
      <alignment horizontal="center" vertical="center" wrapText="1"/>
    </xf>
    <xf numFmtId="16" fontId="108" fillId="0" borderId="19" xfId="0" applyNumberFormat="1" applyFont="1" applyBorder="1" applyAlignment="1">
      <alignment horizontal="center" vertical="center" wrapText="1"/>
    </xf>
    <xf numFmtId="16" fontId="4" fillId="0" borderId="19" xfId="0" applyNumberFormat="1" applyFont="1" applyBorder="1" applyAlignment="1">
      <alignment horizontal="center" vertical="center" wrapText="1"/>
    </xf>
    <xf numFmtId="16" fontId="4" fillId="0" borderId="22" xfId="0" applyNumberFormat="1" applyFont="1" applyBorder="1" applyAlignment="1">
      <alignment horizontal="center" vertical="center" wrapText="1"/>
    </xf>
    <xf numFmtId="16" fontId="108" fillId="0" borderId="1" xfId="0" applyNumberFormat="1" applyFont="1" applyBorder="1" applyAlignment="1">
      <alignment horizontal="center" vertical="center" wrapText="1"/>
    </xf>
    <xf numFmtId="16" fontId="4" fillId="0" borderId="18" xfId="0" applyNumberFormat="1" applyFont="1" applyBorder="1" applyAlignment="1">
      <alignment horizontal="center" vertical="center" wrapText="1"/>
    </xf>
    <xf numFmtId="0" fontId="142" fillId="0" borderId="0" xfId="0" applyFont="1" applyAlignment="1">
      <alignment vertical="center"/>
    </xf>
    <xf numFmtId="16" fontId="137" fillId="0" borderId="2" xfId="0" applyNumberFormat="1" applyFont="1" applyBorder="1" applyAlignment="1">
      <alignment horizontal="center" vertical="center"/>
    </xf>
    <xf numFmtId="16" fontId="142" fillId="21" borderId="2" xfId="0" quotePrefix="1" applyNumberFormat="1" applyFont="1" applyFill="1" applyBorder="1" applyAlignment="1">
      <alignment horizontal="center" vertical="center"/>
    </xf>
    <xf numFmtId="16" fontId="43" fillId="31" borderId="2" xfId="0" applyNumberFormat="1" applyFont="1" applyFill="1" applyBorder="1" applyAlignment="1">
      <alignment horizontal="center" vertical="center"/>
    </xf>
    <xf numFmtId="0" fontId="43" fillId="31" borderId="0" xfId="0" applyFont="1" applyFill="1" applyAlignment="1">
      <alignment vertical="center"/>
    </xf>
    <xf numFmtId="16" fontId="63" fillId="34" borderId="0" xfId="0" applyNumberFormat="1" applyFont="1" applyFill="1" applyAlignment="1">
      <alignment horizontal="center" vertical="center"/>
    </xf>
    <xf numFmtId="16" fontId="63" fillId="37" borderId="1" xfId="0" applyNumberFormat="1" applyFont="1" applyFill="1" applyBorder="1" applyAlignment="1">
      <alignment horizontal="center" vertical="center"/>
    </xf>
    <xf numFmtId="0" fontId="51" fillId="37" borderId="0" xfId="0" applyFont="1" applyFill="1" applyAlignment="1">
      <alignment vertical="center"/>
    </xf>
    <xf numFmtId="16" fontId="60" fillId="37" borderId="1" xfId="0" applyNumberFormat="1" applyFont="1" applyFill="1" applyBorder="1" applyAlignment="1">
      <alignment horizontal="center" vertical="center"/>
    </xf>
    <xf numFmtId="16" fontId="43" fillId="37" borderId="19" xfId="0" applyNumberFormat="1" applyFont="1" applyFill="1" applyBorder="1" applyAlignment="1">
      <alignment horizontal="center" vertical="center"/>
    </xf>
    <xf numFmtId="16" fontId="63" fillId="37" borderId="19" xfId="0" applyNumberFormat="1" applyFont="1" applyFill="1" applyBorder="1" applyAlignment="1">
      <alignment horizontal="center" vertical="center"/>
    </xf>
    <xf numFmtId="0" fontId="82" fillId="38" borderId="27" xfId="0" applyFont="1" applyFill="1" applyBorder="1" applyAlignment="1">
      <alignment vertical="center"/>
    </xf>
    <xf numFmtId="16" fontId="4" fillId="0" borderId="19" xfId="0" applyNumberFormat="1" applyFont="1" applyBorder="1" applyAlignment="1">
      <alignment horizontal="center" vertical="center"/>
    </xf>
    <xf numFmtId="0" fontId="130" fillId="0" borderId="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16" fontId="142" fillId="0" borderId="0" xfId="0" quotePrefix="1" applyNumberFormat="1" applyFont="1" applyAlignment="1">
      <alignment horizontal="center" vertical="center"/>
    </xf>
    <xf numFmtId="0" fontId="157" fillId="0" borderId="29" xfId="0" applyFont="1" applyBorder="1" applyAlignment="1">
      <alignment vertical="center"/>
    </xf>
    <xf numFmtId="0" fontId="158" fillId="0" borderId="0" xfId="0" applyFont="1" applyAlignment="1">
      <alignment horizontal="right" vertical="center"/>
    </xf>
    <xf numFmtId="0" fontId="126" fillId="0" borderId="0" xfId="0" applyFont="1" applyAlignment="1">
      <alignment horizontal="right" vertical="center"/>
    </xf>
    <xf numFmtId="16" fontId="126" fillId="0" borderId="1" xfId="0" applyNumberFormat="1" applyFont="1" applyBorder="1" applyAlignment="1">
      <alignment horizontal="center" vertical="center"/>
    </xf>
    <xf numFmtId="17" fontId="146" fillId="0" borderId="0" xfId="0" applyNumberFormat="1" applyFont="1" applyAlignment="1">
      <alignment horizontal="center" vertical="center"/>
    </xf>
    <xf numFmtId="16" fontId="63" fillId="36" borderId="1" xfId="0" applyNumberFormat="1" applyFont="1" applyFill="1" applyBorder="1" applyAlignment="1">
      <alignment horizontal="center" vertical="center"/>
    </xf>
    <xf numFmtId="0" fontId="51" fillId="36" borderId="0" xfId="0" applyFont="1" applyFill="1" applyAlignment="1">
      <alignment vertical="center"/>
    </xf>
    <xf numFmtId="16" fontId="60" fillId="36" borderId="1" xfId="0" applyNumberFormat="1" applyFont="1" applyFill="1" applyBorder="1" applyAlignment="1">
      <alignment horizontal="center" vertical="center"/>
    </xf>
    <xf numFmtId="0" fontId="51" fillId="35" borderId="0" xfId="0" applyFont="1" applyFill="1" applyAlignment="1">
      <alignment vertical="center"/>
    </xf>
    <xf numFmtId="16" fontId="60" fillId="35" borderId="1" xfId="0" applyNumberFormat="1" applyFont="1" applyFill="1" applyBorder="1" applyAlignment="1">
      <alignment horizontal="center" vertical="center"/>
    </xf>
    <xf numFmtId="16" fontId="43" fillId="20" borderId="0" xfId="0" applyNumberFormat="1" applyFont="1" applyFill="1" applyAlignment="1">
      <alignment horizontal="left" vertical="center"/>
    </xf>
    <xf numFmtId="16" fontId="43" fillId="20" borderId="0" xfId="0" applyNumberFormat="1" applyFont="1" applyFill="1" applyAlignment="1">
      <alignment horizontal="center" vertical="center"/>
    </xf>
    <xf numFmtId="16" fontId="60" fillId="37" borderId="0" xfId="0" applyNumberFormat="1" applyFont="1" applyFill="1" applyAlignment="1">
      <alignment horizontal="center" vertical="center"/>
    </xf>
    <xf numFmtId="17" fontId="108" fillId="0" borderId="1" xfId="0" applyNumberFormat="1" applyFont="1" applyBorder="1" applyAlignment="1">
      <alignment horizontal="center" vertical="center"/>
    </xf>
    <xf numFmtId="17" fontId="108" fillId="0" borderId="0" xfId="0" applyNumberFormat="1" applyFont="1" applyAlignment="1">
      <alignment horizontal="center" vertical="center"/>
    </xf>
    <xf numFmtId="16" fontId="44" fillId="0" borderId="1" xfId="0" applyNumberFormat="1" applyFont="1" applyBorder="1" applyAlignment="1">
      <alignment horizontal="left" vertical="center"/>
    </xf>
    <xf numFmtId="16" fontId="44" fillId="0" borderId="1" xfId="0" applyNumberFormat="1" applyFont="1" applyBorder="1" applyAlignment="1">
      <alignment horizontal="center" vertical="center"/>
    </xf>
    <xf numFmtId="16" fontId="151" fillId="37" borderId="1" xfId="0" applyNumberFormat="1" applyFont="1" applyFill="1" applyBorder="1" applyAlignment="1">
      <alignment horizontal="center" vertical="center"/>
    </xf>
    <xf numFmtId="16" fontId="159" fillId="0" borderId="1" xfId="0" applyNumberFormat="1" applyFont="1" applyBorder="1" applyAlignment="1">
      <alignment horizontal="left" vertical="center"/>
    </xf>
    <xf numFmtId="16" fontId="126" fillId="37" borderId="0" xfId="0" applyNumberFormat="1" applyFont="1" applyFill="1" applyAlignment="1">
      <alignment horizontal="center" vertical="center"/>
    </xf>
    <xf numFmtId="16" fontId="133" fillId="37" borderId="0" xfId="0" applyNumberFormat="1" applyFont="1" applyFill="1" applyAlignment="1">
      <alignment horizontal="center" vertical="center"/>
    </xf>
    <xf numFmtId="16" fontId="160" fillId="0" borderId="1" xfId="0" applyNumberFormat="1" applyFont="1" applyBorder="1" applyAlignment="1">
      <alignment horizontal="left" vertical="center"/>
    </xf>
    <xf numFmtId="0" fontId="161" fillId="35" borderId="0" xfId="0" applyFont="1" applyFill="1" applyAlignment="1">
      <alignment vertical="center"/>
    </xf>
    <xf numFmtId="0" fontId="151" fillId="31" borderId="1" xfId="0" applyFont="1" applyFill="1" applyBorder="1" applyAlignment="1">
      <alignment vertical="center"/>
    </xf>
    <xf numFmtId="0" fontId="162" fillId="0" borderId="0" xfId="0" applyFont="1" applyAlignment="1">
      <alignment horizontal="right" vertical="center"/>
    </xf>
    <xf numFmtId="16" fontId="115" fillId="37" borderId="0" xfId="0" applyNumberFormat="1" applyFont="1" applyFill="1" applyAlignment="1">
      <alignment horizontal="center" vertical="center"/>
    </xf>
    <xf numFmtId="0" fontId="159" fillId="0" borderId="1" xfId="0" applyFont="1" applyBorder="1" applyAlignment="1">
      <alignment horizontal="center" vertical="center"/>
    </xf>
    <xf numFmtId="0" fontId="150" fillId="0" borderId="0" xfId="0" applyFont="1" applyAlignment="1">
      <alignment vertical="center"/>
    </xf>
    <xf numFmtId="16" fontId="126" fillId="35" borderId="0" xfId="0" applyNumberFormat="1" applyFont="1" applyFill="1" applyAlignment="1">
      <alignment horizontal="center" vertical="center"/>
    </xf>
    <xf numFmtId="0" fontId="164" fillId="0" borderId="0" xfId="0" applyFont="1"/>
    <xf numFmtId="0" fontId="151" fillId="0" borderId="1" xfId="0" applyFont="1" applyBorder="1"/>
    <xf numFmtId="0" fontId="165" fillId="0" borderId="1" xfId="0" applyFont="1" applyBorder="1"/>
    <xf numFmtId="0" fontId="146" fillId="0" borderId="0" xfId="0" applyFont="1" applyAlignment="1">
      <alignment horizontal="left" vertical="center"/>
    </xf>
    <xf numFmtId="0" fontId="146" fillId="0" borderId="0" xfId="0" applyFont="1" applyAlignment="1">
      <alignment horizontal="center" vertical="center"/>
    </xf>
    <xf numFmtId="0" fontId="166" fillId="0" borderId="0" xfId="0" applyFont="1" applyAlignment="1">
      <alignment vertical="center"/>
    </xf>
    <xf numFmtId="0" fontId="165" fillId="0" borderId="0" xfId="0" applyFont="1" applyAlignment="1">
      <alignment horizontal="center"/>
    </xf>
    <xf numFmtId="0" fontId="167" fillId="0" borderId="1" xfId="0" applyFont="1" applyBorder="1"/>
    <xf numFmtId="16" fontId="151" fillId="0" borderId="1" xfId="0" applyNumberFormat="1" applyFont="1" applyBorder="1" applyAlignment="1">
      <alignment horizontal="center" vertical="center"/>
    </xf>
    <xf numFmtId="0" fontId="82" fillId="38" borderId="26" xfId="0" applyFont="1" applyFill="1" applyBorder="1" applyAlignment="1">
      <alignment vertical="center"/>
    </xf>
    <xf numFmtId="16" fontId="168" fillId="37" borderId="0" xfId="0" applyNumberFormat="1" applyFont="1" applyFill="1" applyAlignment="1">
      <alignment horizontal="center" vertical="center"/>
    </xf>
    <xf numFmtId="0" fontId="14" fillId="0" borderId="0" xfId="2" applyFill="1" applyAlignment="1" applyProtection="1">
      <alignment horizontal="left"/>
    </xf>
    <xf numFmtId="49" fontId="167" fillId="0" borderId="1" xfId="0" applyNumberFormat="1" applyFont="1" applyBorder="1" applyAlignment="1">
      <alignment horizontal="left" wrapText="1"/>
    </xf>
    <xf numFmtId="16" fontId="125" fillId="0" borderId="0" xfId="0" applyNumberFormat="1" applyFont="1" applyAlignment="1">
      <alignment horizontal="center" vertical="center"/>
    </xf>
    <xf numFmtId="16" fontId="169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wrapText="1"/>
    </xf>
    <xf numFmtId="49" fontId="125" fillId="0" borderId="1" xfId="0" applyNumberFormat="1" applyFont="1" applyBorder="1" applyAlignment="1">
      <alignment horizontal="left" wrapText="1"/>
    </xf>
    <xf numFmtId="17" fontId="125" fillId="0" borderId="1" xfId="0" applyNumberFormat="1" applyFont="1" applyBorder="1" applyAlignment="1">
      <alignment horizontal="center" vertical="center"/>
    </xf>
    <xf numFmtId="16" fontId="126" fillId="0" borderId="1" xfId="0" applyNumberFormat="1" applyFon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0" fontId="170" fillId="0" borderId="1" xfId="0" applyFont="1" applyBorder="1"/>
    <xf numFmtId="0" fontId="170" fillId="0" borderId="1" xfId="0" applyFont="1" applyBorder="1" applyAlignment="1">
      <alignment wrapText="1"/>
    </xf>
    <xf numFmtId="0" fontId="152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left" wrapText="1"/>
    </xf>
    <xf numFmtId="0" fontId="171" fillId="0" borderId="0" xfId="0" applyFont="1" applyAlignment="1">
      <alignment horizontal="left" vertical="center" indent="1"/>
    </xf>
    <xf numFmtId="16" fontId="150" fillId="0" borderId="0" xfId="0" applyNumberFormat="1" applyFont="1" applyAlignment="1">
      <alignment vertical="center"/>
    </xf>
    <xf numFmtId="0" fontId="172" fillId="21" borderId="0" xfId="1" applyFont="1" applyFill="1" applyAlignment="1">
      <alignment horizontal="left" vertical="center"/>
    </xf>
    <xf numFmtId="16" fontId="149" fillId="0" borderId="1" xfId="0" applyNumberFormat="1" applyFont="1" applyBorder="1" applyAlignment="1">
      <alignment horizontal="center" vertical="center"/>
    </xf>
    <xf numFmtId="0" fontId="173" fillId="0" borderId="0" xfId="0" applyFont="1" applyAlignment="1">
      <alignment horizontal="center"/>
    </xf>
    <xf numFmtId="0" fontId="43" fillId="0" borderId="0" xfId="0" applyFont="1"/>
    <xf numFmtId="0" fontId="60" fillId="0" borderId="1" xfId="0" applyFont="1" applyBorder="1"/>
    <xf numFmtId="16" fontId="43" fillId="0" borderId="19" xfId="0" applyNumberFormat="1" applyFont="1" applyBorder="1" applyAlignment="1">
      <alignment horizontal="center" vertical="center"/>
    </xf>
    <xf numFmtId="16" fontId="43" fillId="0" borderId="30" xfId="0" applyNumberFormat="1" applyFont="1" applyBorder="1" applyAlignment="1">
      <alignment horizontal="center" vertical="center"/>
    </xf>
    <xf numFmtId="16" fontId="43" fillId="37" borderId="30" xfId="0" applyNumberFormat="1" applyFont="1" applyFill="1" applyBorder="1" applyAlignment="1">
      <alignment horizontal="center" vertical="center"/>
    </xf>
    <xf numFmtId="16" fontId="43" fillId="0" borderId="19" xfId="0" applyNumberFormat="1" applyFont="1" applyBorder="1" applyAlignment="1">
      <alignment horizontal="left" vertical="center"/>
    </xf>
    <xf numFmtId="0" fontId="0" fillId="0" borderId="30" xfId="0" applyBorder="1" applyAlignment="1">
      <alignment vertical="center"/>
    </xf>
    <xf numFmtId="16" fontId="43" fillId="37" borderId="0" xfId="0" applyNumberFormat="1" applyFont="1" applyFill="1" applyAlignment="1">
      <alignment horizontal="center" vertical="center"/>
    </xf>
    <xf numFmtId="0" fontId="52" fillId="37" borderId="1" xfId="0" applyFont="1" applyFill="1" applyBorder="1" applyAlignment="1">
      <alignment horizontal="center" vertical="center" wrapText="1"/>
    </xf>
    <xf numFmtId="0" fontId="52" fillId="37" borderId="1" xfId="0" applyFont="1" applyFill="1" applyBorder="1" applyAlignment="1">
      <alignment horizontal="center" vertical="center"/>
    </xf>
    <xf numFmtId="16" fontId="149" fillId="37" borderId="1" xfId="0" applyNumberFormat="1" applyFont="1" applyFill="1" applyBorder="1" applyAlignment="1">
      <alignment horizontal="center" vertical="center"/>
    </xf>
    <xf numFmtId="16" fontId="133" fillId="0" borderId="0" xfId="0" quotePrefix="1" applyNumberFormat="1" applyFont="1" applyAlignment="1">
      <alignment horizontal="center" vertical="center" wrapText="1"/>
    </xf>
    <xf numFmtId="16" fontId="124" fillId="0" borderId="0" xfId="0" applyNumberFormat="1" applyFont="1" applyAlignment="1">
      <alignment horizontal="center" vertical="center"/>
    </xf>
    <xf numFmtId="0" fontId="174" fillId="0" borderId="0" xfId="0" applyFont="1" applyAlignment="1">
      <alignment vertical="center"/>
    </xf>
    <xf numFmtId="0" fontId="175" fillId="0" borderId="0" xfId="0" applyFont="1" applyAlignment="1">
      <alignment vertical="center"/>
    </xf>
    <xf numFmtId="0" fontId="176" fillId="0" borderId="0" xfId="0" applyFont="1" applyAlignment="1">
      <alignment horizontal="center" vertical="center"/>
    </xf>
    <xf numFmtId="0" fontId="14" fillId="38" borderId="0" xfId="2" applyFill="1" applyAlignment="1" applyProtection="1">
      <alignment horizontal="center" vertical="center"/>
    </xf>
    <xf numFmtId="16" fontId="65" fillId="0" borderId="0" xfId="2" applyNumberFormat="1" applyFont="1" applyAlignment="1" applyProtection="1">
      <alignment horizontal="center" vertical="center"/>
    </xf>
    <xf numFmtId="0" fontId="65" fillId="0" borderId="0" xfId="2" applyFont="1" applyAlignment="1" applyProtection="1">
      <alignment vertical="center"/>
    </xf>
    <xf numFmtId="16" fontId="65" fillId="0" borderId="0" xfId="2" applyNumberFormat="1" applyFont="1" applyAlignment="1" applyProtection="1">
      <alignment horizontal="left" vertical="center"/>
    </xf>
    <xf numFmtId="0" fontId="177" fillId="0" borderId="0" xfId="2" applyFont="1" applyAlignment="1" applyProtection="1">
      <alignment horizontal="left" vertical="center"/>
    </xf>
    <xf numFmtId="0" fontId="177" fillId="0" borderId="0" xfId="2" applyFont="1" applyAlignment="1" applyProtection="1">
      <alignment vertical="center"/>
    </xf>
    <xf numFmtId="0" fontId="66" fillId="0" borderId="0" xfId="2" applyFont="1" applyAlignment="1" applyProtection="1">
      <alignment vertical="center"/>
    </xf>
    <xf numFmtId="16" fontId="152" fillId="0" borderId="0" xfId="2" applyNumberFormat="1" applyFont="1" applyAlignment="1" applyProtection="1">
      <alignment horizontal="center" vertical="center"/>
    </xf>
    <xf numFmtId="0" fontId="178" fillId="0" borderId="0" xfId="0" applyFont="1" applyAlignment="1">
      <alignment vertical="center"/>
    </xf>
    <xf numFmtId="0" fontId="179" fillId="0" borderId="0" xfId="0" applyFont="1" applyAlignment="1">
      <alignment vertical="center"/>
    </xf>
    <xf numFmtId="0" fontId="64" fillId="0" borderId="0" xfId="0" applyFont="1"/>
    <xf numFmtId="0" fontId="64" fillId="0" borderId="0" xfId="0" applyFont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" fontId="64" fillId="0" borderId="1" xfId="0" applyNumberFormat="1" applyFont="1" applyBorder="1" applyAlignment="1">
      <alignment horizontal="center" vertical="center"/>
    </xf>
    <xf numFmtId="16" fontId="64" fillId="37" borderId="1" xfId="0" applyNumberFormat="1" applyFont="1" applyFill="1" applyBorder="1" applyAlignment="1">
      <alignment horizontal="center" vertical="center"/>
    </xf>
    <xf numFmtId="0" fontId="181" fillId="0" borderId="1" xfId="12" applyFont="1" applyBorder="1" applyAlignment="1">
      <alignment wrapText="1"/>
    </xf>
    <xf numFmtId="0" fontId="73" fillId="0" borderId="1" xfId="11" applyFont="1" applyBorder="1" applyAlignment="1">
      <alignment horizontal="center"/>
    </xf>
    <xf numFmtId="0" fontId="126" fillId="0" borderId="0" xfId="0" applyFont="1" applyAlignment="1">
      <alignment horizontal="left" vertical="center"/>
    </xf>
    <xf numFmtId="0" fontId="182" fillId="21" borderId="0" xfId="0" applyFont="1" applyFill="1" applyAlignment="1">
      <alignment horizontal="left" vertical="center"/>
    </xf>
    <xf numFmtId="0" fontId="126" fillId="21" borderId="0" xfId="0" applyFont="1" applyFill="1" applyAlignment="1">
      <alignment horizontal="left" vertical="center"/>
    </xf>
    <xf numFmtId="16" fontId="60" fillId="21" borderId="0" xfId="0" applyNumberFormat="1" applyFont="1" applyFill="1" applyAlignment="1">
      <alignment horizontal="center" vertical="center"/>
    </xf>
    <xf numFmtId="0" fontId="60" fillId="21" borderId="0" xfId="0" applyFont="1" applyFill="1" applyAlignment="1">
      <alignment vertical="center"/>
    </xf>
    <xf numFmtId="16" fontId="140" fillId="0" borderId="0" xfId="0" applyNumberFormat="1" applyFont="1" applyAlignment="1">
      <alignment horizontal="center" vertical="center" wrapText="1"/>
    </xf>
    <xf numFmtId="0" fontId="183" fillId="0" borderId="0" xfId="0" applyFont="1" applyAlignment="1">
      <alignment vertical="center"/>
    </xf>
    <xf numFmtId="16" fontId="64" fillId="0" borderId="1" xfId="2" applyNumberFormat="1" applyFont="1" applyBorder="1" applyAlignment="1" applyProtection="1">
      <alignment horizontal="left" vertical="center"/>
    </xf>
    <xf numFmtId="16" fontId="64" fillId="0" borderId="1" xfId="2" applyNumberFormat="1" applyFont="1" applyBorder="1" applyAlignment="1" applyProtection="1">
      <alignment horizontal="center" vertical="center"/>
    </xf>
    <xf numFmtId="16" fontId="66" fillId="0" borderId="0" xfId="2" applyNumberFormat="1" applyFont="1" applyAlignment="1" applyProtection="1">
      <alignment horizontal="center" vertical="center"/>
    </xf>
    <xf numFmtId="16" fontId="64" fillId="37" borderId="1" xfId="2" applyNumberFormat="1" applyFont="1" applyFill="1" applyBorder="1" applyAlignment="1" applyProtection="1">
      <alignment horizontal="center" vertical="center"/>
    </xf>
    <xf numFmtId="17" fontId="4" fillId="37" borderId="1" xfId="0" applyNumberFormat="1" applyFont="1" applyFill="1" applyBorder="1" applyAlignment="1">
      <alignment horizontal="center" vertical="center"/>
    </xf>
    <xf numFmtId="16" fontId="184" fillId="0" borderId="0" xfId="0" applyNumberFormat="1" applyFont="1" applyAlignment="1">
      <alignment horizontal="center" vertical="center"/>
    </xf>
    <xf numFmtId="16" fontId="185" fillId="0" borderId="0" xfId="0" applyNumberFormat="1" applyFont="1" applyAlignment="1">
      <alignment horizontal="center" vertical="center"/>
    </xf>
    <xf numFmtId="0" fontId="0" fillId="40" borderId="31" xfId="0" applyFill="1" applyBorder="1" applyAlignment="1">
      <alignment vertical="center"/>
    </xf>
    <xf numFmtId="0" fontId="187" fillId="23" borderId="32" xfId="0" applyFont="1" applyFill="1" applyBorder="1" applyAlignment="1">
      <alignment horizontal="center" vertical="center"/>
    </xf>
    <xf numFmtId="0" fontId="187" fillId="23" borderId="33" xfId="0" applyFont="1" applyFill="1" applyBorder="1" applyAlignment="1">
      <alignment horizontal="center" vertical="center"/>
    </xf>
    <xf numFmtId="0" fontId="188" fillId="39" borderId="5" xfId="8" applyFont="1" applyFill="1" applyBorder="1" applyAlignment="1">
      <alignment vertical="center" wrapText="1"/>
    </xf>
    <xf numFmtId="0" fontId="187" fillId="38" borderId="34" xfId="0" applyFont="1" applyFill="1" applyBorder="1" applyAlignment="1">
      <alignment horizontal="center" vertical="center"/>
    </xf>
    <xf numFmtId="0" fontId="189" fillId="41" borderId="32" xfId="0" applyFont="1" applyFill="1" applyBorder="1" applyAlignment="1">
      <alignment horizontal="center"/>
    </xf>
    <xf numFmtId="0" fontId="189" fillId="41" borderId="35" xfId="0" applyFont="1" applyFill="1" applyBorder="1" applyAlignment="1">
      <alignment horizontal="center"/>
    </xf>
    <xf numFmtId="0" fontId="189" fillId="41" borderId="12" xfId="0" applyFont="1" applyFill="1" applyBorder="1" applyAlignment="1">
      <alignment horizontal="center"/>
    </xf>
    <xf numFmtId="0" fontId="188" fillId="41" borderId="13" xfId="8" applyFont="1" applyFill="1" applyBorder="1" applyAlignment="1">
      <alignment horizontal="center"/>
    </xf>
    <xf numFmtId="0" fontId="16" fillId="0" borderId="14" xfId="8" applyFont="1" applyBorder="1" applyAlignment="1">
      <alignment horizontal="center"/>
    </xf>
    <xf numFmtId="0" fontId="190" fillId="41" borderId="36" xfId="0" applyFont="1" applyFill="1" applyBorder="1" applyAlignment="1">
      <alignment horizontal="center"/>
    </xf>
    <xf numFmtId="0" fontId="189" fillId="41" borderId="37" xfId="0" applyFont="1" applyFill="1" applyBorder="1" applyAlignment="1">
      <alignment horizontal="center"/>
    </xf>
    <xf numFmtId="0" fontId="189" fillId="41" borderId="9" xfId="0" applyFont="1" applyFill="1" applyBorder="1" applyAlignment="1">
      <alignment horizontal="center"/>
    </xf>
    <xf numFmtId="0" fontId="188" fillId="41" borderId="1" xfId="8" applyFont="1" applyFill="1" applyBorder="1" applyAlignment="1">
      <alignment horizontal="center"/>
    </xf>
    <xf numFmtId="0" fontId="16" fillId="0" borderId="8" xfId="8" applyFont="1" applyBorder="1" applyAlignment="1">
      <alignment horizontal="center"/>
    </xf>
    <xf numFmtId="0" fontId="188" fillId="0" borderId="1" xfId="8" applyFont="1" applyBorder="1" applyAlignment="1">
      <alignment horizontal="center"/>
    </xf>
    <xf numFmtId="0" fontId="188" fillId="42" borderId="1" xfId="8" applyFont="1" applyFill="1" applyBorder="1" applyAlignment="1">
      <alignment horizontal="center"/>
    </xf>
    <xf numFmtId="38" fontId="188" fillId="0" borderId="18" xfId="39" applyNumberFormat="1" applyFont="1" applyBorder="1" applyAlignment="1">
      <alignment horizontal="center"/>
    </xf>
    <xf numFmtId="0" fontId="187" fillId="42" borderId="37" xfId="0" applyFont="1" applyFill="1" applyBorder="1" applyAlignment="1">
      <alignment horizontal="center"/>
    </xf>
    <xf numFmtId="0" fontId="187" fillId="42" borderId="9" xfId="0" applyFont="1" applyFill="1" applyBorder="1" applyAlignment="1">
      <alignment horizontal="center"/>
    </xf>
    <xf numFmtId="0" fontId="190" fillId="42" borderId="36" xfId="0" applyFont="1" applyFill="1" applyBorder="1" applyAlignment="1">
      <alignment horizontal="center"/>
    </xf>
    <xf numFmtId="0" fontId="189" fillId="42" borderId="37" xfId="0" applyFont="1" applyFill="1" applyBorder="1" applyAlignment="1">
      <alignment horizontal="center"/>
    </xf>
    <xf numFmtId="0" fontId="189" fillId="42" borderId="9" xfId="0" applyFont="1" applyFill="1" applyBorder="1" applyAlignment="1">
      <alignment horizontal="center"/>
    </xf>
    <xf numFmtId="38" fontId="188" fillId="41" borderId="18" xfId="39" applyNumberFormat="1" applyFont="1" applyFill="1" applyBorder="1" applyAlignment="1">
      <alignment horizontal="center"/>
    </xf>
    <xf numFmtId="0" fontId="16" fillId="41" borderId="36" xfId="0" applyFont="1" applyFill="1" applyBorder="1" applyAlignment="1">
      <alignment horizontal="center"/>
    </xf>
    <xf numFmtId="0" fontId="189" fillId="41" borderId="38" xfId="0" applyFont="1" applyFill="1" applyBorder="1" applyAlignment="1">
      <alignment horizontal="center"/>
    </xf>
    <xf numFmtId="0" fontId="187" fillId="0" borderId="9" xfId="0" applyFont="1" applyBorder="1" applyAlignment="1">
      <alignment horizontal="center"/>
    </xf>
    <xf numFmtId="0" fontId="190" fillId="41" borderId="28" xfId="0" applyFont="1" applyFill="1" applyBorder="1" applyAlignment="1">
      <alignment horizontal="center"/>
    </xf>
    <xf numFmtId="0" fontId="189" fillId="41" borderId="39" xfId="0" applyFont="1" applyFill="1" applyBorder="1" applyAlignment="1">
      <alignment horizontal="center"/>
    </xf>
    <xf numFmtId="0" fontId="188" fillId="41" borderId="10" xfId="8" applyFont="1" applyFill="1" applyBorder="1" applyAlignment="1">
      <alignment horizontal="center"/>
    </xf>
    <xf numFmtId="0" fontId="16" fillId="0" borderId="11" xfId="8" applyFont="1" applyBorder="1" applyAlignment="1">
      <alignment horizontal="center"/>
    </xf>
    <xf numFmtId="0" fontId="189" fillId="41" borderId="26" xfId="0" applyFont="1" applyFill="1" applyBorder="1" applyAlignment="1">
      <alignment horizontal="center"/>
    </xf>
    <xf numFmtId="0" fontId="189" fillId="41" borderId="4" xfId="0" applyFont="1" applyFill="1" applyBorder="1" applyAlignment="1">
      <alignment horizontal="center"/>
    </xf>
    <xf numFmtId="0" fontId="188" fillId="41" borderId="5" xfId="8" applyFont="1" applyFill="1" applyBorder="1" applyAlignment="1">
      <alignment horizontal="center"/>
    </xf>
    <xf numFmtId="0" fontId="16" fillId="0" borderId="6" xfId="8" applyFont="1" applyBorder="1" applyAlignment="1">
      <alignment horizontal="center"/>
    </xf>
    <xf numFmtId="0" fontId="188" fillId="0" borderId="5" xfId="8" applyFont="1" applyBorder="1" applyAlignment="1">
      <alignment horizontal="center"/>
    </xf>
    <xf numFmtId="16" fontId="43" fillId="35" borderId="30" xfId="0" applyNumberFormat="1" applyFont="1" applyFill="1" applyBorder="1" applyAlignment="1">
      <alignment horizontal="center" vertical="center"/>
    </xf>
    <xf numFmtId="16" fontId="52" fillId="0" borderId="19" xfId="0" applyNumberFormat="1" applyFont="1" applyBorder="1" applyAlignment="1">
      <alignment horizontal="left" vertical="center"/>
    </xf>
    <xf numFmtId="16" fontId="43" fillId="0" borderId="40" xfId="0" applyNumberFormat="1" applyFont="1" applyBorder="1" applyAlignment="1">
      <alignment horizontal="center" vertical="center"/>
    </xf>
    <xf numFmtId="16" fontId="43" fillId="0" borderId="30" xfId="0" applyNumberFormat="1" applyFont="1" applyBorder="1" applyAlignment="1">
      <alignment horizontal="left" vertical="center"/>
    </xf>
    <xf numFmtId="16" fontId="52" fillId="0" borderId="2" xfId="0" applyNumberFormat="1" applyFont="1" applyBorder="1" applyAlignment="1">
      <alignment horizontal="center" vertical="center"/>
    </xf>
    <xf numFmtId="0" fontId="64" fillId="0" borderId="0" xfId="2" applyFont="1" applyAlignment="1" applyProtection="1">
      <alignment vertical="center"/>
    </xf>
    <xf numFmtId="16" fontId="64" fillId="0" borderId="0" xfId="2" applyNumberFormat="1" applyFont="1" applyAlignment="1" applyProtection="1">
      <alignment horizontal="center" vertical="center"/>
    </xf>
    <xf numFmtId="0" fontId="64" fillId="0" borderId="0" xfId="2" applyFont="1" applyAlignment="1" applyProtection="1">
      <alignment horizontal="left" vertical="center"/>
    </xf>
    <xf numFmtId="0" fontId="153" fillId="21" borderId="0" xfId="0" applyFont="1" applyFill="1" applyAlignment="1">
      <alignment vertical="center"/>
    </xf>
    <xf numFmtId="0" fontId="64" fillId="21" borderId="0" xfId="0" applyFont="1" applyFill="1"/>
    <xf numFmtId="0" fontId="191" fillId="0" borderId="0" xfId="12" applyFont="1"/>
    <xf numFmtId="0" fontId="191" fillId="0" borderId="0" xfId="12" applyFont="1" applyAlignment="1">
      <alignment wrapText="1"/>
    </xf>
    <xf numFmtId="16" fontId="64" fillId="0" borderId="1" xfId="2" applyNumberFormat="1" applyFont="1" applyFill="1" applyBorder="1" applyAlignment="1" applyProtection="1">
      <alignment horizontal="center" vertical="center"/>
    </xf>
    <xf numFmtId="16" fontId="43" fillId="0" borderId="41" xfId="0" applyNumberFormat="1" applyFont="1" applyBorder="1" applyAlignment="1">
      <alignment horizontal="center" vertical="center"/>
    </xf>
    <xf numFmtId="16" fontId="43" fillId="0" borderId="40" xfId="0" applyNumberFormat="1" applyFont="1" applyBorder="1" applyAlignment="1">
      <alignment horizontal="left" vertical="center"/>
    </xf>
    <xf numFmtId="0" fontId="140" fillId="0" borderId="0" xfId="0" applyFont="1" applyAlignment="1">
      <alignment horizontal="center" vertical="center"/>
    </xf>
    <xf numFmtId="0" fontId="156" fillId="0" borderId="0" xfId="0" applyFont="1" applyAlignment="1">
      <alignment vertical="center"/>
    </xf>
    <xf numFmtId="16" fontId="133" fillId="35" borderId="0" xfId="0" applyNumberFormat="1" applyFont="1" applyFill="1" applyAlignment="1">
      <alignment horizontal="center" vertical="center"/>
    </xf>
    <xf numFmtId="17" fontId="4" fillId="0" borderId="43" xfId="0" applyNumberFormat="1" applyFont="1" applyBorder="1" applyAlignment="1">
      <alignment horizontal="center" vertical="center"/>
    </xf>
    <xf numFmtId="16" fontId="4" fillId="0" borderId="43" xfId="0" applyNumberFormat="1" applyFont="1" applyBorder="1" applyAlignment="1">
      <alignment horizontal="center" vertical="center"/>
    </xf>
    <xf numFmtId="16" fontId="43" fillId="0" borderId="43" xfId="0" applyNumberFormat="1" applyFont="1" applyBorder="1" applyAlignment="1">
      <alignment horizontal="center" vertical="center"/>
    </xf>
    <xf numFmtId="0" fontId="16" fillId="43" borderId="0" xfId="0" applyFont="1" applyFill="1" applyAlignment="1">
      <alignment vertical="center"/>
    </xf>
    <xf numFmtId="16" fontId="43" fillId="0" borderId="44" xfId="0" applyNumberFormat="1" applyFont="1" applyBorder="1" applyAlignment="1">
      <alignment horizontal="center" vertical="center"/>
    </xf>
    <xf numFmtId="16" fontId="43" fillId="37" borderId="40" xfId="0" applyNumberFormat="1" applyFont="1" applyFill="1" applyBorder="1" applyAlignment="1">
      <alignment horizontal="center" vertical="center"/>
    </xf>
    <xf numFmtId="0" fontId="126" fillId="0" borderId="0" xfId="1" applyFont="1" applyAlignment="1">
      <alignment horizontal="left" vertical="center"/>
    </xf>
    <xf numFmtId="0" fontId="193" fillId="0" borderId="0" xfId="2" applyFont="1" applyFill="1" applyAlignment="1" applyProtection="1">
      <alignment horizontal="center" vertical="center"/>
    </xf>
    <xf numFmtId="49" fontId="0" fillId="44" borderId="1" xfId="0" applyNumberFormat="1" applyFill="1" applyBorder="1" applyAlignment="1">
      <alignment horizontal="left" wrapText="1"/>
    </xf>
    <xf numFmtId="0" fontId="0" fillId="44" borderId="42" xfId="0" applyFill="1" applyBorder="1" applyAlignment="1">
      <alignment vertical="center"/>
    </xf>
    <xf numFmtId="0" fontId="126" fillId="21" borderId="0" xfId="0" applyFont="1" applyFill="1" applyAlignment="1">
      <alignment vertical="center"/>
    </xf>
    <xf numFmtId="0" fontId="76" fillId="0" borderId="0" xfId="0" applyFont="1" applyAlignment="1">
      <alignment horizontal="center"/>
    </xf>
    <xf numFmtId="0" fontId="194" fillId="45" borderId="26" xfId="0" applyFont="1" applyFill="1" applyBorder="1" applyAlignment="1">
      <alignment vertical="center" wrapText="1"/>
    </xf>
    <xf numFmtId="0" fontId="194" fillId="45" borderId="27" xfId="0" applyFont="1" applyFill="1" applyBorder="1" applyAlignment="1">
      <alignment vertical="center" wrapText="1"/>
    </xf>
    <xf numFmtId="0" fontId="76" fillId="0" borderId="28" xfId="0" applyFont="1" applyBorder="1" applyAlignment="1">
      <alignment vertical="center" wrapText="1"/>
    </xf>
    <xf numFmtId="16" fontId="64" fillId="34" borderId="1" xfId="2" applyNumberFormat="1" applyFont="1" applyFill="1" applyBorder="1" applyAlignment="1" applyProtection="1">
      <alignment horizontal="center" vertical="center"/>
    </xf>
    <xf numFmtId="16" fontId="195" fillId="0" borderId="0" xfId="0" applyNumberFormat="1" applyFont="1" applyAlignment="1">
      <alignment horizontal="center" vertical="center"/>
    </xf>
    <xf numFmtId="0" fontId="81" fillId="0" borderId="0" xfId="0" applyFont="1" applyAlignment="1">
      <alignment horizontal="right" vertical="center"/>
    </xf>
    <xf numFmtId="16" fontId="152" fillId="0" borderId="1" xfId="2" applyNumberFormat="1" applyFont="1" applyBorder="1" applyAlignment="1" applyProtection="1">
      <alignment horizontal="left" vertical="center"/>
    </xf>
    <xf numFmtId="16" fontId="197" fillId="0" borderId="1" xfId="0" applyNumberFormat="1" applyFont="1" applyBorder="1" applyAlignment="1">
      <alignment horizontal="center" vertical="center"/>
    </xf>
    <xf numFmtId="0" fontId="198" fillId="0" borderId="0" xfId="2" applyFont="1" applyAlignment="1" applyProtection="1"/>
    <xf numFmtId="0" fontId="176" fillId="0" borderId="0" xfId="0" applyFont="1" applyAlignment="1">
      <alignment vertical="center"/>
    </xf>
    <xf numFmtId="0" fontId="199" fillId="0" borderId="0" xfId="0" applyFont="1" applyAlignment="1">
      <alignment horizontal="right" vertical="center"/>
    </xf>
    <xf numFmtId="0" fontId="200" fillId="0" borderId="0" xfId="2" applyFont="1" applyAlignment="1" applyProtection="1"/>
    <xf numFmtId="0" fontId="201" fillId="0" borderId="0" xfId="2" applyFont="1" applyAlignment="1" applyProtection="1"/>
    <xf numFmtId="16" fontId="64" fillId="0" borderId="0" xfId="2" applyNumberFormat="1" applyFont="1" applyBorder="1" applyAlignment="1" applyProtection="1">
      <alignment horizontal="center" vertical="center"/>
    </xf>
    <xf numFmtId="17" fontId="4" fillId="0" borderId="19" xfId="0" applyNumberFormat="1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" xfId="0" applyBorder="1" applyAlignment="1">
      <alignment vertical="center"/>
    </xf>
    <xf numFmtId="16" fontId="64" fillId="0" borderId="0" xfId="2" applyNumberFormat="1" applyFont="1" applyBorder="1" applyAlignment="1" applyProtection="1">
      <alignment horizontal="left" vertical="center"/>
    </xf>
    <xf numFmtId="16" fontId="164" fillId="37" borderId="0" xfId="0" applyNumberFormat="1" applyFont="1" applyFill="1" applyAlignment="1">
      <alignment horizontal="center" vertical="center"/>
    </xf>
    <xf numFmtId="16" fontId="43" fillId="2" borderId="30" xfId="0" applyNumberFormat="1" applyFont="1" applyFill="1" applyBorder="1" applyAlignment="1">
      <alignment horizontal="center" vertical="center"/>
    </xf>
    <xf numFmtId="16" fontId="163" fillId="0" borderId="0" xfId="0" applyNumberFormat="1" applyFont="1" applyAlignment="1">
      <alignment horizontal="center" vertical="center"/>
    </xf>
    <xf numFmtId="16" fontId="196" fillId="0" borderId="1" xfId="0" applyNumberFormat="1" applyFont="1" applyBorder="1" applyAlignment="1">
      <alignment horizontal="left" vertical="center"/>
    </xf>
    <xf numFmtId="16" fontId="144" fillId="0" borderId="0" xfId="0" applyNumberFormat="1" applyFont="1" applyAlignment="1">
      <alignment horizontal="center" vertical="center"/>
    </xf>
    <xf numFmtId="16" fontId="43" fillId="37" borderId="43" xfId="0" applyNumberFormat="1" applyFont="1" applyFill="1" applyBorder="1" applyAlignment="1">
      <alignment horizontal="center" vertical="center"/>
    </xf>
    <xf numFmtId="16" fontId="43" fillId="46" borderId="1" xfId="0" applyNumberFormat="1" applyFont="1" applyFill="1" applyBorder="1" applyAlignment="1">
      <alignment horizontal="center" vertical="center"/>
    </xf>
    <xf numFmtId="0" fontId="0" fillId="46" borderId="1" xfId="0" applyFill="1" applyBorder="1" applyAlignment="1">
      <alignment vertical="center"/>
    </xf>
    <xf numFmtId="16" fontId="52" fillId="46" borderId="1" xfId="0" applyNumberFormat="1" applyFont="1" applyFill="1" applyBorder="1" applyAlignment="1">
      <alignment horizontal="left" vertical="center"/>
    </xf>
    <xf numFmtId="0" fontId="81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16" fontId="204" fillId="0" borderId="1" xfId="0" applyNumberFormat="1" applyFont="1" applyBorder="1" applyAlignment="1">
      <alignment horizontal="center" vertical="center"/>
    </xf>
    <xf numFmtId="0" fontId="205" fillId="0" borderId="0" xfId="0" applyFont="1"/>
    <xf numFmtId="16" fontId="128" fillId="0" borderId="0" xfId="0" applyNumberFormat="1" applyFont="1" applyAlignment="1">
      <alignment horizontal="center" vertical="center"/>
    </xf>
    <xf numFmtId="0" fontId="0" fillId="37" borderId="1" xfId="0" applyFill="1" applyBorder="1" applyAlignment="1">
      <alignment vertical="center"/>
    </xf>
    <xf numFmtId="16" fontId="137" fillId="37" borderId="0" xfId="0" applyNumberFormat="1" applyFont="1" applyFill="1" applyAlignment="1">
      <alignment horizontal="center" vertical="center"/>
    </xf>
    <xf numFmtId="16" fontId="151" fillId="0" borderId="0" xfId="0" applyNumberFormat="1" applyFont="1" applyAlignment="1">
      <alignment horizontal="center" vertical="center"/>
    </xf>
    <xf numFmtId="0" fontId="14" fillId="0" borderId="0" xfId="2" applyFill="1" applyAlignment="1" applyProtection="1">
      <alignment horizontal="left" vertical="center"/>
    </xf>
    <xf numFmtId="0" fontId="14" fillId="0" borderId="0" xfId="2" applyAlignment="1" applyProtection="1">
      <alignment horizontal="left" vertical="center"/>
    </xf>
    <xf numFmtId="16" fontId="140" fillId="0" borderId="1" xfId="2" applyNumberFormat="1" applyFont="1" applyBorder="1" applyAlignment="1" applyProtection="1">
      <alignment horizontal="left" vertical="center"/>
    </xf>
    <xf numFmtId="0" fontId="64" fillId="0" borderId="45" xfId="0" applyFont="1" applyBorder="1" applyAlignment="1">
      <alignment vertical="center"/>
    </xf>
    <xf numFmtId="16" fontId="140" fillId="0" borderId="1" xfId="0" applyNumberFormat="1" applyFont="1" applyBorder="1" applyAlignment="1">
      <alignment horizontal="center" vertical="center"/>
    </xf>
    <xf numFmtId="16" fontId="206" fillId="0" borderId="1" xfId="0" applyNumberFormat="1" applyFont="1" applyBorder="1" applyAlignment="1">
      <alignment horizontal="center" vertical="center"/>
    </xf>
    <xf numFmtId="16" fontId="52" fillId="0" borderId="1" xfId="0" applyNumberFormat="1" applyFont="1" applyBorder="1" applyAlignment="1">
      <alignment horizontal="left" vertical="center" wrapText="1"/>
    </xf>
    <xf numFmtId="16" fontId="202" fillId="0" borderId="0" xfId="0" applyNumberFormat="1" applyFont="1" applyAlignment="1">
      <alignment horizontal="center" vertical="center"/>
    </xf>
    <xf numFmtId="0" fontId="207" fillId="0" borderId="0" xfId="7" applyFont="1" applyAlignment="1">
      <alignment vertical="center"/>
    </xf>
    <xf numFmtId="0" fontId="208" fillId="0" borderId="0" xfId="0" applyFont="1" applyAlignment="1">
      <alignment vertical="center"/>
    </xf>
    <xf numFmtId="17" fontId="102" fillId="0" borderId="0" xfId="0" applyNumberFormat="1" applyFont="1" applyAlignment="1">
      <alignment horizontal="left" vertical="center"/>
    </xf>
    <xf numFmtId="0" fontId="153" fillId="0" borderId="1" xfId="0" applyFont="1" applyBorder="1" applyAlignment="1">
      <alignment vertical="center"/>
    </xf>
    <xf numFmtId="17" fontId="6" fillId="0" borderId="0" xfId="0" applyNumberFormat="1" applyFont="1" applyAlignment="1">
      <alignment horizontal="center" vertical="center"/>
    </xf>
    <xf numFmtId="16" fontId="206" fillId="0" borderId="0" xfId="0" applyNumberFormat="1" applyFont="1" applyAlignment="1">
      <alignment horizontal="center" vertical="center"/>
    </xf>
    <xf numFmtId="16" fontId="6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208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0" fontId="138" fillId="0" borderId="0" xfId="0" applyFont="1" applyAlignment="1">
      <alignment horizontal="center" vertical="center"/>
    </xf>
    <xf numFmtId="0" fontId="128" fillId="0" borderId="0" xfId="0" applyFont="1" applyAlignment="1">
      <alignment vertical="center" wrapText="1"/>
    </xf>
    <xf numFmtId="16" fontId="0" fillId="0" borderId="1" xfId="0" applyNumberFormat="1" applyBorder="1" applyAlignment="1">
      <alignment horizontal="center" vertical="center"/>
    </xf>
    <xf numFmtId="0" fontId="140" fillId="0" borderId="1" xfId="0" applyFont="1" applyBorder="1" applyAlignment="1">
      <alignment horizontal="center" vertical="center"/>
    </xf>
    <xf numFmtId="16" fontId="0" fillId="37" borderId="1" xfId="0" applyNumberFormat="1" applyFill="1" applyBorder="1" applyAlignment="1">
      <alignment horizontal="center" vertical="center"/>
    </xf>
    <xf numFmtId="0" fontId="152" fillId="0" borderId="1" xfId="0" applyFont="1" applyBorder="1" applyAlignment="1">
      <alignment horizontal="center" vertical="center"/>
    </xf>
    <xf numFmtId="0" fontId="206" fillId="0" borderId="1" xfId="0" applyFont="1" applyBorder="1" applyAlignment="1">
      <alignment horizontal="center" vertical="center"/>
    </xf>
    <xf numFmtId="0" fontId="206" fillId="0" borderId="0" xfId="0" applyFon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52" fillId="0" borderId="0" xfId="0" applyFont="1" applyAlignment="1">
      <alignment vertical="center"/>
    </xf>
    <xf numFmtId="0" fontId="64" fillId="0" borderId="1" xfId="0" applyFont="1" applyBorder="1" applyAlignment="1">
      <alignment horizontal="center" vertical="center" wrapText="1"/>
    </xf>
    <xf numFmtId="16" fontId="204" fillId="0" borderId="0" xfId="0" applyNumberFormat="1" applyFont="1" applyAlignment="1">
      <alignment horizontal="center" vertical="center"/>
    </xf>
    <xf numFmtId="16" fontId="152" fillId="0" borderId="0" xfId="0" applyNumberFormat="1" applyFont="1" applyAlignment="1">
      <alignment horizontal="center" vertical="center"/>
    </xf>
    <xf numFmtId="16" fontId="204" fillId="37" borderId="0" xfId="0" applyNumberFormat="1" applyFont="1" applyFill="1" applyAlignment="1">
      <alignment horizontal="center" vertical="center"/>
    </xf>
    <xf numFmtId="0" fontId="206" fillId="0" borderId="49" xfId="0" applyFont="1" applyBorder="1" applyAlignment="1">
      <alignment horizontal="center" vertical="center"/>
    </xf>
    <xf numFmtId="16" fontId="206" fillId="0" borderId="50" xfId="0" applyNumberFormat="1" applyFont="1" applyBorder="1" applyAlignment="1">
      <alignment horizontal="center" vertical="center"/>
    </xf>
    <xf numFmtId="16" fontId="64" fillId="0" borderId="50" xfId="0" applyNumberFormat="1" applyFont="1" applyBorder="1" applyAlignment="1">
      <alignment horizontal="center" vertical="center"/>
    </xf>
    <xf numFmtId="16" fontId="0" fillId="0" borderId="50" xfId="0" applyNumberFormat="1" applyBorder="1" applyAlignment="1">
      <alignment horizontal="center" vertical="center"/>
    </xf>
    <xf numFmtId="16" fontId="204" fillId="0" borderId="50" xfId="0" applyNumberFormat="1" applyFont="1" applyBorder="1" applyAlignment="1">
      <alignment horizontal="center" vertical="center"/>
    </xf>
    <xf numFmtId="16" fontId="140" fillId="0" borderId="50" xfId="0" applyNumberFormat="1" applyFont="1" applyBorder="1" applyAlignment="1">
      <alignment horizontal="center" vertical="center"/>
    </xf>
    <xf numFmtId="16" fontId="140" fillId="0" borderId="51" xfId="0" applyNumberFormat="1" applyFont="1" applyBorder="1" applyAlignment="1">
      <alignment horizontal="center" vertical="center"/>
    </xf>
    <xf numFmtId="0" fontId="52" fillId="0" borderId="52" xfId="0" applyFont="1" applyBorder="1" applyAlignment="1">
      <alignment horizontal="left" vertical="center"/>
    </xf>
    <xf numFmtId="0" fontId="52" fillId="0" borderId="53" xfId="0" applyFont="1" applyBorder="1" applyAlignment="1">
      <alignment vertical="center"/>
    </xf>
    <xf numFmtId="0" fontId="43" fillId="0" borderId="52" xfId="0" applyFont="1" applyBorder="1" applyAlignment="1">
      <alignment horizontal="left" vertical="center"/>
    </xf>
    <xf numFmtId="0" fontId="57" fillId="0" borderId="0" xfId="2" applyFont="1" applyFill="1" applyBorder="1" applyAlignment="1" applyProtection="1">
      <alignment horizontal="left" vertical="center"/>
    </xf>
    <xf numFmtId="0" fontId="57" fillId="0" borderId="53" xfId="2" applyFont="1" applyFill="1" applyBorder="1" applyAlignment="1" applyProtection="1">
      <alignment horizontal="left" vertical="center"/>
    </xf>
    <xf numFmtId="0" fontId="43" fillId="0" borderId="52" xfId="0" applyFont="1" applyBorder="1" applyAlignment="1">
      <alignment horizontal="left"/>
    </xf>
    <xf numFmtId="0" fontId="57" fillId="0" borderId="0" xfId="2" applyFont="1" applyFill="1" applyBorder="1" applyAlignment="1" applyProtection="1">
      <alignment horizontal="left"/>
    </xf>
    <xf numFmtId="0" fontId="57" fillId="0" borderId="0" xfId="2" applyFont="1" applyBorder="1" applyAlignment="1" applyProtection="1">
      <alignment vertical="center"/>
    </xf>
    <xf numFmtId="0" fontId="57" fillId="0" borderId="53" xfId="2" applyFont="1" applyFill="1" applyBorder="1" applyAlignment="1" applyProtection="1">
      <alignment horizontal="left"/>
    </xf>
    <xf numFmtId="0" fontId="57" fillId="0" borderId="53" xfId="2" applyFont="1" applyBorder="1" applyAlignment="1" applyProtection="1">
      <alignment vertical="center"/>
    </xf>
    <xf numFmtId="0" fontId="43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43" fillId="0" borderId="55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186" fillId="38" borderId="26" xfId="2" applyFont="1" applyFill="1" applyBorder="1" applyAlignment="1" applyProtection="1">
      <alignment horizontal="center" vertical="center"/>
    </xf>
    <xf numFmtId="16" fontId="152" fillId="0" borderId="1" xfId="0" applyNumberFormat="1" applyFont="1" applyBorder="1" applyAlignment="1">
      <alignment horizontal="center" vertical="center"/>
    </xf>
    <xf numFmtId="16" fontId="211" fillId="0" borderId="1" xfId="0" applyNumberFormat="1" applyFont="1" applyBorder="1" applyAlignment="1">
      <alignment horizontal="center" vertical="center"/>
    </xf>
    <xf numFmtId="16" fontId="209" fillId="0" borderId="0" xfId="0" applyNumberFormat="1" applyFont="1" applyAlignment="1">
      <alignment horizontal="center" vertical="center"/>
    </xf>
    <xf numFmtId="16" fontId="209" fillId="0" borderId="1" xfId="0" applyNumberFormat="1" applyFont="1" applyBorder="1" applyAlignment="1">
      <alignment horizontal="center" vertical="center"/>
    </xf>
    <xf numFmtId="16" fontId="0" fillId="46" borderId="1" xfId="0" applyNumberFormat="1" applyFill="1" applyBorder="1" applyAlignment="1">
      <alignment horizontal="center" vertical="center"/>
    </xf>
    <xf numFmtId="16" fontId="64" fillId="2" borderId="1" xfId="0" applyNumberFormat="1" applyFont="1" applyFill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16" fontId="3" fillId="37" borderId="1" xfId="0" applyNumberFormat="1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6" fillId="0" borderId="0" xfId="1" applyFont="1" applyAlignment="1">
      <alignment horizontal="center" vertical="center"/>
    </xf>
    <xf numFmtId="0" fontId="129" fillId="0" borderId="0" xfId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17" fontId="0" fillId="0" borderId="0" xfId="0" applyNumberFormat="1" applyAlignment="1">
      <alignment horizontal="center" vertical="center"/>
    </xf>
    <xf numFmtId="16" fontId="0" fillId="0" borderId="1" xfId="2" applyNumberFormat="1" applyFont="1" applyBorder="1" applyAlignment="1" applyProtection="1">
      <alignment horizontal="center" vertical="center"/>
    </xf>
    <xf numFmtId="16" fontId="0" fillId="0" borderId="1" xfId="0" applyNumberFormat="1" applyBorder="1" applyAlignment="1">
      <alignment horizontal="left" vertical="center"/>
    </xf>
    <xf numFmtId="49" fontId="192" fillId="0" borderId="0" xfId="0" applyNumberFormat="1" applyFont="1" applyAlignment="1">
      <alignment horizontal="left" vertical="center" wrapText="1"/>
    </xf>
    <xf numFmtId="0" fontId="64" fillId="0" borderId="19" xfId="0" applyFont="1" applyBorder="1" applyAlignment="1">
      <alignment horizontal="center" vertical="center" wrapText="1"/>
    </xf>
    <xf numFmtId="0" fontId="213" fillId="0" borderId="0" xfId="0" applyFont="1" applyAlignment="1">
      <alignment horizontal="center" vertical="center"/>
    </xf>
    <xf numFmtId="0" fontId="214" fillId="0" borderId="1" xfId="5" applyFont="1" applyBorder="1" applyAlignment="1">
      <alignment horizontal="center" vertical="center"/>
    </xf>
    <xf numFmtId="16" fontId="215" fillId="0" borderId="1" xfId="0" applyNumberFormat="1" applyFont="1" applyBorder="1" applyAlignment="1">
      <alignment horizontal="center" vertical="center"/>
    </xf>
    <xf numFmtId="16" fontId="0" fillId="37" borderId="0" xfId="0" applyNumberFormat="1" applyFill="1" applyAlignment="1">
      <alignment horizontal="center" vertical="center"/>
    </xf>
    <xf numFmtId="0" fontId="68" fillId="0" borderId="0" xfId="0" applyFont="1" applyAlignment="1">
      <alignment horizontal="center" vertical="center"/>
    </xf>
    <xf numFmtId="16" fontId="216" fillId="0" borderId="0" xfId="0" applyNumberFormat="1" applyFont="1" applyAlignment="1">
      <alignment horizontal="center" vertical="center"/>
    </xf>
    <xf numFmtId="16" fontId="3" fillId="0" borderId="1" xfId="0" applyNumberFormat="1" applyFont="1" applyBorder="1" applyAlignment="1">
      <alignment horizontal="left" vertical="center"/>
    </xf>
    <xf numFmtId="16" fontId="64" fillId="0" borderId="30" xfId="0" applyNumberFormat="1" applyFont="1" applyBorder="1" applyAlignment="1">
      <alignment horizontal="center" vertical="center"/>
    </xf>
    <xf numFmtId="16" fontId="3" fillId="0" borderId="30" xfId="0" applyNumberFormat="1" applyFont="1" applyBorder="1" applyAlignment="1">
      <alignment horizontal="center" vertical="center"/>
    </xf>
    <xf numFmtId="16" fontId="3" fillId="0" borderId="46" xfId="0" applyNumberFormat="1" applyFont="1" applyBorder="1" applyAlignment="1">
      <alignment horizontal="center" vertical="center"/>
    </xf>
    <xf numFmtId="16" fontId="3" fillId="37" borderId="30" xfId="0" applyNumberFormat="1" applyFont="1" applyFill="1" applyBorder="1" applyAlignment="1">
      <alignment horizontal="center" vertical="center"/>
    </xf>
    <xf numFmtId="16" fontId="3" fillId="37" borderId="46" xfId="0" applyNumberFormat="1" applyFont="1" applyFill="1" applyBorder="1" applyAlignment="1">
      <alignment horizontal="center" vertical="center"/>
    </xf>
    <xf numFmtId="16" fontId="64" fillId="0" borderId="46" xfId="0" applyNumberFormat="1" applyFont="1" applyBorder="1" applyAlignment="1">
      <alignment horizontal="center" vertical="center"/>
    </xf>
    <xf numFmtId="16" fontId="3" fillId="42" borderId="30" xfId="0" applyNumberFormat="1" applyFont="1" applyFill="1" applyBorder="1" applyAlignment="1">
      <alignment horizontal="center" vertical="center"/>
    </xf>
    <xf numFmtId="16" fontId="3" fillId="42" borderId="46" xfId="0" applyNumberFormat="1" applyFont="1" applyFill="1" applyBorder="1" applyAlignment="1">
      <alignment horizontal="center" vertical="center"/>
    </xf>
    <xf numFmtId="16" fontId="204" fillId="0" borderId="1" xfId="0" applyNumberFormat="1" applyFont="1" applyBorder="1" applyAlignment="1">
      <alignment horizontal="left" vertical="center"/>
    </xf>
    <xf numFmtId="16" fontId="206" fillId="37" borderId="46" xfId="0" applyNumberFormat="1" applyFont="1" applyFill="1" applyBorder="1" applyAlignment="1">
      <alignment horizontal="center" vertical="center"/>
    </xf>
    <xf numFmtId="16" fontId="206" fillId="0" borderId="30" xfId="0" applyNumberFormat="1" applyFont="1" applyBorder="1" applyAlignment="1">
      <alignment horizontal="center" vertical="center"/>
    </xf>
    <xf numFmtId="16" fontId="3" fillId="34" borderId="46" xfId="0" applyNumberFormat="1" applyFont="1" applyFill="1" applyBorder="1" applyAlignment="1">
      <alignment horizontal="center" vertical="center"/>
    </xf>
    <xf numFmtId="16" fontId="3" fillId="0" borderId="40" xfId="0" applyNumberFormat="1" applyFont="1" applyBorder="1" applyAlignment="1">
      <alignment horizontal="center" vertical="center"/>
    </xf>
    <xf numFmtId="16" fontId="3" fillId="37" borderId="31" xfId="0" applyNumberFormat="1" applyFont="1" applyFill="1" applyBorder="1" applyAlignment="1">
      <alignment horizontal="center" vertical="center"/>
    </xf>
    <xf numFmtId="16" fontId="215" fillId="0" borderId="30" xfId="0" applyNumberFormat="1" applyFont="1" applyBorder="1" applyAlignment="1">
      <alignment horizontal="center" vertical="center"/>
    </xf>
    <xf numFmtId="16" fontId="204" fillId="0" borderId="30" xfId="0" applyNumberFormat="1" applyFont="1" applyBorder="1" applyAlignment="1">
      <alignment horizontal="center" vertical="center"/>
    </xf>
    <xf numFmtId="16" fontId="3" fillId="2" borderId="30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horizontal="center" vertical="center" wrapText="1"/>
    </xf>
    <xf numFmtId="16" fontId="3" fillId="0" borderId="15" xfId="0" applyNumberFormat="1" applyFont="1" applyBorder="1" applyAlignment="1">
      <alignment horizontal="center" vertical="center"/>
    </xf>
    <xf numFmtId="16" fontId="3" fillId="37" borderId="15" xfId="0" applyNumberFormat="1" applyFont="1" applyFill="1" applyBorder="1" applyAlignment="1">
      <alignment horizontal="center" vertical="center"/>
    </xf>
    <xf numFmtId="0" fontId="112" fillId="0" borderId="0" xfId="1" applyFont="1" applyAlignment="1">
      <alignment horizontal="center" vertical="center"/>
    </xf>
    <xf numFmtId="0" fontId="3" fillId="0" borderId="4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" fontId="209" fillId="0" borderId="1" xfId="0" applyNumberFormat="1" applyFont="1" applyBorder="1" applyAlignment="1">
      <alignment horizontal="left" vertical="center"/>
    </xf>
    <xf numFmtId="16" fontId="139" fillId="0" borderId="1" xfId="0" applyNumberFormat="1" applyFont="1" applyBorder="1" applyAlignment="1">
      <alignment horizontal="center" vertical="center"/>
    </xf>
    <xf numFmtId="0" fontId="111" fillId="0" borderId="0" xfId="2" applyFont="1" applyAlignment="1" applyProtection="1">
      <alignment horizontal="center" vertical="center"/>
    </xf>
    <xf numFmtId="0" fontId="106" fillId="0" borderId="0" xfId="2" applyFont="1" applyBorder="1" applyAlignment="1" applyProtection="1">
      <alignment horizontal="center" vertical="center"/>
    </xf>
    <xf numFmtId="16" fontId="3" fillId="0" borderId="0" xfId="0" applyNumberFormat="1" applyFont="1" applyAlignment="1">
      <alignment horizontal="left" vertical="center"/>
    </xf>
    <xf numFmtId="16" fontId="3" fillId="43" borderId="1" xfId="0" applyNumberFormat="1" applyFont="1" applyFill="1" applyBorder="1" applyAlignment="1">
      <alignment horizontal="left" vertical="center"/>
    </xf>
    <xf numFmtId="16" fontId="3" fillId="43" borderId="1" xfId="0" applyNumberFormat="1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center" vertical="center"/>
    </xf>
    <xf numFmtId="16" fontId="64" fillId="2" borderId="1" xfId="2" applyNumberFormat="1" applyFont="1" applyFill="1" applyBorder="1" applyAlignment="1" applyProtection="1">
      <alignment horizontal="center" vertical="center"/>
    </xf>
    <xf numFmtId="0" fontId="57" fillId="0" borderId="0" xfId="2" applyFont="1" applyAlignment="1" applyProtection="1">
      <alignment horizontal="center" vertical="center"/>
    </xf>
    <xf numFmtId="0" fontId="53" fillId="0" borderId="0" xfId="0" applyFont="1" applyAlignment="1">
      <alignment horizontal="center" vertical="center"/>
    </xf>
    <xf numFmtId="0" fontId="106" fillId="0" borderId="0" xfId="0" applyFont="1" applyAlignment="1">
      <alignment horizontal="center" vertical="center"/>
    </xf>
    <xf numFmtId="16" fontId="221" fillId="0" borderId="1" xfId="0" applyNumberFormat="1" applyFont="1" applyBorder="1" applyAlignment="1">
      <alignment horizontal="center" vertical="center"/>
    </xf>
    <xf numFmtId="0" fontId="111" fillId="0" borderId="0" xfId="0" applyFont="1" applyAlignment="1">
      <alignment horizontal="left" vertical="center"/>
    </xf>
    <xf numFmtId="16" fontId="220" fillId="50" borderId="1" xfId="0" applyNumberFormat="1" applyFont="1" applyFill="1" applyBorder="1" applyAlignment="1">
      <alignment horizontal="center" vertical="center"/>
    </xf>
    <xf numFmtId="0" fontId="209" fillId="0" borderId="3" xfId="0" applyFont="1" applyBorder="1" applyAlignment="1">
      <alignment horizontal="center" vertical="center" wrapText="1"/>
    </xf>
    <xf numFmtId="0" fontId="111" fillId="0" borderId="0" xfId="1" applyFont="1" applyAlignment="1">
      <alignment horizontal="left" vertical="center"/>
    </xf>
    <xf numFmtId="0" fontId="111" fillId="21" borderId="0" xfId="0" applyFont="1" applyFill="1" applyAlignment="1">
      <alignment horizontal="left" vertical="center"/>
    </xf>
    <xf numFmtId="0" fontId="135" fillId="0" borderId="0" xfId="0" applyFont="1" applyAlignment="1">
      <alignment horizontal="center" vertical="center"/>
    </xf>
    <xf numFmtId="0" fontId="145" fillId="0" borderId="0" xfId="1" applyFont="1" applyAlignment="1">
      <alignment horizontal="center" vertical="center"/>
    </xf>
    <xf numFmtId="0" fontId="129" fillId="43" borderId="0" xfId="1" applyFont="1" applyFill="1" applyAlignment="1">
      <alignment horizontal="center" vertical="center"/>
    </xf>
    <xf numFmtId="0" fontId="135" fillId="0" borderId="0" xfId="1" applyFont="1" applyAlignment="1">
      <alignment horizontal="center" vertical="center"/>
    </xf>
    <xf numFmtId="0" fontId="136" fillId="0" borderId="0" xfId="0" applyFont="1" applyAlignment="1">
      <alignment horizontal="center" vertical="center"/>
    </xf>
    <xf numFmtId="16" fontId="112" fillId="0" borderId="0" xfId="0" applyNumberFormat="1" applyFont="1" applyAlignment="1">
      <alignment horizontal="center" vertical="center"/>
    </xf>
    <xf numFmtId="0" fontId="107" fillId="0" borderId="0" xfId="0" applyFont="1" applyAlignment="1">
      <alignment horizontal="center" vertical="center"/>
    </xf>
    <xf numFmtId="0" fontId="107" fillId="0" borderId="0" xfId="1" applyFont="1" applyAlignment="1">
      <alignment horizontal="center" vertical="center"/>
    </xf>
    <xf numFmtId="16" fontId="220" fillId="49" borderId="1" xfId="2" applyNumberFormat="1" applyFont="1" applyFill="1" applyBorder="1" applyAlignment="1" applyProtection="1">
      <alignment horizontal="center" vertical="center"/>
    </xf>
    <xf numFmtId="16" fontId="3" fillId="0" borderId="1" xfId="2" applyNumberFormat="1" applyFont="1" applyBorder="1" applyAlignment="1" applyProtection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" fontId="221" fillId="50" borderId="1" xfId="0" applyNumberFormat="1" applyFont="1" applyFill="1" applyBorder="1" applyAlignment="1">
      <alignment horizontal="center" vertical="center"/>
    </xf>
    <xf numFmtId="0" fontId="221" fillId="0" borderId="0" xfId="0" applyFont="1" applyAlignment="1">
      <alignment horizontal="center" vertical="center" wrapText="1"/>
    </xf>
    <xf numFmtId="0" fontId="111" fillId="0" borderId="0" xfId="0" applyFont="1" applyAlignment="1">
      <alignment horizontal="center" vertical="center"/>
    </xf>
    <xf numFmtId="0" fontId="222" fillId="0" borderId="0" xfId="0" applyFont="1" applyAlignment="1">
      <alignment horizontal="center" vertical="center" wrapText="1"/>
    </xf>
    <xf numFmtId="16" fontId="223" fillId="0" borderId="1" xfId="0" applyNumberFormat="1" applyFont="1" applyBorder="1" applyAlignment="1">
      <alignment horizontal="center" vertical="center"/>
    </xf>
    <xf numFmtId="0" fontId="209" fillId="0" borderId="0" xfId="0" quotePrefix="1" applyFont="1" applyAlignment="1">
      <alignment horizontal="center" vertical="center"/>
    </xf>
    <xf numFmtId="16" fontId="210" fillId="2" borderId="1" xfId="0" applyNumberFormat="1" applyFont="1" applyFill="1" applyBorder="1" applyAlignment="1">
      <alignment horizontal="center" vertical="center"/>
    </xf>
    <xf numFmtId="16" fontId="210" fillId="0" borderId="1" xfId="0" applyNumberFormat="1" applyFont="1" applyBorder="1" applyAlignment="1">
      <alignment horizontal="left" vertical="center"/>
    </xf>
    <xf numFmtId="16" fontId="210" fillId="0" borderId="1" xfId="0" applyNumberFormat="1" applyFont="1" applyBorder="1" applyAlignment="1">
      <alignment horizontal="center" vertical="center"/>
    </xf>
    <xf numFmtId="16" fontId="223" fillId="37" borderId="1" xfId="0" applyNumberFormat="1" applyFont="1" applyFill="1" applyBorder="1" applyAlignment="1">
      <alignment horizontal="center" vertical="center"/>
    </xf>
    <xf numFmtId="16" fontId="210" fillId="37" borderId="1" xfId="0" applyNumberFormat="1" applyFont="1" applyFill="1" applyBorder="1" applyAlignment="1">
      <alignment horizontal="center" vertical="center"/>
    </xf>
    <xf numFmtId="16" fontId="221" fillId="37" borderId="1" xfId="0" applyNumberFormat="1" applyFont="1" applyFill="1" applyBorder="1" applyAlignment="1">
      <alignment horizontal="center" vertical="center"/>
    </xf>
    <xf numFmtId="16" fontId="210" fillId="46" borderId="1" xfId="0" applyNumberFormat="1" applyFont="1" applyFill="1" applyBorder="1" applyAlignment="1">
      <alignment horizontal="center" vertical="center"/>
    </xf>
    <xf numFmtId="16" fontId="219" fillId="46" borderId="1" xfId="0" applyNumberFormat="1" applyFont="1" applyFill="1" applyBorder="1" applyAlignment="1">
      <alignment horizontal="left" vertical="center"/>
    </xf>
    <xf numFmtId="16" fontId="210" fillId="0" borderId="0" xfId="0" applyNumberFormat="1" applyFont="1" applyAlignment="1">
      <alignment horizontal="center" vertical="center"/>
    </xf>
    <xf numFmtId="16" fontId="64" fillId="0" borderId="0" xfId="0" applyNumberFormat="1" applyFont="1" applyAlignment="1">
      <alignment vertical="center"/>
    </xf>
    <xf numFmtId="0" fontId="164" fillId="0" borderId="49" xfId="0" applyFont="1" applyBorder="1" applyAlignment="1">
      <alignment horizontal="center" vertical="center"/>
    </xf>
    <xf numFmtId="16" fontId="164" fillId="0" borderId="50" xfId="0" applyNumberFormat="1" applyFont="1" applyBorder="1" applyAlignment="1">
      <alignment horizontal="center" vertical="center"/>
    </xf>
    <xf numFmtId="16" fontId="52" fillId="0" borderId="50" xfId="0" applyNumberFormat="1" applyFont="1" applyBorder="1" applyAlignment="1">
      <alignment horizontal="center" vertical="center"/>
    </xf>
    <xf numFmtId="16" fontId="43" fillId="0" borderId="50" xfId="0" applyNumberFormat="1" applyFont="1" applyBorder="1" applyAlignment="1">
      <alignment horizontal="center" vertical="center"/>
    </xf>
    <xf numFmtId="16" fontId="142" fillId="0" borderId="50" xfId="0" applyNumberFormat="1" applyFont="1" applyBorder="1" applyAlignment="1">
      <alignment horizontal="center" vertical="center"/>
    </xf>
    <xf numFmtId="16" fontId="133" fillId="0" borderId="50" xfId="0" applyNumberFormat="1" applyFont="1" applyBorder="1" applyAlignment="1">
      <alignment horizontal="center" vertical="center"/>
    </xf>
    <xf numFmtId="16" fontId="133" fillId="0" borderId="51" xfId="0" applyNumberFormat="1" applyFont="1" applyBorder="1" applyAlignment="1">
      <alignment horizontal="center" vertical="center"/>
    </xf>
    <xf numFmtId="16" fontId="225" fillId="0" borderId="1" xfId="0" applyNumberFormat="1" applyFont="1" applyBorder="1" applyAlignment="1">
      <alignment horizontal="center" vertical="center"/>
    </xf>
    <xf numFmtId="16" fontId="225" fillId="0" borderId="1" xfId="0" applyNumberFormat="1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182" fillId="0" borderId="1" xfId="0" applyFont="1" applyBorder="1" applyAlignment="1">
      <alignment horizontal="center" vertical="center" wrapText="1"/>
    </xf>
    <xf numFmtId="0" fontId="182" fillId="0" borderId="1" xfId="0" applyFont="1" applyBorder="1" applyAlignment="1">
      <alignment horizontal="center" vertical="center"/>
    </xf>
    <xf numFmtId="16" fontId="221" fillId="0" borderId="1" xfId="2" applyNumberFormat="1" applyFont="1" applyBorder="1" applyAlignment="1" applyProtection="1">
      <alignment horizontal="center" vertical="center"/>
    </xf>
    <xf numFmtId="16" fontId="3" fillId="2" borderId="1" xfId="2" applyNumberFormat="1" applyFont="1" applyFill="1" applyBorder="1" applyAlignment="1" applyProtection="1">
      <alignment horizontal="center" vertical="center"/>
    </xf>
    <xf numFmtId="16" fontId="3" fillId="37" borderId="1" xfId="2" applyNumberFormat="1" applyFont="1" applyFill="1" applyBorder="1" applyAlignment="1" applyProtection="1">
      <alignment horizontal="center" vertical="center"/>
    </xf>
    <xf numFmtId="16" fontId="225" fillId="0" borderId="1" xfId="2" applyNumberFormat="1" applyFont="1" applyBorder="1" applyAlignment="1" applyProtection="1">
      <alignment horizontal="left" vertical="center"/>
    </xf>
    <xf numFmtId="16" fontId="225" fillId="0" borderId="1" xfId="2" applyNumberFormat="1" applyFont="1" applyBorder="1" applyAlignment="1" applyProtection="1">
      <alignment horizontal="center" vertical="center"/>
    </xf>
    <xf numFmtId="16" fontId="221" fillId="37" borderId="1" xfId="2" applyNumberFormat="1" applyFont="1" applyFill="1" applyBorder="1" applyAlignment="1" applyProtection="1">
      <alignment horizontal="center" vertical="center"/>
    </xf>
    <xf numFmtId="0" fontId="221" fillId="0" borderId="0" xfId="2" applyFont="1" applyAlignment="1" applyProtection="1">
      <alignment horizontal="center" vertical="center" wrapText="1"/>
    </xf>
    <xf numFmtId="16" fontId="3" fillId="0" borderId="1" xfId="2" applyNumberFormat="1" applyFont="1" applyFill="1" applyBorder="1" applyAlignment="1" applyProtection="1">
      <alignment horizontal="center" vertical="center"/>
    </xf>
    <xf numFmtId="16" fontId="221" fillId="50" borderId="1" xfId="0" applyNumberFormat="1" applyFont="1" applyFill="1" applyBorder="1" applyAlignment="1">
      <alignment horizontal="left" vertical="center"/>
    </xf>
    <xf numFmtId="0" fontId="217" fillId="0" borderId="1" xfId="0" applyFont="1" applyBorder="1" applyAlignment="1">
      <alignment horizontal="center" vertical="center"/>
    </xf>
    <xf numFmtId="16" fontId="217" fillId="0" borderId="1" xfId="0" applyNumberFormat="1" applyFont="1" applyBorder="1" applyAlignment="1">
      <alignment horizontal="center" vertical="center"/>
    </xf>
    <xf numFmtId="16" fontId="221" fillId="21" borderId="1" xfId="0" applyNumberFormat="1" applyFont="1" applyFill="1" applyBorder="1" applyAlignment="1">
      <alignment horizontal="center" vertical="center"/>
    </xf>
    <xf numFmtId="0" fontId="45" fillId="0" borderId="1" xfId="2" applyFont="1" applyBorder="1" applyAlignment="1" applyProtection="1">
      <alignment horizontal="center" vertical="center" wrapText="1"/>
    </xf>
    <xf numFmtId="0" fontId="45" fillId="0" borderId="1" xfId="2" applyFont="1" applyBorder="1" applyAlignment="1" applyProtection="1">
      <alignment horizontal="center" vertical="center"/>
    </xf>
    <xf numFmtId="0" fontId="228" fillId="0" borderId="1" xfId="2" applyFont="1" applyBorder="1" applyAlignment="1" applyProtection="1">
      <alignment horizontal="center" vertical="center"/>
    </xf>
    <xf numFmtId="0" fontId="45" fillId="0" borderId="1" xfId="2" applyFont="1" applyFill="1" applyBorder="1" applyAlignment="1" applyProtection="1">
      <alignment horizontal="center" vertical="center"/>
    </xf>
    <xf numFmtId="0" fontId="229" fillId="0" borderId="0" xfId="2" applyFont="1" applyFill="1" applyAlignment="1" applyProtection="1"/>
    <xf numFmtId="0" fontId="198" fillId="0" borderId="0" xfId="2" applyFont="1" applyFill="1" applyAlignment="1" applyProtection="1"/>
    <xf numFmtId="0" fontId="230" fillId="0" borderId="0" xfId="2" applyFont="1" applyFill="1" applyAlignment="1" applyProtection="1"/>
    <xf numFmtId="0" fontId="102" fillId="51" borderId="1" xfId="2" applyFont="1" applyFill="1" applyBorder="1" applyAlignment="1" applyProtection="1">
      <alignment horizontal="center" vertical="center" wrapText="1"/>
    </xf>
    <xf numFmtId="0" fontId="232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33" fillId="0" borderId="0" xfId="0" applyFont="1" applyAlignment="1">
      <alignment horizontal="left" vertical="center" indent="1"/>
    </xf>
    <xf numFmtId="16" fontId="234" fillId="0" borderId="0" xfId="0" applyNumberFormat="1" applyFont="1" applyAlignment="1">
      <alignment vertical="center"/>
    </xf>
    <xf numFmtId="0" fontId="221" fillId="50" borderId="1" xfId="0" applyFont="1" applyFill="1" applyBorder="1" applyAlignment="1">
      <alignment horizontal="center" vertical="center"/>
    </xf>
    <xf numFmtId="0" fontId="183" fillId="0" borderId="0" xfId="0" applyFont="1" applyAlignment="1">
      <alignment horizontal="left" vertical="center"/>
    </xf>
    <xf numFmtId="16" fontId="225" fillId="2" borderId="1" xfId="0" applyNumberFormat="1" applyFont="1" applyFill="1" applyBorder="1" applyAlignment="1">
      <alignment horizontal="center" vertical="center"/>
    </xf>
    <xf numFmtId="0" fontId="65" fillId="44" borderId="1" xfId="0" applyFont="1" applyFill="1" applyBorder="1" applyAlignment="1">
      <alignment horizontal="center" vertical="center"/>
    </xf>
    <xf numFmtId="0" fontId="64" fillId="44" borderId="1" xfId="0" applyFont="1" applyFill="1" applyBorder="1" applyAlignment="1">
      <alignment horizontal="center" vertical="center" wrapText="1"/>
    </xf>
    <xf numFmtId="0" fontId="64" fillId="44" borderId="18" xfId="0" applyFont="1" applyFill="1" applyBorder="1" applyAlignment="1">
      <alignment horizontal="center" vertical="center"/>
    </xf>
    <xf numFmtId="0" fontId="64" fillId="44" borderId="19" xfId="0" applyFont="1" applyFill="1" applyBorder="1" applyAlignment="1">
      <alignment horizontal="center" vertical="center"/>
    </xf>
    <xf numFmtId="0" fontId="64" fillId="44" borderId="1" xfId="0" applyFont="1" applyFill="1" applyBorder="1" applyAlignment="1">
      <alignment horizontal="center" vertical="center"/>
    </xf>
    <xf numFmtId="0" fontId="64" fillId="44" borderId="20" xfId="0" applyFont="1" applyFill="1" applyBorder="1" applyAlignment="1">
      <alignment horizontal="center" vertical="center"/>
    </xf>
    <xf numFmtId="16" fontId="211" fillId="0" borderId="0" xfId="0" applyNumberFormat="1" applyFont="1" applyAlignment="1">
      <alignment horizontal="center" vertical="center"/>
    </xf>
    <xf numFmtId="0" fontId="230" fillId="50" borderId="1" xfId="2" applyFont="1" applyFill="1" applyBorder="1" applyAlignment="1" applyProtection="1">
      <alignment horizontal="center" vertical="center"/>
    </xf>
    <xf numFmtId="0" fontId="235" fillId="0" borderId="0" xfId="2" applyFont="1" applyAlignment="1" applyProtection="1"/>
    <xf numFmtId="0" fontId="65" fillId="44" borderId="19" xfId="0" applyFont="1" applyFill="1" applyBorder="1" applyAlignment="1">
      <alignment horizontal="center" vertical="center" wrapText="1"/>
    </xf>
    <xf numFmtId="16" fontId="64" fillId="44" borderId="1" xfId="0" applyNumberFormat="1" applyFont="1" applyFill="1" applyBorder="1" applyAlignment="1">
      <alignment horizontal="center" vertical="center"/>
    </xf>
    <xf numFmtId="16" fontId="65" fillId="44" borderId="19" xfId="0" applyNumberFormat="1" applyFont="1" applyFill="1" applyBorder="1" applyAlignment="1">
      <alignment horizontal="center" vertical="center"/>
    </xf>
    <xf numFmtId="0" fontId="221" fillId="42" borderId="0" xfId="2" applyFont="1" applyFill="1" applyAlignment="1" applyProtection="1">
      <alignment horizontal="center" vertical="center" wrapText="1"/>
    </xf>
    <xf numFmtId="16" fontId="3" fillId="52" borderId="1" xfId="0" applyNumberFormat="1" applyFont="1" applyFill="1" applyBorder="1" applyAlignment="1">
      <alignment horizontal="center" vertical="center"/>
    </xf>
    <xf numFmtId="17" fontId="0" fillId="52" borderId="1" xfId="0" applyNumberFormat="1" applyFill="1" applyBorder="1" applyAlignment="1">
      <alignment horizontal="center" vertical="center"/>
    </xf>
    <xf numFmtId="16" fontId="0" fillId="52" borderId="1" xfId="0" applyNumberFormat="1" applyFill="1" applyBorder="1" applyAlignment="1">
      <alignment horizontal="center" vertical="center"/>
    </xf>
    <xf numFmtId="0" fontId="186" fillId="24" borderId="26" xfId="2" applyFont="1" applyFill="1" applyBorder="1" applyAlignment="1" applyProtection="1">
      <alignment horizontal="center" vertical="center"/>
    </xf>
    <xf numFmtId="0" fontId="221" fillId="0" borderId="0" xfId="0" applyFont="1" applyAlignment="1">
      <alignment vertical="center"/>
    </xf>
    <xf numFmtId="0" fontId="64" fillId="44" borderId="30" xfId="0" applyFont="1" applyFill="1" applyBorder="1" applyAlignment="1">
      <alignment horizontal="center" vertical="center" wrapText="1"/>
    </xf>
    <xf numFmtId="16" fontId="65" fillId="44" borderId="47" xfId="0" applyNumberFormat="1" applyFont="1" applyFill="1" applyBorder="1" applyAlignment="1">
      <alignment horizontal="center" vertical="center"/>
    </xf>
    <xf numFmtId="16" fontId="65" fillId="44" borderId="48" xfId="0" applyNumberFormat="1" applyFont="1" applyFill="1" applyBorder="1" applyAlignment="1">
      <alignment horizontal="center" vertical="center"/>
    </xf>
    <xf numFmtId="16" fontId="3" fillId="52" borderId="30" xfId="0" applyNumberFormat="1" applyFont="1" applyFill="1" applyBorder="1" applyAlignment="1">
      <alignment horizontal="center" vertical="center"/>
    </xf>
    <xf numFmtId="16" fontId="0" fillId="52" borderId="1" xfId="0" applyNumberFormat="1" applyFill="1" applyBorder="1" applyAlignment="1">
      <alignment horizontal="left" vertical="center"/>
    </xf>
    <xf numFmtId="16" fontId="152" fillId="50" borderId="1" xfId="0" applyNumberFormat="1" applyFont="1" applyFill="1" applyBorder="1" applyAlignment="1">
      <alignment horizontal="center" vertical="center"/>
    </xf>
    <xf numFmtId="16" fontId="0" fillId="52" borderId="30" xfId="0" applyNumberFormat="1" applyFill="1" applyBorder="1" applyAlignment="1">
      <alignment horizontal="center" vertical="center"/>
    </xf>
    <xf numFmtId="16" fontId="65" fillId="44" borderId="1" xfId="0" applyNumberFormat="1" applyFont="1" applyFill="1" applyBorder="1" applyAlignment="1">
      <alignment horizontal="center" vertical="center"/>
    </xf>
    <xf numFmtId="0" fontId="3" fillId="52" borderId="45" xfId="0" applyFont="1" applyFill="1" applyBorder="1" applyAlignment="1">
      <alignment vertical="center"/>
    </xf>
    <xf numFmtId="0" fontId="0" fillId="52" borderId="45" xfId="0" applyFill="1" applyBorder="1" applyAlignment="1">
      <alignment vertical="center"/>
    </xf>
    <xf numFmtId="0" fontId="64" fillId="44" borderId="1" xfId="2" applyFont="1" applyFill="1" applyBorder="1" applyAlignment="1" applyProtection="1">
      <alignment horizontal="center" vertical="center"/>
    </xf>
    <xf numFmtId="0" fontId="64" fillId="44" borderId="18" xfId="2" applyFont="1" applyFill="1" applyBorder="1" applyAlignment="1" applyProtection="1">
      <alignment horizontal="center" vertical="center"/>
    </xf>
    <xf numFmtId="0" fontId="65" fillId="44" borderId="1" xfId="2" applyFont="1" applyFill="1" applyBorder="1" applyAlignment="1" applyProtection="1">
      <alignment horizontal="center" vertical="center"/>
    </xf>
    <xf numFmtId="0" fontId="65" fillId="44" borderId="18" xfId="2" applyFont="1" applyFill="1" applyBorder="1" applyAlignment="1" applyProtection="1">
      <alignment horizontal="center" vertical="center"/>
    </xf>
    <xf numFmtId="16" fontId="221" fillId="50" borderId="1" xfId="2" applyNumberFormat="1" applyFont="1" applyFill="1" applyBorder="1" applyAlignment="1" applyProtection="1">
      <alignment horizontal="center" vertical="center"/>
    </xf>
    <xf numFmtId="16" fontId="3" fillId="52" borderId="1" xfId="2" applyNumberFormat="1" applyFont="1" applyFill="1" applyBorder="1" applyAlignment="1" applyProtection="1">
      <alignment horizontal="left" vertical="center"/>
    </xf>
    <xf numFmtId="16" fontId="3" fillId="52" borderId="1" xfId="2" applyNumberFormat="1" applyFont="1" applyFill="1" applyBorder="1" applyAlignment="1" applyProtection="1">
      <alignment horizontal="center" vertical="center"/>
    </xf>
    <xf numFmtId="0" fontId="0" fillId="52" borderId="1" xfId="0" applyFill="1" applyBorder="1" applyAlignment="1">
      <alignment horizontal="center" vertical="center"/>
    </xf>
    <xf numFmtId="16" fontId="65" fillId="44" borderId="15" xfId="0" applyNumberFormat="1" applyFont="1" applyFill="1" applyBorder="1" applyAlignment="1">
      <alignment horizontal="center" vertical="center"/>
    </xf>
    <xf numFmtId="0" fontId="0" fillId="52" borderId="45" xfId="0" applyFill="1" applyBorder="1" applyAlignment="1">
      <alignment horizontal="center" vertical="center"/>
    </xf>
    <xf numFmtId="16" fontId="0" fillId="52" borderId="1" xfId="2" applyNumberFormat="1" applyFont="1" applyFill="1" applyBorder="1" applyAlignment="1" applyProtection="1">
      <alignment horizontal="center" vertical="center"/>
    </xf>
    <xf numFmtId="0" fontId="226" fillId="24" borderId="26" xfId="2" applyFont="1" applyFill="1" applyBorder="1" applyAlignment="1" applyProtection="1">
      <alignment horizontal="center" vertical="center"/>
    </xf>
    <xf numFmtId="17" fontId="0" fillId="52" borderId="1" xfId="0" applyNumberFormat="1" applyFill="1" applyBorder="1" applyAlignment="1">
      <alignment horizontal="center" vertical="center" wrapText="1"/>
    </xf>
    <xf numFmtId="17" fontId="0" fillId="52" borderId="18" xfId="0" applyNumberFormat="1" applyFill="1" applyBorder="1" applyAlignment="1">
      <alignment horizontal="center" vertical="center"/>
    </xf>
    <xf numFmtId="0" fontId="230" fillId="39" borderId="1" xfId="2" applyFont="1" applyFill="1" applyBorder="1" applyAlignment="1" applyProtection="1">
      <alignment horizontal="center" vertical="center"/>
    </xf>
    <xf numFmtId="16" fontId="221" fillId="2" borderId="1" xfId="0" applyNumberFormat="1" applyFont="1" applyFill="1" applyBorder="1" applyAlignment="1">
      <alignment horizontal="center" vertical="center"/>
    </xf>
    <xf numFmtId="0" fontId="52" fillId="44" borderId="1" xfId="0" applyFont="1" applyFill="1" applyBorder="1" applyAlignment="1">
      <alignment horizontal="center" vertical="center"/>
    </xf>
    <xf numFmtId="0" fontId="103" fillId="0" borderId="0" xfId="0" applyFont="1" applyAlignment="1">
      <alignment horizontal="center" vertical="center"/>
    </xf>
    <xf numFmtId="16" fontId="103" fillId="0" borderId="0" xfId="0" applyNumberFormat="1" applyFont="1" applyAlignment="1">
      <alignment horizontal="center" vertical="center"/>
    </xf>
    <xf numFmtId="0" fontId="236" fillId="0" borderId="0" xfId="0" applyFont="1" applyAlignment="1">
      <alignment vertical="center"/>
    </xf>
    <xf numFmtId="0" fontId="65" fillId="44" borderId="1" xfId="0" applyFont="1" applyFill="1" applyBorder="1" applyAlignment="1">
      <alignment horizontal="center" vertical="center" wrapText="1"/>
    </xf>
    <xf numFmtId="0" fontId="160" fillId="0" borderId="0" xfId="0" applyFont="1" applyAlignment="1">
      <alignment vertical="center"/>
    </xf>
    <xf numFmtId="0" fontId="0" fillId="42" borderId="1" xfId="0" applyFill="1" applyBorder="1" applyAlignment="1">
      <alignment vertical="center"/>
    </xf>
    <xf numFmtId="0" fontId="14" fillId="0" borderId="0" xfId="2" applyFill="1" applyAlignment="1" applyProtection="1">
      <alignment horizontal="center" vertical="center"/>
    </xf>
    <xf numFmtId="16" fontId="0" fillId="42" borderId="1" xfId="0" applyNumberFormat="1" applyFill="1" applyBorder="1" applyAlignment="1">
      <alignment horizontal="center" vertical="center"/>
    </xf>
    <xf numFmtId="16" fontId="64" fillId="42" borderId="1" xfId="0" applyNumberFormat="1" applyFont="1" applyFill="1" applyBorder="1" applyAlignment="1">
      <alignment horizontal="center" vertical="center"/>
    </xf>
    <xf numFmtId="16" fontId="64" fillId="42" borderId="0" xfId="0" applyNumberFormat="1" applyFont="1" applyFill="1" applyAlignment="1">
      <alignment horizontal="center" vertical="center"/>
    </xf>
    <xf numFmtId="16" fontId="152" fillId="42" borderId="0" xfId="0" applyNumberFormat="1" applyFont="1" applyFill="1" applyAlignment="1">
      <alignment horizontal="center" vertical="center"/>
    </xf>
    <xf numFmtId="0" fontId="0" fillId="52" borderId="1" xfId="0" applyFill="1" applyBorder="1" applyAlignment="1">
      <alignment vertical="center"/>
    </xf>
    <xf numFmtId="16" fontId="0" fillId="52" borderId="1" xfId="2" applyNumberFormat="1" applyFont="1" applyFill="1" applyBorder="1" applyAlignment="1" applyProtection="1">
      <alignment horizontal="left" vertical="center"/>
    </xf>
    <xf numFmtId="0" fontId="111" fillId="0" borderId="0" xfId="1" applyFont="1" applyAlignment="1">
      <alignment horizontal="center" vertical="center" wrapText="1"/>
    </xf>
    <xf numFmtId="0" fontId="65" fillId="44" borderId="19" xfId="0" applyFont="1" applyFill="1" applyBorder="1" applyAlignment="1">
      <alignment horizontal="center" vertical="center"/>
    </xf>
    <xf numFmtId="16" fontId="210" fillId="52" borderId="1" xfId="0" applyNumberFormat="1" applyFont="1" applyFill="1" applyBorder="1" applyAlignment="1">
      <alignment horizontal="left" vertical="center"/>
    </xf>
    <xf numFmtId="16" fontId="210" fillId="52" borderId="1" xfId="0" applyNumberFormat="1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9" fillId="0" borderId="1" xfId="0" applyFont="1" applyBorder="1" applyAlignment="1">
      <alignment horizontal="center" vertical="center"/>
    </xf>
    <xf numFmtId="16" fontId="0" fillId="34" borderId="1" xfId="0" applyNumberFormat="1" applyFill="1" applyBorder="1" applyAlignment="1">
      <alignment horizontal="center" vertical="center"/>
    </xf>
    <xf numFmtId="16" fontId="0" fillId="35" borderId="1" xfId="0" applyNumberFormat="1" applyFill="1" applyBorder="1" applyAlignment="1">
      <alignment horizontal="center" vertical="center"/>
    </xf>
    <xf numFmtId="16" fontId="152" fillId="35" borderId="1" xfId="0" applyNumberFormat="1" applyFont="1" applyFill="1" applyBorder="1" applyAlignment="1">
      <alignment horizontal="center" vertical="center"/>
    </xf>
    <xf numFmtId="16" fontId="217" fillId="37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46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" fontId="152" fillId="37" borderId="1" xfId="0" applyNumberFormat="1" applyFont="1" applyFill="1" applyBorder="1" applyAlignment="1">
      <alignment horizontal="center" vertical="center"/>
    </xf>
    <xf numFmtId="0" fontId="209" fillId="0" borderId="0" xfId="0" applyFont="1" applyAlignment="1">
      <alignment vertical="center"/>
    </xf>
    <xf numFmtId="16" fontId="237" fillId="46" borderId="1" xfId="0" applyNumberFormat="1" applyFont="1" applyFill="1" applyBorder="1" applyAlignment="1">
      <alignment horizontal="center" vertical="center"/>
    </xf>
    <xf numFmtId="16" fontId="237" fillId="46" borderId="19" xfId="0" applyNumberFormat="1" applyFont="1" applyFill="1" applyBorder="1" applyAlignment="1">
      <alignment horizontal="center" vertical="center"/>
    </xf>
    <xf numFmtId="16" fontId="237" fillId="0" borderId="1" xfId="0" applyNumberFormat="1" applyFont="1" applyBorder="1" applyAlignment="1">
      <alignment horizontal="center" vertical="center"/>
    </xf>
    <xf numFmtId="0" fontId="215" fillId="48" borderId="0" xfId="0" applyFont="1" applyFill="1" applyAlignment="1">
      <alignment horizontal="center" vertical="center"/>
    </xf>
    <xf numFmtId="16" fontId="237" fillId="2" borderId="1" xfId="0" applyNumberFormat="1" applyFont="1" applyFill="1" applyBorder="1" applyAlignment="1">
      <alignment horizontal="center" vertical="center"/>
    </xf>
    <xf numFmtId="0" fontId="218" fillId="0" borderId="0" xfId="0" applyFont="1" applyAlignment="1">
      <alignment vertical="center"/>
    </xf>
    <xf numFmtId="0" fontId="221" fillId="50" borderId="1" xfId="0" applyFont="1" applyFill="1" applyBorder="1" applyAlignment="1">
      <alignment vertical="center"/>
    </xf>
    <xf numFmtId="16" fontId="237" fillId="52" borderId="1" xfId="0" applyNumberFormat="1" applyFont="1" applyFill="1" applyBorder="1" applyAlignment="1">
      <alignment horizontal="center" vertical="center"/>
    </xf>
    <xf numFmtId="16" fontId="221" fillId="50" borderId="20" xfId="2" applyNumberFormat="1" applyFont="1" applyFill="1" applyBorder="1" applyAlignment="1" applyProtection="1">
      <alignment horizontal="center" vertical="center"/>
    </xf>
    <xf numFmtId="17" fontId="220" fillId="52" borderId="1" xfId="0" applyNumberFormat="1" applyFont="1" applyFill="1" applyBorder="1" applyAlignment="1">
      <alignment horizontal="center" vertical="center"/>
    </xf>
    <xf numFmtId="16" fontId="220" fillId="52" borderId="1" xfId="0" applyNumberFormat="1" applyFont="1" applyFill="1" applyBorder="1" applyAlignment="1">
      <alignment horizontal="center" vertical="center"/>
    </xf>
    <xf numFmtId="0" fontId="221" fillId="50" borderId="45" xfId="0" applyFont="1" applyFill="1" applyBorder="1" applyAlignment="1">
      <alignment horizontal="center" vertical="center"/>
    </xf>
    <xf numFmtId="0" fontId="238" fillId="0" borderId="0" xfId="0" applyFont="1" applyAlignment="1">
      <alignment horizontal="center" vertical="center"/>
    </xf>
    <xf numFmtId="0" fontId="238" fillId="0" borderId="0" xfId="1" applyFont="1" applyAlignment="1">
      <alignment horizontal="center" vertical="center"/>
    </xf>
    <xf numFmtId="17" fontId="220" fillId="52" borderId="1" xfId="0" applyNumberFormat="1" applyFont="1" applyFill="1" applyBorder="1" applyAlignment="1">
      <alignment horizontal="center" vertical="center" wrapText="1"/>
    </xf>
    <xf numFmtId="0" fontId="112" fillId="0" borderId="0" xfId="0" applyFont="1" applyAlignment="1">
      <alignment horizontal="center" vertical="center"/>
    </xf>
    <xf numFmtId="0" fontId="112" fillId="0" borderId="0" xfId="1" applyFont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16" fontId="45" fillId="0" borderId="0" xfId="0" applyNumberFormat="1" applyFont="1" applyAlignment="1">
      <alignment horizontal="center" vertical="center"/>
    </xf>
    <xf numFmtId="0" fontId="111" fillId="0" borderId="0" xfId="1" applyFont="1" applyAlignment="1">
      <alignment horizontal="center" vertical="center"/>
    </xf>
    <xf numFmtId="16" fontId="221" fillId="50" borderId="30" xfId="0" applyNumberFormat="1" applyFont="1" applyFill="1" applyBorder="1" applyAlignment="1">
      <alignment horizontal="center" vertical="center"/>
    </xf>
    <xf numFmtId="16" fontId="45" fillId="0" borderId="0" xfId="0" applyNumberFormat="1" applyFont="1" applyAlignment="1">
      <alignment vertical="center"/>
    </xf>
    <xf numFmtId="0" fontId="106" fillId="0" borderId="0" xfId="0" applyFont="1" applyAlignment="1">
      <alignment vertical="center"/>
    </xf>
    <xf numFmtId="0" fontId="14" fillId="0" borderId="52" xfId="2" applyBorder="1" applyAlignment="1" applyProtection="1">
      <alignment vertical="center"/>
    </xf>
    <xf numFmtId="0" fontId="57" fillId="0" borderId="0" xfId="2" applyFont="1" applyFill="1" applyAlignment="1" applyProtection="1">
      <alignment horizontal="center" vertical="center"/>
    </xf>
    <xf numFmtId="0" fontId="224" fillId="0" borderId="50" xfId="2" applyFont="1" applyFill="1" applyBorder="1" applyAlignment="1" applyProtection="1">
      <alignment horizontal="center" vertical="center"/>
    </xf>
    <xf numFmtId="0" fontId="14" fillId="0" borderId="0" xfId="2" applyFill="1" applyBorder="1" applyAlignment="1" applyProtection="1">
      <alignment vertical="center"/>
    </xf>
    <xf numFmtId="16" fontId="221" fillId="50" borderId="15" xfId="0" applyNumberFormat="1" applyFont="1" applyFill="1" applyBorder="1" applyAlignment="1">
      <alignment horizontal="center" vertical="center"/>
    </xf>
    <xf numFmtId="16" fontId="3" fillId="2" borderId="15" xfId="0" applyNumberFormat="1" applyFont="1" applyFill="1" applyBorder="1" applyAlignment="1">
      <alignment horizontal="center" vertical="center"/>
    </xf>
    <xf numFmtId="0" fontId="52" fillId="44" borderId="19" xfId="0" applyFont="1" applyFill="1" applyBorder="1" applyAlignment="1">
      <alignment horizontal="center" vertical="center"/>
    </xf>
    <xf numFmtId="0" fontId="64" fillId="44" borderId="19" xfId="0" applyFont="1" applyFill="1" applyBorder="1" applyAlignment="1">
      <alignment horizontal="center" vertical="center" wrapText="1"/>
    </xf>
    <xf numFmtId="16" fontId="64" fillId="44" borderId="19" xfId="0" applyNumberFormat="1" applyFont="1" applyFill="1" applyBorder="1" applyAlignment="1">
      <alignment horizontal="center" vertical="center"/>
    </xf>
    <xf numFmtId="16" fontId="64" fillId="44" borderId="19" xfId="0" applyNumberFormat="1" applyFont="1" applyFill="1" applyBorder="1" applyAlignment="1">
      <alignment horizontal="center" vertical="center" wrapText="1"/>
    </xf>
    <xf numFmtId="0" fontId="64" fillId="44" borderId="19" xfId="2" applyFont="1" applyFill="1" applyBorder="1" applyAlignment="1" applyProtection="1">
      <alignment horizontal="center" vertical="center"/>
    </xf>
    <xf numFmtId="0" fontId="64" fillId="44" borderId="19" xfId="0" applyFont="1" applyFill="1" applyBorder="1" applyAlignment="1">
      <alignment vertical="center"/>
    </xf>
    <xf numFmtId="0" fontId="221" fillId="50" borderId="45" xfId="0" applyFont="1" applyFill="1" applyBorder="1" applyAlignment="1">
      <alignment vertical="center"/>
    </xf>
    <xf numFmtId="17" fontId="221" fillId="0" borderId="0" xfId="0" applyNumberFormat="1" applyFont="1" applyAlignment="1">
      <alignment horizontal="center" vertical="center" wrapText="1"/>
    </xf>
    <xf numFmtId="0" fontId="239" fillId="0" borderId="0" xfId="0" applyFont="1" applyAlignment="1">
      <alignment horizontal="center" vertical="center"/>
    </xf>
    <xf numFmtId="16" fontId="221" fillId="0" borderId="0" xfId="0" applyNumberFormat="1" applyFont="1" applyAlignment="1">
      <alignment horizontal="left" vertical="center"/>
    </xf>
    <xf numFmtId="0" fontId="224" fillId="0" borderId="0" xfId="0" applyFont="1" applyAlignment="1">
      <alignment horizontal="center" vertical="center"/>
    </xf>
    <xf numFmtId="0" fontId="64" fillId="44" borderId="1" xfId="0" applyFont="1" applyFill="1" applyBorder="1" applyAlignment="1">
      <alignment vertical="center" wrapText="1"/>
    </xf>
    <xf numFmtId="16" fontId="220" fillId="52" borderId="1" xfId="2" applyNumberFormat="1" applyFont="1" applyFill="1" applyBorder="1" applyAlignment="1" applyProtection="1">
      <alignment horizontal="center" vertical="center"/>
    </xf>
    <xf numFmtId="16" fontId="217" fillId="52" borderId="1" xfId="0" applyNumberFormat="1" applyFont="1" applyFill="1" applyBorder="1" applyAlignment="1">
      <alignment horizontal="center" vertical="center"/>
    </xf>
    <xf numFmtId="16" fontId="0" fillId="2" borderId="30" xfId="0" applyNumberFormat="1" applyFill="1" applyBorder="1" applyAlignment="1">
      <alignment horizontal="center" vertical="center"/>
    </xf>
    <xf numFmtId="16" fontId="64" fillId="2" borderId="30" xfId="0" applyNumberFormat="1" applyFont="1" applyFill="1" applyBorder="1" applyAlignment="1">
      <alignment horizontal="center" vertical="center"/>
    </xf>
    <xf numFmtId="16" fontId="220" fillId="50" borderId="1" xfId="2" applyNumberFormat="1" applyFont="1" applyFill="1" applyBorder="1" applyAlignment="1" applyProtection="1">
      <alignment horizontal="center" vertical="center"/>
    </xf>
    <xf numFmtId="0" fontId="220" fillId="52" borderId="1" xfId="0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220" fillId="0" borderId="0" xfId="0" applyFont="1" applyAlignment="1">
      <alignment horizontal="center" vertical="center"/>
    </xf>
    <xf numFmtId="16" fontId="0" fillId="2" borderId="15" xfId="0" applyNumberFormat="1" applyFill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5" fillId="44" borderId="30" xfId="0" applyFont="1" applyFill="1" applyBorder="1" applyAlignment="1">
      <alignment horizontal="center" vertical="center" wrapText="1"/>
    </xf>
    <xf numFmtId="16" fontId="134" fillId="0" borderId="1" xfId="0" applyNumberFormat="1" applyFont="1" applyBorder="1" applyAlignment="1">
      <alignment horizontal="center" vertical="center"/>
    </xf>
    <xf numFmtId="16" fontId="134" fillId="43" borderId="1" xfId="0" applyNumberFormat="1" applyFont="1" applyFill="1" applyBorder="1" applyAlignment="1">
      <alignment horizontal="center" vertical="center"/>
    </xf>
    <xf numFmtId="16" fontId="221" fillId="2" borderId="30" xfId="0" applyNumberFormat="1" applyFont="1" applyFill="1" applyBorder="1" applyAlignment="1">
      <alignment horizontal="center" vertical="center"/>
    </xf>
    <xf numFmtId="16" fontId="221" fillId="50" borderId="18" xfId="0" applyNumberFormat="1" applyFont="1" applyFill="1" applyBorder="1" applyAlignment="1">
      <alignment horizontal="center" vertical="center"/>
    </xf>
    <xf numFmtId="16" fontId="3" fillId="52" borderId="47" xfId="0" applyNumberFormat="1" applyFont="1" applyFill="1" applyBorder="1" applyAlignment="1">
      <alignment horizontal="center" vertical="center"/>
    </xf>
    <xf numFmtId="0" fontId="220" fillId="50" borderId="45" xfId="0" applyFont="1" applyFill="1" applyBorder="1" applyAlignment="1">
      <alignment horizontal="center" vertical="center"/>
    </xf>
    <xf numFmtId="16" fontId="221" fillId="50" borderId="19" xfId="0" applyNumberFormat="1" applyFont="1" applyFill="1" applyBorder="1" applyAlignment="1">
      <alignment vertical="center"/>
    </xf>
    <xf numFmtId="16" fontId="221" fillId="50" borderId="21" xfId="0" applyNumberFormat="1" applyFont="1" applyFill="1" applyBorder="1" applyAlignment="1">
      <alignment vertical="center"/>
    </xf>
    <xf numFmtId="16" fontId="221" fillId="50" borderId="1" xfId="0" applyNumberFormat="1" applyFont="1" applyFill="1" applyBorder="1" applyAlignment="1">
      <alignment horizontal="center" vertical="center" wrapText="1"/>
    </xf>
    <xf numFmtId="0" fontId="90" fillId="0" borderId="0" xfId="0" applyFont="1" applyAlignment="1">
      <alignment horizontal="center" vertical="center"/>
    </xf>
    <xf numFmtId="16" fontId="221" fillId="50" borderId="21" xfId="0" applyNumberFormat="1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4" fillId="0" borderId="59" xfId="0" applyFont="1" applyBorder="1" applyAlignment="1">
      <alignment horizontal="center" vertical="center"/>
    </xf>
    <xf numFmtId="0" fontId="15" fillId="0" borderId="0" xfId="2" applyFont="1" applyAlignment="1" applyProtection="1">
      <alignment vertical="center"/>
    </xf>
    <xf numFmtId="0" fontId="228" fillId="0" borderId="1" xfId="2" applyFont="1" applyBorder="1" applyAlignment="1" applyProtection="1">
      <alignment horizontal="left" vertical="center"/>
    </xf>
    <xf numFmtId="0" fontId="102" fillId="39" borderId="1" xfId="2" applyFont="1" applyFill="1" applyBorder="1" applyAlignment="1" applyProtection="1">
      <alignment horizontal="center" vertical="center" wrapText="1"/>
    </xf>
    <xf numFmtId="0" fontId="242" fillId="0" borderId="1" xfId="2" applyFont="1" applyBorder="1" applyAlignment="1" applyProtection="1">
      <alignment horizontal="center" vertical="center"/>
    </xf>
    <xf numFmtId="0" fontId="224" fillId="0" borderId="50" xfId="0" applyFont="1" applyBorder="1" applyAlignment="1">
      <alignment horizontal="center" vertical="center" wrapText="1"/>
    </xf>
    <xf numFmtId="0" fontId="64" fillId="44" borderId="19" xfId="0" applyFont="1" applyFill="1" applyBorder="1" applyAlignment="1">
      <alignment vertical="center" wrapText="1"/>
    </xf>
    <xf numFmtId="0" fontId="64" fillId="44" borderId="15" xfId="0" applyFont="1" applyFill="1" applyBorder="1" applyAlignment="1">
      <alignment vertical="center" wrapText="1"/>
    </xf>
    <xf numFmtId="16" fontId="221" fillId="0" borderId="0" xfId="0" applyNumberFormat="1" applyFont="1" applyAlignment="1">
      <alignment horizontal="center" vertical="center"/>
    </xf>
    <xf numFmtId="0" fontId="111" fillId="0" borderId="0" xfId="2" applyFont="1" applyFill="1" applyAlignment="1" applyProtection="1">
      <alignment horizontal="center" vertical="center"/>
    </xf>
    <xf numFmtId="16" fontId="0" fillId="0" borderId="0" xfId="2" applyNumberFormat="1" applyFont="1" applyFill="1" applyBorder="1" applyAlignment="1" applyProtection="1">
      <alignment horizontal="center" vertical="center"/>
    </xf>
    <xf numFmtId="16" fontId="3" fillId="0" borderId="0" xfId="2" applyNumberFormat="1" applyFont="1" applyFill="1" applyBorder="1" applyAlignment="1" applyProtection="1">
      <alignment horizontal="center" vertical="center"/>
    </xf>
    <xf numFmtId="16" fontId="221" fillId="0" borderId="0" xfId="2" applyNumberFormat="1" applyFont="1" applyFill="1" applyBorder="1" applyAlignment="1" applyProtection="1">
      <alignment horizontal="center" vertical="center"/>
    </xf>
    <xf numFmtId="0" fontId="66" fillId="0" borderId="0" xfId="2" applyFont="1" applyFill="1" applyAlignment="1" applyProtection="1">
      <alignment vertical="center"/>
    </xf>
    <xf numFmtId="0" fontId="224" fillId="0" borderId="50" xfId="0" applyFont="1" applyBorder="1" applyAlignment="1">
      <alignment horizontal="center" vertical="center"/>
    </xf>
    <xf numFmtId="0" fontId="57" fillId="0" borderId="0" xfId="2" applyFont="1" applyAlignment="1" applyProtection="1">
      <alignment horizontal="left" vertical="center"/>
    </xf>
    <xf numFmtId="0" fontId="57" fillId="0" borderId="53" xfId="2" applyFont="1" applyBorder="1" applyAlignment="1" applyProtection="1">
      <alignment horizontal="left" vertical="center"/>
    </xf>
    <xf numFmtId="0" fontId="57" fillId="0" borderId="0" xfId="2" applyFont="1" applyAlignment="1" applyProtection="1">
      <alignment vertical="center"/>
    </xf>
    <xf numFmtId="0" fontId="57" fillId="0" borderId="0" xfId="2" applyFont="1" applyAlignment="1" applyProtection="1">
      <alignment horizontal="left"/>
    </xf>
    <xf numFmtId="0" fontId="57" fillId="0" borderId="53" xfId="2" applyFont="1" applyBorder="1" applyAlignment="1" applyProtection="1">
      <alignment horizontal="left"/>
    </xf>
    <xf numFmtId="0" fontId="43" fillId="0" borderId="54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16" fontId="0" fillId="0" borderId="15" xfId="0" applyNumberFormat="1" applyBorder="1" applyAlignment="1">
      <alignment horizontal="center" vertical="center"/>
    </xf>
    <xf numFmtId="0" fontId="52" fillId="0" borderId="0" xfId="2" applyFont="1" applyAlignment="1" applyProtection="1">
      <alignment vertical="center"/>
    </xf>
    <xf numFmtId="0" fontId="220" fillId="52" borderId="45" xfId="0" applyFont="1" applyFill="1" applyBorder="1" applyAlignment="1">
      <alignment horizontal="center" vertical="center"/>
    </xf>
    <xf numFmtId="16" fontId="220" fillId="52" borderId="30" xfId="0" applyNumberFormat="1" applyFont="1" applyFill="1" applyBorder="1" applyAlignment="1">
      <alignment horizontal="center" vertical="center"/>
    </xf>
    <xf numFmtId="16" fontId="221" fillId="2" borderId="1" xfId="2" applyNumberFormat="1" applyFont="1" applyFill="1" applyBorder="1" applyAlignment="1" applyProtection="1">
      <alignment horizontal="center" vertical="center"/>
    </xf>
    <xf numFmtId="16" fontId="112" fillId="0" borderId="0" xfId="0" applyNumberFormat="1" applyFont="1" applyAlignment="1">
      <alignment horizontal="right" vertical="center"/>
    </xf>
    <xf numFmtId="16" fontId="204" fillId="52" borderId="1" xfId="2" applyNumberFormat="1" applyFont="1" applyFill="1" applyBorder="1" applyAlignment="1" applyProtection="1">
      <alignment horizontal="center" vertical="center"/>
    </xf>
    <xf numFmtId="0" fontId="0" fillId="52" borderId="19" xfId="0" applyFill="1" applyBorder="1" applyAlignment="1">
      <alignment horizontal="center" vertical="center"/>
    </xf>
    <xf numFmtId="16" fontId="0" fillId="52" borderId="19" xfId="0" applyNumberFormat="1" applyFill="1" applyBorder="1" applyAlignment="1">
      <alignment horizontal="center" vertical="center"/>
    </xf>
    <xf numFmtId="16" fontId="0" fillId="0" borderId="19" xfId="0" applyNumberFormat="1" applyBorder="1" applyAlignment="1">
      <alignment horizontal="center" vertical="center"/>
    </xf>
    <xf numFmtId="0" fontId="45" fillId="0" borderId="15" xfId="2" applyFont="1" applyBorder="1" applyAlignment="1" applyProtection="1">
      <alignment horizontal="center" vertical="center" wrapText="1"/>
    </xf>
    <xf numFmtId="0" fontId="221" fillId="0" borderId="0" xfId="1" applyFont="1" applyAlignment="1">
      <alignment horizontal="center" vertical="center"/>
    </xf>
    <xf numFmtId="0" fontId="222" fillId="0" borderId="0" xfId="2" applyFont="1" applyAlignment="1" applyProtection="1">
      <alignment vertical="center"/>
    </xf>
    <xf numFmtId="17" fontId="215" fillId="52" borderId="1" xfId="0" applyNumberFormat="1" applyFont="1" applyFill="1" applyBorder="1" applyAlignment="1">
      <alignment horizontal="center" vertical="center"/>
    </xf>
    <xf numFmtId="17" fontId="204" fillId="52" borderId="1" xfId="0" applyNumberFormat="1" applyFont="1" applyFill="1" applyBorder="1" applyAlignment="1">
      <alignment horizontal="center" vertical="center"/>
    </xf>
    <xf numFmtId="0" fontId="121" fillId="0" borderId="0" xfId="0" applyFont="1" applyAlignment="1">
      <alignment horizontal="center" vertical="center"/>
    </xf>
    <xf numFmtId="0" fontId="240" fillId="0" borderId="0" xfId="0" applyFont="1" applyAlignment="1">
      <alignment horizontal="center" vertical="center"/>
    </xf>
    <xf numFmtId="16" fontId="209" fillId="52" borderId="1" xfId="2" applyNumberFormat="1" applyFont="1" applyFill="1" applyBorder="1" applyAlignment="1" applyProtection="1">
      <alignment horizontal="center" vertical="center"/>
    </xf>
    <xf numFmtId="0" fontId="217" fillId="52" borderId="45" xfId="0" applyFont="1" applyFill="1" applyBorder="1" applyAlignment="1">
      <alignment horizontal="center" vertical="center"/>
    </xf>
    <xf numFmtId="16" fontId="0" fillId="52" borderId="30" xfId="2" applyNumberFormat="1" applyFont="1" applyFill="1" applyBorder="1" applyAlignment="1" applyProtection="1">
      <alignment horizontal="center" vertical="center"/>
    </xf>
    <xf numFmtId="16" fontId="0" fillId="52" borderId="18" xfId="2" applyNumberFormat="1" applyFont="1" applyFill="1" applyBorder="1" applyAlignment="1" applyProtection="1">
      <alignment horizontal="center" vertical="center"/>
    </xf>
    <xf numFmtId="16" fontId="0" fillId="52" borderId="19" xfId="2" applyNumberFormat="1" applyFont="1" applyFill="1" applyBorder="1" applyAlignment="1" applyProtection="1">
      <alignment horizontal="center" vertical="center"/>
    </xf>
    <xf numFmtId="16" fontId="3" fillId="52" borderId="19" xfId="2" applyNumberFormat="1" applyFont="1" applyFill="1" applyBorder="1" applyAlignment="1" applyProtection="1">
      <alignment horizontal="center" vertical="center"/>
    </xf>
    <xf numFmtId="16" fontId="221" fillId="50" borderId="19" xfId="2" applyNumberFormat="1" applyFont="1" applyFill="1" applyBorder="1" applyAlignment="1" applyProtection="1">
      <alignment horizontal="center" vertical="center"/>
    </xf>
    <xf numFmtId="16" fontId="210" fillId="0" borderId="0" xfId="2" applyNumberFormat="1" applyFont="1" applyFill="1" applyBorder="1" applyAlignment="1" applyProtection="1">
      <alignment horizontal="center" vertical="center"/>
    </xf>
    <xf numFmtId="0" fontId="64" fillId="44" borderId="62" xfId="2" applyFont="1" applyFill="1" applyBorder="1" applyAlignment="1" applyProtection="1">
      <alignment horizontal="center" vertical="center"/>
    </xf>
    <xf numFmtId="0" fontId="65" fillId="44" borderId="43" xfId="2" applyFont="1" applyFill="1" applyBorder="1" applyAlignment="1" applyProtection="1">
      <alignment horizontal="center" vertical="center"/>
    </xf>
    <xf numFmtId="0" fontId="64" fillId="44" borderId="20" xfId="2" applyFont="1" applyFill="1" applyBorder="1" applyAlignment="1" applyProtection="1">
      <alignment horizontal="center" vertical="center"/>
    </xf>
    <xf numFmtId="16" fontId="3" fillId="52" borderId="15" xfId="2" applyNumberFormat="1" applyFont="1" applyFill="1" applyBorder="1" applyAlignment="1" applyProtection="1">
      <alignment horizontal="center" vertical="center"/>
    </xf>
    <xf numFmtId="16" fontId="3" fillId="0" borderId="15" xfId="2" applyNumberFormat="1" applyFont="1" applyFill="1" applyBorder="1" applyAlignment="1" applyProtection="1">
      <alignment horizontal="center" vertical="center"/>
    </xf>
    <xf numFmtId="16" fontId="3" fillId="0" borderId="15" xfId="2" applyNumberFormat="1" applyFont="1" applyBorder="1" applyAlignment="1" applyProtection="1">
      <alignment horizontal="center" vertical="center"/>
    </xf>
    <xf numFmtId="0" fontId="64" fillId="44" borderId="64" xfId="2" applyFont="1" applyFill="1" applyBorder="1" applyAlignment="1" applyProtection="1">
      <alignment horizontal="center" vertical="center"/>
    </xf>
    <xf numFmtId="0" fontId="65" fillId="44" borderId="65" xfId="2" applyFont="1" applyFill="1" applyBorder="1" applyAlignment="1" applyProtection="1">
      <alignment horizontal="center" vertical="center"/>
    </xf>
    <xf numFmtId="0" fontId="64" fillId="44" borderId="67" xfId="2" applyFont="1" applyFill="1" applyBorder="1" applyAlignment="1" applyProtection="1">
      <alignment horizontal="center" vertical="center"/>
    </xf>
    <xf numFmtId="0" fontId="65" fillId="44" borderId="68" xfId="2" applyFont="1" applyFill="1" applyBorder="1" applyAlignment="1" applyProtection="1">
      <alignment horizontal="center" vertical="center"/>
    </xf>
    <xf numFmtId="16" fontId="210" fillId="52" borderId="71" xfId="2" applyNumberFormat="1" applyFont="1" applyFill="1" applyBorder="1" applyAlignment="1" applyProtection="1">
      <alignment horizontal="center" vertical="center"/>
    </xf>
    <xf numFmtId="16" fontId="0" fillId="52" borderId="72" xfId="2" applyNumberFormat="1" applyFont="1" applyFill="1" applyBorder="1" applyAlignment="1" applyProtection="1">
      <alignment horizontal="center" vertical="center"/>
    </xf>
    <xf numFmtId="16" fontId="221" fillId="50" borderId="72" xfId="2" applyNumberFormat="1" applyFont="1" applyFill="1" applyBorder="1" applyAlignment="1" applyProtection="1">
      <alignment horizontal="center" vertical="center"/>
    </xf>
    <xf numFmtId="16" fontId="221" fillId="50" borderId="73" xfId="2" applyNumberFormat="1" applyFont="1" applyFill="1" applyBorder="1" applyAlignment="1" applyProtection="1">
      <alignment horizontal="center" vertical="center"/>
    </xf>
    <xf numFmtId="16" fontId="3" fillId="0" borderId="19" xfId="2" applyNumberFormat="1" applyFont="1" applyFill="1" applyBorder="1" applyAlignment="1" applyProtection="1">
      <alignment horizontal="center" vertical="center"/>
    </xf>
    <xf numFmtId="0" fontId="64" fillId="44" borderId="30" xfId="2" applyFont="1" applyFill="1" applyBorder="1" applyAlignment="1" applyProtection="1">
      <alignment horizontal="center" vertical="center"/>
    </xf>
    <xf numFmtId="16" fontId="3" fillId="0" borderId="66" xfId="2" applyNumberFormat="1" applyFont="1" applyFill="1" applyBorder="1" applyAlignment="1" applyProtection="1">
      <alignment horizontal="center" vertical="center"/>
    </xf>
    <xf numFmtId="16" fontId="3" fillId="0" borderId="69" xfId="2" applyNumberFormat="1" applyFont="1" applyFill="1" applyBorder="1" applyAlignment="1" applyProtection="1">
      <alignment horizontal="center" vertical="center"/>
    </xf>
    <xf numFmtId="16" fontId="3" fillId="0" borderId="20" xfId="2" applyNumberFormat="1" applyFont="1" applyFill="1" applyBorder="1" applyAlignment="1" applyProtection="1">
      <alignment horizontal="center" vertical="center"/>
    </xf>
    <xf numFmtId="16" fontId="3" fillId="0" borderId="70" xfId="2" applyNumberFormat="1" applyFont="1" applyFill="1" applyBorder="1" applyAlignment="1" applyProtection="1">
      <alignment horizontal="center" vertical="center"/>
    </xf>
    <xf numFmtId="0" fontId="182" fillId="0" borderId="1" xfId="2" applyFont="1" applyBorder="1" applyAlignment="1" applyProtection="1">
      <alignment horizontal="center" vertical="center"/>
    </xf>
    <xf numFmtId="0" fontId="209" fillId="52" borderId="45" xfId="0" applyFont="1" applyFill="1" applyBorder="1" applyAlignment="1">
      <alignment horizontal="center" vertical="center"/>
    </xf>
    <xf numFmtId="0" fontId="241" fillId="0" borderId="0" xfId="0" applyFont="1" applyAlignment="1">
      <alignment horizontal="center" vertical="center"/>
    </xf>
    <xf numFmtId="0" fontId="66" fillId="0" borderId="0" xfId="2" applyFont="1" applyAlignment="1" applyProtection="1">
      <alignment horizontal="left" vertical="center"/>
    </xf>
    <xf numFmtId="0" fontId="186" fillId="0" borderId="0" xfId="2" applyFont="1" applyFill="1" applyBorder="1" applyAlignment="1" applyProtection="1">
      <alignment horizontal="center" vertical="center"/>
    </xf>
    <xf numFmtId="16" fontId="217" fillId="52" borderId="15" xfId="2" applyNumberFormat="1" applyFont="1" applyFill="1" applyBorder="1" applyAlignment="1" applyProtection="1">
      <alignment horizontal="center" vertical="center"/>
    </xf>
    <xf numFmtId="0" fontId="106" fillId="0" borderId="0" xfId="0" applyFont="1" applyAlignment="1">
      <alignment horizontal="center"/>
    </xf>
    <xf numFmtId="16" fontId="3" fillId="37" borderId="20" xfId="2" applyNumberFormat="1" applyFont="1" applyFill="1" applyBorder="1" applyAlignment="1" applyProtection="1">
      <alignment horizontal="center" vertical="center"/>
    </xf>
    <xf numFmtId="16" fontId="3" fillId="37" borderId="70" xfId="2" applyNumberFormat="1" applyFont="1" applyFill="1" applyBorder="1" applyAlignment="1" applyProtection="1">
      <alignment horizontal="center" vertical="center"/>
    </xf>
    <xf numFmtId="17" fontId="209" fillId="52" borderId="1" xfId="0" applyNumberFormat="1" applyFont="1" applyFill="1" applyBorder="1" applyAlignment="1">
      <alignment horizontal="center" vertical="center"/>
    </xf>
    <xf numFmtId="0" fontId="106" fillId="0" borderId="0" xfId="1" applyFont="1" applyAlignment="1">
      <alignment horizontal="center" vertical="center" wrapText="1"/>
    </xf>
    <xf numFmtId="0" fontId="45" fillId="0" borderId="18" xfId="0" applyFont="1" applyBorder="1" applyAlignment="1">
      <alignment horizontal="center" vertical="center"/>
    </xf>
    <xf numFmtId="0" fontId="45" fillId="0" borderId="18" xfId="0" applyFont="1" applyBorder="1" applyAlignment="1">
      <alignment horizontal="center" vertical="center" wrapText="1"/>
    </xf>
    <xf numFmtId="17" fontId="217" fillId="52" borderId="1" xfId="0" applyNumberFormat="1" applyFont="1" applyFill="1" applyBorder="1" applyAlignment="1">
      <alignment horizontal="center" vertical="center"/>
    </xf>
    <xf numFmtId="0" fontId="243" fillId="39" borderId="1" xfId="2" applyFont="1" applyFill="1" applyBorder="1" applyAlignment="1" applyProtection="1">
      <alignment horizontal="center" vertical="center"/>
    </xf>
    <xf numFmtId="0" fontId="64" fillId="44" borderId="1" xfId="0" applyFont="1" applyFill="1" applyBorder="1" applyAlignment="1" applyProtection="1">
      <alignment horizontal="center" vertical="center" wrapText="1"/>
      <protection locked="0"/>
    </xf>
    <xf numFmtId="0" fontId="64" fillId="44" borderId="1" xfId="0" applyFont="1" applyFill="1" applyBorder="1" applyAlignment="1" applyProtection="1">
      <alignment horizontal="center" vertical="center"/>
      <protection locked="0"/>
    </xf>
    <xf numFmtId="0" fontId="65" fillId="44" borderId="1" xfId="0" applyFont="1" applyFill="1" applyBorder="1" applyAlignment="1" applyProtection="1">
      <alignment horizontal="center" vertical="center"/>
      <protection locked="0"/>
    </xf>
    <xf numFmtId="16" fontId="64" fillId="0" borderId="1" xfId="0" applyNumberFormat="1" applyFont="1" applyBorder="1" applyAlignment="1" applyProtection="1">
      <alignment horizontal="center" vertical="center"/>
      <protection locked="0"/>
    </xf>
    <xf numFmtId="16" fontId="0" fillId="0" borderId="1" xfId="0" applyNumberFormat="1" applyBorder="1" applyAlignment="1" applyProtection="1">
      <alignment horizontal="center" vertical="center"/>
      <protection locked="0"/>
    </xf>
    <xf numFmtId="16" fontId="140" fillId="0" borderId="1" xfId="0" applyNumberFormat="1" applyFont="1" applyBorder="1" applyAlignment="1" applyProtection="1">
      <alignment horizontal="center" vertical="center"/>
      <protection locked="0"/>
    </xf>
    <xf numFmtId="16" fontId="211" fillId="0" borderId="1" xfId="0" applyNumberFormat="1" applyFont="1" applyBorder="1" applyAlignment="1" applyProtection="1">
      <alignment horizontal="center" vertical="center"/>
      <protection locked="0"/>
    </xf>
    <xf numFmtId="16" fontId="0" fillId="52" borderId="1" xfId="0" applyNumberFormat="1" applyFill="1" applyBorder="1" applyAlignment="1" applyProtection="1">
      <alignment horizontal="center" vertical="center"/>
      <protection locked="0"/>
    </xf>
    <xf numFmtId="16" fontId="221" fillId="50" borderId="1" xfId="0" applyNumberFormat="1" applyFont="1" applyFill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Alignment="1" applyProtection="1">
      <alignment horizontal="center" vertical="center"/>
      <protection locked="0"/>
    </xf>
    <xf numFmtId="16" fontId="221" fillId="2" borderId="1" xfId="0" applyNumberFormat="1" applyFont="1" applyFill="1" applyBorder="1" applyAlignment="1" applyProtection="1">
      <alignment horizontal="center" vertical="center"/>
      <protection locked="0"/>
    </xf>
    <xf numFmtId="16" fontId="220" fillId="52" borderId="1" xfId="0" applyNumberFormat="1" applyFont="1" applyFill="1" applyBorder="1" applyAlignment="1" applyProtection="1">
      <alignment horizontal="center" vertical="center"/>
      <protection locked="0"/>
    </xf>
    <xf numFmtId="16" fontId="209" fillId="52" borderId="1" xfId="0" applyNumberFormat="1" applyFont="1" applyFill="1" applyBorder="1" applyAlignment="1" applyProtection="1">
      <alignment horizontal="center" vertical="center"/>
      <protection locked="0"/>
    </xf>
    <xf numFmtId="16" fontId="0" fillId="37" borderId="1" xfId="0" applyNumberFormat="1" applyFill="1" applyBorder="1" applyAlignment="1" applyProtection="1">
      <alignment horizontal="center" vertical="center"/>
      <protection locked="0"/>
    </xf>
    <xf numFmtId="16" fontId="64" fillId="44" borderId="1" xfId="0" applyNumberFormat="1" applyFont="1" applyFill="1" applyBorder="1" applyAlignment="1" applyProtection="1">
      <alignment horizontal="center" vertical="center"/>
      <protection locked="0"/>
    </xf>
    <xf numFmtId="0" fontId="64" fillId="0" borderId="59" xfId="0" applyFont="1" applyBorder="1" applyAlignment="1" applyProtection="1">
      <alignment horizontal="center" vertical="center"/>
      <protection locked="0"/>
    </xf>
    <xf numFmtId="0" fontId="222" fillId="0" borderId="0" xfId="0" applyFont="1" applyAlignment="1" applyProtection="1">
      <alignment horizontal="center" vertical="center" wrapText="1"/>
      <protection locked="0"/>
    </xf>
    <xf numFmtId="0" fontId="53" fillId="0" borderId="0" xfId="0" applyFont="1" applyAlignment="1" applyProtection="1">
      <alignment vertical="center"/>
      <protection locked="0"/>
    </xf>
    <xf numFmtId="0" fontId="65" fillId="0" borderId="21" xfId="0" applyFont="1" applyBorder="1" applyAlignment="1" applyProtection="1">
      <alignment horizontal="center" vertical="center"/>
      <protection locked="0"/>
    </xf>
    <xf numFmtId="0" fontId="64" fillId="44" borderId="19" xfId="0" applyFont="1" applyFill="1" applyBorder="1" applyAlignment="1" applyProtection="1">
      <alignment horizontal="center" vertical="center"/>
      <protection locked="0"/>
    </xf>
    <xf numFmtId="16" fontId="217" fillId="52" borderId="1" xfId="0" applyNumberFormat="1" applyFont="1" applyFill="1" applyBorder="1" applyAlignment="1" applyProtection="1">
      <alignment horizontal="center" vertical="center"/>
      <protection locked="0"/>
    </xf>
    <xf numFmtId="16" fontId="210" fillId="52" borderId="1" xfId="0" applyNumberFormat="1" applyFont="1" applyFill="1" applyBorder="1" applyAlignment="1" applyProtection="1">
      <alignment horizontal="center" vertical="center"/>
      <protection locked="0"/>
    </xf>
    <xf numFmtId="16" fontId="221" fillId="50" borderId="18" xfId="0" applyNumberFormat="1" applyFont="1" applyFill="1" applyBorder="1" applyAlignment="1" applyProtection="1">
      <alignment horizontal="center" vertical="center"/>
      <protection locked="0"/>
    </xf>
    <xf numFmtId="16" fontId="221" fillId="50" borderId="19" xfId="0" applyNumberFormat="1" applyFont="1" applyFill="1" applyBorder="1" applyAlignment="1" applyProtection="1">
      <alignment vertical="center"/>
      <protection locked="0"/>
    </xf>
    <xf numFmtId="16" fontId="221" fillId="50" borderId="21" xfId="0" applyNumberFormat="1" applyFont="1" applyFill="1" applyBorder="1" applyAlignment="1" applyProtection="1">
      <alignment vertical="center"/>
      <protection locked="0"/>
    </xf>
    <xf numFmtId="16" fontId="221" fillId="50" borderId="21" xfId="0" applyNumberFormat="1" applyFont="1" applyFill="1" applyBorder="1" applyAlignment="1" applyProtection="1">
      <alignment horizontal="center" vertical="center"/>
      <protection locked="0"/>
    </xf>
    <xf numFmtId="16" fontId="221" fillId="50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53" fillId="0" borderId="1" xfId="0" applyFont="1" applyBorder="1" applyAlignment="1" applyProtection="1">
      <alignment horizontal="center" vertical="center"/>
      <protection locked="0"/>
    </xf>
    <xf numFmtId="16" fontId="221" fillId="50" borderId="1" xfId="0" applyNumberFormat="1" applyFont="1" applyFill="1" applyBorder="1" applyAlignment="1" applyProtection="1">
      <alignment horizontal="center" vertical="center" wrapText="1"/>
      <protection locked="0"/>
    </xf>
    <xf numFmtId="16" fontId="221" fillId="50" borderId="1" xfId="2" applyNumberFormat="1" applyFont="1" applyFill="1" applyBorder="1" applyAlignment="1" applyProtection="1">
      <alignment horizontal="center" vertical="center"/>
      <protection locked="0"/>
    </xf>
    <xf numFmtId="16" fontId="221" fillId="50" borderId="30" xfId="2" applyNumberFormat="1" applyFont="1" applyFill="1" applyBorder="1" applyAlignment="1" applyProtection="1">
      <alignment horizontal="center" vertical="center"/>
      <protection locked="0"/>
    </xf>
    <xf numFmtId="16" fontId="152" fillId="0" borderId="0" xfId="0" applyNumberFormat="1" applyFont="1" applyAlignment="1" applyProtection="1">
      <alignment horizontal="center" vertical="center"/>
      <protection locked="0"/>
    </xf>
    <xf numFmtId="0" fontId="221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16" fontId="65" fillId="44" borderId="15" xfId="0" applyNumberFormat="1" applyFont="1" applyFill="1" applyBorder="1" applyAlignment="1" applyProtection="1">
      <alignment horizontal="center" vertical="center"/>
      <protection locked="0"/>
    </xf>
    <xf numFmtId="0" fontId="52" fillId="44" borderId="19" xfId="0" applyFont="1" applyFill="1" applyBorder="1" applyAlignment="1" applyProtection="1">
      <alignment horizontal="center" vertical="center"/>
      <protection locked="0"/>
    </xf>
    <xf numFmtId="1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16" fontId="64" fillId="0" borderId="0" xfId="0" applyNumberFormat="1" applyFont="1" applyAlignment="1" applyProtection="1">
      <alignment horizontal="center" vertical="center"/>
      <protection locked="0"/>
    </xf>
    <xf numFmtId="16" fontId="3" fillId="37" borderId="1" xfId="0" applyNumberFormat="1" applyFont="1" applyFill="1" applyBorder="1" applyAlignment="1" applyProtection="1">
      <alignment horizontal="center" vertical="center"/>
      <protection locked="0"/>
    </xf>
    <xf numFmtId="16" fontId="152" fillId="0" borderId="1" xfId="0" applyNumberFormat="1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16" fontId="225" fillId="0" borderId="1" xfId="0" applyNumberFormat="1" applyFont="1" applyBorder="1" applyAlignment="1" applyProtection="1">
      <alignment horizontal="center" vertical="center"/>
      <protection locked="0"/>
    </xf>
    <xf numFmtId="0" fontId="0" fillId="52" borderId="45" xfId="0" applyFill="1" applyBorder="1" applyAlignment="1" applyProtection="1">
      <alignment horizontal="center" vertical="center"/>
      <protection locked="0"/>
    </xf>
    <xf numFmtId="0" fontId="221" fillId="50" borderId="45" xfId="0" applyFont="1" applyFill="1" applyBorder="1" applyAlignment="1" applyProtection="1">
      <alignment horizontal="center" vertical="center"/>
      <protection locked="0"/>
    </xf>
    <xf numFmtId="1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4" fillId="0" borderId="1" xfId="0" applyFont="1" applyBorder="1" applyAlignment="1" applyProtection="1">
      <alignment horizontal="center" vertical="center"/>
      <protection locked="0"/>
    </xf>
    <xf numFmtId="16" fontId="221" fillId="2" borderId="1" xfId="2" applyNumberFormat="1" applyFont="1" applyFill="1" applyBorder="1" applyAlignment="1" applyProtection="1">
      <alignment horizontal="center" vertical="center"/>
      <protection locked="0"/>
    </xf>
    <xf numFmtId="0" fontId="64" fillId="0" borderId="0" xfId="0" applyFont="1" applyAlignment="1" applyProtection="1">
      <alignment vertical="center"/>
      <protection locked="0"/>
    </xf>
    <xf numFmtId="0" fontId="52" fillId="0" borderId="0" xfId="0" applyFont="1" applyAlignment="1" applyProtection="1">
      <alignment vertical="center"/>
      <protection locked="0"/>
    </xf>
    <xf numFmtId="16" fontId="225" fillId="2" borderId="1" xfId="0" applyNumberFormat="1" applyFont="1" applyFill="1" applyBorder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vertical="center"/>
      <protection locked="0"/>
    </xf>
    <xf numFmtId="16" fontId="3" fillId="5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16" fontId="0" fillId="0" borderId="0" xfId="0" applyNumberFormat="1" applyAlignment="1" applyProtection="1">
      <alignment horizontal="center" vertical="center"/>
      <protection locked="0"/>
    </xf>
    <xf numFmtId="16" fontId="133" fillId="0" borderId="0" xfId="0" applyNumberFormat="1" applyFont="1" applyAlignment="1" applyProtection="1">
      <alignment horizontal="center" vertical="center"/>
      <protection locked="0"/>
    </xf>
    <xf numFmtId="16" fontId="64" fillId="2" borderId="1" xfId="0" applyNumberFormat="1" applyFont="1" applyFill="1" applyBorder="1" applyAlignment="1" applyProtection="1">
      <alignment horizontal="center" vertical="center"/>
      <protection locked="0"/>
    </xf>
    <xf numFmtId="0" fontId="64" fillId="44" borderId="30" xfId="0" applyFont="1" applyFill="1" applyBorder="1" applyAlignment="1" applyProtection="1">
      <alignment horizontal="center" vertical="center" wrapText="1"/>
      <protection locked="0"/>
    </xf>
    <xf numFmtId="0" fontId="51" fillId="0" borderId="0" xfId="0" applyFont="1" applyAlignment="1" applyProtection="1">
      <alignment vertical="center"/>
      <protection locked="0"/>
    </xf>
    <xf numFmtId="16" fontId="65" fillId="44" borderId="48" xfId="0" applyNumberFormat="1" applyFont="1" applyFill="1" applyBorder="1" applyAlignment="1" applyProtection="1">
      <alignment horizontal="center" vertical="center"/>
      <protection locked="0"/>
    </xf>
    <xf numFmtId="16" fontId="65" fillId="44" borderId="47" xfId="0" applyNumberFormat="1" applyFont="1" applyFill="1" applyBorder="1" applyAlignment="1" applyProtection="1">
      <alignment horizontal="center" vertical="center"/>
      <protection locked="0"/>
    </xf>
    <xf numFmtId="16" fontId="64" fillId="44" borderId="19" xfId="0" applyNumberFormat="1" applyFont="1" applyFill="1" applyBorder="1" applyAlignment="1" applyProtection="1">
      <alignment horizontal="center" vertical="center" wrapText="1"/>
      <protection locked="0"/>
    </xf>
    <xf numFmtId="0" fontId="241" fillId="0" borderId="0" xfId="0" applyFont="1" applyAlignment="1" applyProtection="1">
      <alignment horizontal="center" vertical="center"/>
      <protection locked="0"/>
    </xf>
    <xf numFmtId="16" fontId="3" fillId="0" borderId="46" xfId="0" applyNumberFormat="1" applyFont="1" applyBorder="1" applyAlignment="1" applyProtection="1">
      <alignment horizontal="center" vertical="center"/>
      <protection locked="0"/>
    </xf>
    <xf numFmtId="16" fontId="3" fillId="37" borderId="30" xfId="0" applyNumberFormat="1" applyFont="1" applyFill="1" applyBorder="1" applyAlignment="1" applyProtection="1">
      <alignment horizontal="center" vertical="center"/>
      <protection locked="0"/>
    </xf>
    <xf numFmtId="16" fontId="216" fillId="0" borderId="0" xfId="0" applyNumberFormat="1" applyFont="1" applyAlignment="1" applyProtection="1">
      <alignment horizontal="center" vertical="center"/>
      <protection locked="0"/>
    </xf>
    <xf numFmtId="16" fontId="216" fillId="0" borderId="1" xfId="0" applyNumberFormat="1" applyFont="1" applyBorder="1" applyAlignment="1" applyProtection="1">
      <alignment horizontal="center" vertical="center"/>
      <protection locked="0"/>
    </xf>
    <xf numFmtId="16" fontId="3" fillId="0" borderId="30" xfId="0" applyNumberFormat="1" applyFont="1" applyBorder="1" applyAlignment="1" applyProtection="1">
      <alignment horizontal="center" vertical="center"/>
      <protection locked="0"/>
    </xf>
    <xf numFmtId="16" fontId="3" fillId="37" borderId="46" xfId="0" applyNumberFormat="1" applyFont="1" applyFill="1" applyBorder="1" applyAlignment="1" applyProtection="1">
      <alignment horizontal="center" vertical="center"/>
      <protection locked="0"/>
    </xf>
    <xf numFmtId="16" fontId="64" fillId="0" borderId="46" xfId="0" applyNumberFormat="1" applyFont="1" applyBorder="1" applyAlignment="1" applyProtection="1">
      <alignment horizontal="center" vertical="center"/>
      <protection locked="0"/>
    </xf>
    <xf numFmtId="16" fontId="64" fillId="0" borderId="30" xfId="0" applyNumberFormat="1" applyFont="1" applyBorder="1" applyAlignment="1" applyProtection="1">
      <alignment horizontal="center" vertical="center"/>
      <protection locked="0"/>
    </xf>
    <xf numFmtId="16" fontId="3" fillId="42" borderId="46" xfId="0" applyNumberFormat="1" applyFont="1" applyFill="1" applyBorder="1" applyAlignment="1" applyProtection="1">
      <alignment horizontal="center" vertical="center"/>
      <protection locked="0"/>
    </xf>
    <xf numFmtId="16" fontId="3" fillId="42" borderId="30" xfId="0" applyNumberFormat="1" applyFont="1" applyFill="1" applyBorder="1" applyAlignment="1" applyProtection="1">
      <alignment horizontal="center" vertical="center"/>
      <protection locked="0"/>
    </xf>
    <xf numFmtId="16" fontId="215" fillId="0" borderId="1" xfId="0" applyNumberFormat="1" applyFont="1" applyBorder="1" applyAlignment="1" applyProtection="1">
      <alignment horizontal="center" vertical="center"/>
      <protection locked="0"/>
    </xf>
    <xf numFmtId="16" fontId="206" fillId="37" borderId="46" xfId="0" applyNumberFormat="1" applyFont="1" applyFill="1" applyBorder="1" applyAlignment="1" applyProtection="1">
      <alignment horizontal="center" vertical="center"/>
      <protection locked="0"/>
    </xf>
    <xf numFmtId="16" fontId="206" fillId="0" borderId="30" xfId="0" applyNumberFormat="1" applyFont="1" applyBorder="1" applyAlignment="1" applyProtection="1">
      <alignment horizontal="center" vertical="center"/>
      <protection locked="0"/>
    </xf>
    <xf numFmtId="16" fontId="3" fillId="34" borderId="46" xfId="0" applyNumberFormat="1" applyFont="1" applyFill="1" applyBorder="1" applyAlignment="1" applyProtection="1">
      <alignment horizontal="center" vertical="center"/>
      <protection locked="0"/>
    </xf>
    <xf numFmtId="16" fontId="3" fillId="37" borderId="31" xfId="0" applyNumberFormat="1" applyFont="1" applyFill="1" applyBorder="1" applyAlignment="1" applyProtection="1">
      <alignment horizontal="center" vertical="center"/>
      <protection locked="0"/>
    </xf>
    <xf numFmtId="16" fontId="3" fillId="0" borderId="40" xfId="0" applyNumberFormat="1" applyFont="1" applyBorder="1" applyAlignment="1" applyProtection="1">
      <alignment horizontal="center" vertical="center"/>
      <protection locked="0"/>
    </xf>
    <xf numFmtId="16" fontId="215" fillId="0" borderId="30" xfId="0" applyNumberFormat="1" applyFont="1" applyBorder="1" applyAlignment="1" applyProtection="1">
      <alignment horizontal="center" vertical="center"/>
      <protection locked="0"/>
    </xf>
    <xf numFmtId="16" fontId="204" fillId="0" borderId="30" xfId="0" applyNumberFormat="1" applyFont="1" applyBorder="1" applyAlignment="1" applyProtection="1">
      <alignment horizontal="center" vertical="center"/>
      <protection locked="0"/>
    </xf>
    <xf numFmtId="16" fontId="3" fillId="2" borderId="30" xfId="0" applyNumberFormat="1" applyFont="1" applyFill="1" applyBorder="1" applyAlignment="1" applyProtection="1">
      <alignment horizontal="center" vertical="center"/>
      <protection locked="0"/>
    </xf>
    <xf numFmtId="16" fontId="221" fillId="50" borderId="30" xfId="0" applyNumberFormat="1" applyFont="1" applyFill="1" applyBorder="1" applyAlignment="1" applyProtection="1">
      <alignment horizontal="center" vertical="center"/>
      <protection locked="0"/>
    </xf>
    <xf numFmtId="16" fontId="64" fillId="2" borderId="30" xfId="0" applyNumberFormat="1" applyFont="1" applyFill="1" applyBorder="1" applyAlignment="1" applyProtection="1">
      <alignment horizontal="center" vertical="center"/>
      <protection locked="0"/>
    </xf>
    <xf numFmtId="16" fontId="0" fillId="2" borderId="30" xfId="0" applyNumberFormat="1" applyFill="1" applyBorder="1" applyAlignment="1" applyProtection="1">
      <alignment horizontal="center" vertical="center"/>
      <protection locked="0"/>
    </xf>
    <xf numFmtId="0" fontId="65" fillId="44" borderId="30" xfId="0" applyFont="1" applyFill="1" applyBorder="1" applyAlignment="1" applyProtection="1">
      <alignment horizontal="center" vertical="center" wrapText="1"/>
      <protection locked="0"/>
    </xf>
    <xf numFmtId="16" fontId="0" fillId="52" borderId="30" xfId="0" applyNumberFormat="1" applyFill="1" applyBorder="1" applyAlignment="1" applyProtection="1">
      <alignment horizontal="center" vertical="center"/>
      <protection locked="0"/>
    </xf>
    <xf numFmtId="16" fontId="3" fillId="52" borderId="30" xfId="0" applyNumberFormat="1" applyFont="1" applyFill="1" applyBorder="1" applyAlignment="1" applyProtection="1">
      <alignment horizontal="center" vertical="center"/>
      <protection locked="0"/>
    </xf>
    <xf numFmtId="0" fontId="209" fillId="52" borderId="45" xfId="0" applyFont="1" applyFill="1" applyBorder="1" applyAlignment="1" applyProtection="1">
      <alignment horizontal="center" vertical="center"/>
      <protection locked="0"/>
    </xf>
    <xf numFmtId="0" fontId="217" fillId="52" borderId="45" xfId="0" applyFont="1" applyFill="1" applyBorder="1" applyAlignment="1" applyProtection="1">
      <alignment horizontal="center" vertical="center"/>
      <protection locked="0"/>
    </xf>
    <xf numFmtId="16" fontId="3" fillId="0" borderId="0" xfId="0" applyNumberFormat="1" applyFont="1" applyAlignment="1" applyProtection="1">
      <alignment horizontal="center" vertical="center"/>
      <protection locked="0"/>
    </xf>
    <xf numFmtId="16" fontId="65" fillId="44" borderId="1" xfId="0" applyNumberFormat="1" applyFont="1" applyFill="1" applyBorder="1" applyAlignment="1" applyProtection="1">
      <alignment horizontal="center" vertical="center"/>
      <protection locked="0"/>
    </xf>
    <xf numFmtId="16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" fontId="139" fillId="0" borderId="1" xfId="0" applyNumberFormat="1" applyFont="1" applyBorder="1" applyAlignment="1" applyProtection="1">
      <alignment horizontal="center" vertical="center"/>
      <protection locked="0"/>
    </xf>
    <xf numFmtId="16" fontId="209" fillId="0" borderId="1" xfId="0" applyNumberFormat="1" applyFont="1" applyBorder="1" applyAlignment="1" applyProtection="1">
      <alignment horizontal="left" vertical="center"/>
      <protection locked="0"/>
    </xf>
    <xf numFmtId="16" fontId="3" fillId="0" borderId="15" xfId="0" applyNumberFormat="1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16" fontId="3" fillId="37" borderId="15" xfId="0" applyNumberFormat="1" applyFont="1" applyFill="1" applyBorder="1" applyAlignment="1" applyProtection="1">
      <alignment horizontal="center" vertical="center"/>
      <protection locked="0"/>
    </xf>
    <xf numFmtId="16" fontId="140" fillId="0" borderId="0" xfId="0" applyNumberFormat="1" applyFont="1" applyAlignment="1" applyProtection="1">
      <alignment horizontal="center" vertical="center" wrapText="1"/>
      <protection locked="0"/>
    </xf>
    <xf numFmtId="0" fontId="64" fillId="0" borderId="45" xfId="0" applyFont="1" applyBorder="1" applyAlignment="1" applyProtection="1">
      <alignment vertical="center"/>
      <protection locked="0"/>
    </xf>
    <xf numFmtId="16" fontId="204" fillId="0" borderId="1" xfId="0" applyNumberFormat="1" applyFont="1" applyBorder="1" applyAlignment="1" applyProtection="1">
      <alignment horizontal="center" vertical="center"/>
      <protection locked="0"/>
    </xf>
    <xf numFmtId="0" fontId="3" fillId="52" borderId="45" xfId="0" applyFont="1" applyFill="1" applyBorder="1" applyAlignment="1" applyProtection="1">
      <alignment vertical="center"/>
      <protection locked="0"/>
    </xf>
    <xf numFmtId="0" fontId="0" fillId="52" borderId="45" xfId="0" applyFill="1" applyBorder="1" applyAlignment="1" applyProtection="1">
      <alignment vertical="center"/>
      <protection locked="0"/>
    </xf>
    <xf numFmtId="0" fontId="221" fillId="50" borderId="45" xfId="0" applyFont="1" applyFill="1" applyBorder="1" applyAlignment="1" applyProtection="1">
      <alignment vertical="center"/>
      <protection locked="0"/>
    </xf>
    <xf numFmtId="16" fontId="3" fillId="2" borderId="15" xfId="0" applyNumberFormat="1" applyFont="1" applyFill="1" applyBorder="1" applyAlignment="1" applyProtection="1">
      <alignment horizontal="center" vertical="center"/>
      <protection locked="0"/>
    </xf>
    <xf numFmtId="16" fontId="0" fillId="2" borderId="15" xfId="0" applyNumberFormat="1" applyFill="1" applyBorder="1" applyAlignment="1" applyProtection="1">
      <alignment horizontal="center" vertical="center"/>
      <protection locked="0"/>
    </xf>
    <xf numFmtId="16" fontId="0" fillId="0" borderId="15" xfId="0" applyNumberFormat="1" applyBorder="1" applyAlignment="1" applyProtection="1">
      <alignment horizontal="center" vertical="center"/>
      <protection locked="0"/>
    </xf>
    <xf numFmtId="16" fontId="3" fillId="0" borderId="21" xfId="0" applyNumberFormat="1" applyFont="1" applyBorder="1" applyAlignment="1" applyProtection="1">
      <alignment horizontal="center" vertical="center"/>
      <protection locked="0"/>
    </xf>
    <xf numFmtId="16" fontId="3" fillId="0" borderId="19" xfId="0" applyNumberFormat="1" applyFont="1" applyBorder="1" applyAlignment="1" applyProtection="1">
      <alignment horizontal="center" vertical="center"/>
      <protection locked="0"/>
    </xf>
    <xf numFmtId="16" fontId="221" fillId="50" borderId="82" xfId="2" applyNumberFormat="1" applyFont="1" applyFill="1" applyBorder="1" applyAlignment="1" applyProtection="1">
      <alignment horizontal="center" vertical="center"/>
      <protection locked="0"/>
    </xf>
    <xf numFmtId="0" fontId="64" fillId="44" borderId="20" xfId="0" applyFont="1" applyFill="1" applyBorder="1" applyAlignment="1" applyProtection="1">
      <alignment horizontal="center" vertical="center"/>
      <protection locked="0"/>
    </xf>
    <xf numFmtId="16" fontId="64" fillId="44" borderId="19" xfId="0" applyNumberFormat="1" applyFont="1" applyFill="1" applyBorder="1" applyAlignment="1" applyProtection="1">
      <alignment horizontal="center" vertical="center"/>
      <protection locked="0"/>
    </xf>
    <xf numFmtId="17" fontId="0" fillId="52" borderId="1" xfId="0" applyNumberFormat="1" applyFill="1" applyBorder="1" applyAlignment="1" applyProtection="1">
      <alignment horizontal="center" vertical="center" wrapText="1"/>
      <protection locked="0"/>
    </xf>
    <xf numFmtId="17" fontId="0" fillId="52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" fontId="221" fillId="50" borderId="72" xfId="2" applyNumberFormat="1" applyFont="1" applyFill="1" applyBorder="1" applyAlignment="1" applyProtection="1">
      <alignment horizontal="center" vertical="center"/>
      <protection locked="0"/>
    </xf>
    <xf numFmtId="17" fontId="217" fillId="52" borderId="1" xfId="0" applyNumberFormat="1" applyFont="1" applyFill="1" applyBorder="1" applyAlignment="1" applyProtection="1">
      <alignment horizontal="center" vertical="center" wrapText="1"/>
      <protection locked="0"/>
    </xf>
    <xf numFmtId="17" fontId="209" fillId="52" borderId="1" xfId="0" applyNumberFormat="1" applyFont="1" applyFill="1" applyBorder="1" applyAlignment="1" applyProtection="1">
      <alignment horizontal="center" vertical="center" wrapText="1"/>
      <protection locked="0"/>
    </xf>
    <xf numFmtId="17" fontId="210" fillId="52" borderId="1" xfId="0" applyNumberFormat="1" applyFont="1" applyFill="1" applyBorder="1" applyAlignment="1" applyProtection="1">
      <alignment horizontal="center" vertical="center" wrapText="1"/>
      <protection locked="0"/>
    </xf>
    <xf numFmtId="0" fontId="64" fillId="44" borderId="18" xfId="2" applyFont="1" applyFill="1" applyBorder="1" applyAlignment="1" applyProtection="1">
      <alignment horizontal="center" vertical="center"/>
      <protection locked="0"/>
    </xf>
    <xf numFmtId="0" fontId="221" fillId="0" borderId="0" xfId="2" applyFont="1" applyAlignment="1" applyProtection="1">
      <alignment horizontal="center" vertical="center" wrapText="1"/>
      <protection locked="0"/>
    </xf>
    <xf numFmtId="0" fontId="14" fillId="0" borderId="0" xfId="2" applyAlignment="1" applyProtection="1">
      <alignment vertical="center"/>
      <protection locked="0"/>
    </xf>
    <xf numFmtId="0" fontId="64" fillId="44" borderId="1" xfId="2" applyFont="1" applyFill="1" applyBorder="1" applyAlignment="1" applyProtection="1">
      <alignment horizontal="center" vertical="center"/>
      <protection locked="0"/>
    </xf>
    <xf numFmtId="0" fontId="65" fillId="44" borderId="18" xfId="2" applyFont="1" applyFill="1" applyBorder="1" applyAlignment="1" applyProtection="1">
      <alignment horizontal="center" vertical="center"/>
      <protection locked="0"/>
    </xf>
    <xf numFmtId="0" fontId="64" fillId="44" borderId="19" xfId="2" applyFont="1" applyFill="1" applyBorder="1" applyAlignment="1" applyProtection="1">
      <alignment horizontal="center" vertical="center"/>
      <protection locked="0"/>
    </xf>
    <xf numFmtId="16" fontId="0" fillId="52" borderId="1" xfId="2" applyNumberFormat="1" applyFont="1" applyFill="1" applyBorder="1" applyAlignment="1" applyProtection="1">
      <alignment horizontal="center" vertical="center"/>
      <protection locked="0"/>
    </xf>
    <xf numFmtId="16" fontId="3" fillId="52" borderId="1" xfId="2" applyNumberFormat="1" applyFont="1" applyFill="1" applyBorder="1" applyAlignment="1" applyProtection="1">
      <alignment horizontal="center" vertical="center"/>
      <protection locked="0"/>
    </xf>
    <xf numFmtId="16" fontId="3" fillId="0" borderId="1" xfId="2" applyNumberFormat="1" applyFont="1" applyBorder="1" applyAlignment="1" applyProtection="1">
      <alignment horizontal="center" vertical="center"/>
      <protection locked="0"/>
    </xf>
    <xf numFmtId="16" fontId="3" fillId="2" borderId="1" xfId="2" applyNumberFormat="1" applyFont="1" applyFill="1" applyBorder="1" applyAlignment="1" applyProtection="1">
      <alignment horizontal="center" vertical="center"/>
      <protection locked="0"/>
    </xf>
    <xf numFmtId="16" fontId="220" fillId="52" borderId="1" xfId="2" applyNumberFormat="1" applyFont="1" applyFill="1" applyBorder="1" applyAlignment="1" applyProtection="1">
      <alignment horizontal="center" vertical="center"/>
      <protection locked="0"/>
    </xf>
    <xf numFmtId="16" fontId="209" fillId="52" borderId="1" xfId="2" applyNumberFormat="1" applyFont="1" applyFill="1" applyBorder="1" applyAlignment="1" applyProtection="1">
      <alignment horizontal="center" vertical="center"/>
      <protection locked="0"/>
    </xf>
    <xf numFmtId="16" fontId="3" fillId="37" borderId="1" xfId="2" applyNumberFormat="1" applyFont="1" applyFill="1" applyBorder="1" applyAlignment="1" applyProtection="1">
      <alignment horizontal="center" vertical="center"/>
      <protection locked="0"/>
    </xf>
    <xf numFmtId="16" fontId="217" fillId="52" borderId="1" xfId="2" applyNumberFormat="1" applyFont="1" applyFill="1" applyBorder="1" applyAlignment="1" applyProtection="1">
      <alignment horizontal="center" vertical="center"/>
      <protection locked="0"/>
    </xf>
    <xf numFmtId="0" fontId="64" fillId="44" borderId="76" xfId="2" applyFont="1" applyFill="1" applyBorder="1" applyAlignment="1" applyProtection="1">
      <alignment horizontal="center" vertical="center"/>
      <protection locked="0"/>
    </xf>
    <xf numFmtId="0" fontId="64" fillId="44" borderId="62" xfId="2" applyFont="1" applyFill="1" applyBorder="1" applyAlignment="1" applyProtection="1">
      <alignment horizontal="center" vertical="center"/>
      <protection locked="0"/>
    </xf>
    <xf numFmtId="0" fontId="64" fillId="44" borderId="64" xfId="2" applyFont="1" applyFill="1" applyBorder="1" applyAlignment="1" applyProtection="1">
      <alignment horizontal="center" vertical="center"/>
      <protection locked="0"/>
    </xf>
    <xf numFmtId="0" fontId="64" fillId="44" borderId="67" xfId="2" applyFont="1" applyFill="1" applyBorder="1" applyAlignment="1" applyProtection="1">
      <alignment horizontal="center" vertical="center"/>
      <protection locked="0"/>
    </xf>
    <xf numFmtId="16" fontId="221" fillId="0" borderId="0" xfId="2" applyNumberFormat="1" applyFont="1" applyFill="1" applyBorder="1" applyAlignment="1" applyProtection="1">
      <alignment horizontal="center" vertical="center"/>
      <protection locked="0"/>
    </xf>
    <xf numFmtId="16" fontId="3" fillId="0" borderId="0" xfId="2" applyNumberFormat="1" applyFont="1" applyBorder="1" applyAlignment="1" applyProtection="1">
      <alignment horizontal="center" vertical="center"/>
      <protection locked="0"/>
    </xf>
    <xf numFmtId="0" fontId="64" fillId="44" borderId="20" xfId="2" applyFont="1" applyFill="1" applyBorder="1" applyAlignment="1" applyProtection="1">
      <alignment horizontal="center" vertical="center"/>
      <protection locked="0"/>
    </xf>
    <xf numFmtId="0" fontId="65" fillId="44" borderId="77" xfId="2" applyFont="1" applyFill="1" applyBorder="1" applyAlignment="1" applyProtection="1">
      <alignment horizontal="center" vertical="center"/>
      <protection locked="0"/>
    </xf>
    <xf numFmtId="0" fontId="65" fillId="44" borderId="43" xfId="2" applyFont="1" applyFill="1" applyBorder="1" applyAlignment="1" applyProtection="1">
      <alignment horizontal="center" vertical="center"/>
      <protection locked="0"/>
    </xf>
    <xf numFmtId="0" fontId="65" fillId="44" borderId="65" xfId="2" applyFont="1" applyFill="1" applyBorder="1" applyAlignment="1" applyProtection="1">
      <alignment horizontal="center" vertical="center"/>
      <protection locked="0"/>
    </xf>
    <xf numFmtId="0" fontId="65" fillId="44" borderId="68" xfId="2" applyFont="1" applyFill="1" applyBorder="1" applyAlignment="1" applyProtection="1">
      <alignment horizontal="center" vertical="center"/>
      <protection locked="0"/>
    </xf>
    <xf numFmtId="0" fontId="64" fillId="44" borderId="30" xfId="2" applyFont="1" applyFill="1" applyBorder="1" applyAlignment="1" applyProtection="1">
      <alignment horizontal="center" vertical="center"/>
      <protection locked="0"/>
    </xf>
    <xf numFmtId="16" fontId="3" fillId="52" borderId="15" xfId="2" applyNumberFormat="1" applyFont="1" applyFill="1" applyBorder="1" applyAlignment="1" applyProtection="1">
      <alignment horizontal="center" vertical="center"/>
      <protection locked="0"/>
    </xf>
    <xf numFmtId="16" fontId="3" fillId="0" borderId="1" xfId="2" applyNumberFormat="1" applyFont="1" applyFill="1" applyBorder="1" applyAlignment="1" applyProtection="1">
      <alignment horizontal="center" vertical="center"/>
      <protection locked="0"/>
    </xf>
    <xf numFmtId="16" fontId="3" fillId="0" borderId="20" xfId="2" applyNumberFormat="1" applyFont="1" applyFill="1" applyBorder="1" applyAlignment="1" applyProtection="1">
      <alignment horizontal="center" vertical="center"/>
      <protection locked="0"/>
    </xf>
    <xf numFmtId="16" fontId="3" fillId="0" borderId="68" xfId="2" applyNumberFormat="1" applyFont="1" applyFill="1" applyBorder="1" applyAlignment="1" applyProtection="1">
      <alignment horizontal="center" vertical="center"/>
      <protection locked="0"/>
    </xf>
    <xf numFmtId="16" fontId="3" fillId="0" borderId="0" xfId="2" applyNumberFormat="1" applyFont="1" applyFill="1" applyBorder="1" applyAlignment="1" applyProtection="1">
      <alignment horizontal="center" vertical="center"/>
      <protection locked="0"/>
    </xf>
    <xf numFmtId="16" fontId="221" fillId="37" borderId="1" xfId="2" applyNumberFormat="1" applyFont="1" applyFill="1" applyBorder="1" applyAlignment="1" applyProtection="1">
      <alignment horizontal="center" vertical="center"/>
      <protection locked="0"/>
    </xf>
    <xf numFmtId="16" fontId="3" fillId="37" borderId="20" xfId="2" applyNumberFormat="1" applyFont="1" applyFill="1" applyBorder="1" applyAlignment="1" applyProtection="1">
      <alignment horizontal="center" vertical="center"/>
      <protection locked="0"/>
    </xf>
    <xf numFmtId="16" fontId="3" fillId="37" borderId="68" xfId="2" applyNumberFormat="1" applyFont="1" applyFill="1" applyBorder="1" applyAlignment="1" applyProtection="1">
      <alignment horizontal="center" vertical="center"/>
      <protection locked="0"/>
    </xf>
    <xf numFmtId="16" fontId="64" fillId="0" borderId="1" xfId="2" applyNumberFormat="1" applyFont="1" applyBorder="1" applyAlignment="1" applyProtection="1">
      <alignment horizontal="center" vertical="center"/>
      <protection locked="0"/>
    </xf>
    <xf numFmtId="16" fontId="0" fillId="0" borderId="1" xfId="2" applyNumberFormat="1" applyFont="1" applyBorder="1" applyAlignment="1" applyProtection="1">
      <alignment horizontal="center" vertical="center"/>
      <protection locked="0"/>
    </xf>
    <xf numFmtId="0" fontId="170" fillId="0" borderId="1" xfId="0" applyFont="1" applyBorder="1" applyAlignment="1" applyProtection="1">
      <alignment horizontal="center" vertical="center"/>
      <protection locked="0"/>
    </xf>
    <xf numFmtId="0" fontId="212" fillId="0" borderId="1" xfId="0" applyFont="1" applyBorder="1" applyAlignment="1" applyProtection="1">
      <alignment horizontal="center" vertical="center"/>
      <protection locked="0"/>
    </xf>
    <xf numFmtId="0" fontId="221" fillId="0" borderId="1" xfId="0" applyFont="1" applyBorder="1" applyAlignment="1" applyProtection="1">
      <alignment horizontal="center" vertical="center"/>
      <protection locked="0"/>
    </xf>
    <xf numFmtId="16" fontId="220" fillId="50" borderId="1" xfId="0" applyNumberFormat="1" applyFont="1" applyFill="1" applyBorder="1" applyAlignment="1" applyProtection="1">
      <alignment horizontal="center" vertical="center"/>
      <protection locked="0"/>
    </xf>
    <xf numFmtId="0" fontId="0" fillId="52" borderId="1" xfId="0" applyFill="1" applyBorder="1" applyAlignment="1" applyProtection="1">
      <alignment horizontal="center" vertical="center"/>
      <protection locked="0"/>
    </xf>
    <xf numFmtId="0" fontId="221" fillId="50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3" fillId="52" borderId="1" xfId="2" applyNumberFormat="1" applyFont="1" applyFill="1" applyBorder="1" applyAlignment="1" applyProtection="1">
      <alignment horizontal="left" vertical="center"/>
      <protection locked="0"/>
    </xf>
    <xf numFmtId="16" fontId="221" fillId="50" borderId="1" xfId="2" applyNumberFormat="1" applyFont="1" applyFill="1" applyBorder="1" applyAlignment="1" applyProtection="1">
      <alignment horizontal="left" vertical="center"/>
      <protection locked="0"/>
    </xf>
    <xf numFmtId="0" fontId="170" fillId="2" borderId="1" xfId="0" applyFont="1" applyFill="1" applyBorder="1" applyAlignment="1" applyProtection="1">
      <alignment horizontal="center" vertical="center"/>
      <protection locked="0"/>
    </xf>
    <xf numFmtId="16" fontId="220" fillId="50" borderId="1" xfId="2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6" fontId="204" fillId="52" borderId="1" xfId="2" applyNumberFormat="1" applyFont="1" applyFill="1" applyBorder="1" applyAlignment="1" applyProtection="1">
      <alignment horizontal="center" vertical="center"/>
      <protection locked="0"/>
    </xf>
    <xf numFmtId="0" fontId="220" fillId="2" borderId="1" xfId="0" applyFont="1" applyFill="1" applyBorder="1" applyAlignment="1" applyProtection="1">
      <alignment horizontal="center" vertical="center"/>
      <protection locked="0"/>
    </xf>
    <xf numFmtId="0" fontId="210" fillId="2" borderId="1" xfId="0" applyFont="1" applyFill="1" applyBorder="1" applyAlignment="1" applyProtection="1">
      <alignment horizontal="center" vertical="center"/>
      <protection locked="0"/>
    </xf>
    <xf numFmtId="16" fontId="210" fillId="2" borderId="1" xfId="0" applyNumberFormat="1" applyFont="1" applyFill="1" applyBorder="1" applyAlignment="1" applyProtection="1">
      <alignment horizontal="center" vertical="center"/>
      <protection locked="0"/>
    </xf>
    <xf numFmtId="16" fontId="210" fillId="52" borderId="1" xfId="2" applyNumberFormat="1" applyFont="1" applyFill="1" applyBorder="1" applyAlignment="1" applyProtection="1">
      <alignment horizontal="center" vertical="center"/>
      <protection locked="0"/>
    </xf>
    <xf numFmtId="16" fontId="0" fillId="52" borderId="19" xfId="2" applyNumberFormat="1" applyFont="1" applyFill="1" applyBorder="1" applyAlignment="1" applyProtection="1">
      <alignment horizontal="center" vertical="center"/>
      <protection locked="0"/>
    </xf>
    <xf numFmtId="16" fontId="0" fillId="52" borderId="30" xfId="2" applyNumberFormat="1" applyFont="1" applyFill="1" applyBorder="1" applyAlignment="1" applyProtection="1">
      <alignment horizontal="center" vertical="center"/>
      <protection locked="0"/>
    </xf>
    <xf numFmtId="16" fontId="0" fillId="52" borderId="18" xfId="2" applyNumberFormat="1" applyFont="1" applyFill="1" applyBorder="1" applyAlignment="1" applyProtection="1">
      <alignment horizontal="center" vertical="center"/>
      <protection locked="0"/>
    </xf>
    <xf numFmtId="16" fontId="217" fillId="52" borderId="15" xfId="2" applyNumberFormat="1" applyFont="1" applyFill="1" applyBorder="1" applyAlignment="1" applyProtection="1">
      <alignment horizontal="center" vertical="center"/>
      <protection locked="0"/>
    </xf>
    <xf numFmtId="16" fontId="0" fillId="0" borderId="19" xfId="0" applyNumberFormat="1" applyBorder="1" applyAlignment="1" applyProtection="1">
      <alignment horizontal="center" vertical="center"/>
      <protection locked="0"/>
    </xf>
    <xf numFmtId="16" fontId="209" fillId="52" borderId="19" xfId="2" applyNumberFormat="1" applyFont="1" applyFill="1" applyBorder="1" applyAlignment="1" applyProtection="1">
      <alignment horizontal="center" vertical="center"/>
      <protection locked="0"/>
    </xf>
    <xf numFmtId="16" fontId="3" fillId="52" borderId="19" xfId="2" applyNumberFormat="1" applyFont="1" applyFill="1" applyBorder="1" applyAlignment="1" applyProtection="1">
      <alignment horizontal="center" vertical="center"/>
      <protection locked="0"/>
    </xf>
    <xf numFmtId="0" fontId="170" fillId="0" borderId="19" xfId="0" applyFont="1" applyBorder="1" applyAlignment="1" applyProtection="1">
      <alignment horizontal="center" vertical="center"/>
      <protection locked="0"/>
    </xf>
    <xf numFmtId="16" fontId="0" fillId="52" borderId="71" xfId="2" applyNumberFormat="1" applyFont="1" applyFill="1" applyBorder="1" applyAlignment="1" applyProtection="1">
      <alignment horizontal="center" vertical="center"/>
      <protection locked="0"/>
    </xf>
    <xf numFmtId="16" fontId="0" fillId="52" borderId="72" xfId="2" applyNumberFormat="1" applyFont="1" applyFill="1" applyBorder="1" applyAlignment="1" applyProtection="1">
      <alignment horizontal="center" vertical="center"/>
      <protection locked="0"/>
    </xf>
    <xf numFmtId="16" fontId="3" fillId="52" borderId="72" xfId="2" applyNumberFormat="1" applyFont="1" applyFill="1" applyBorder="1" applyAlignment="1" applyProtection="1">
      <alignment horizontal="center" vertical="center"/>
      <protection locked="0"/>
    </xf>
    <xf numFmtId="16" fontId="0" fillId="0" borderId="72" xfId="0" applyNumberFormat="1" applyBorder="1" applyAlignment="1" applyProtection="1">
      <alignment horizontal="center" vertical="center"/>
      <protection locked="0"/>
    </xf>
    <xf numFmtId="0" fontId="170" fillId="0" borderId="72" xfId="0" applyFont="1" applyBorder="1" applyAlignment="1" applyProtection="1">
      <alignment horizontal="center" vertical="center"/>
      <protection locked="0"/>
    </xf>
    <xf numFmtId="16" fontId="0" fillId="0" borderId="73" xfId="0" applyNumberFormat="1" applyBorder="1" applyAlignment="1" applyProtection="1">
      <alignment horizontal="center" vertical="center"/>
      <protection locked="0"/>
    </xf>
    <xf numFmtId="16" fontId="0" fillId="52" borderId="15" xfId="2" applyNumberFormat="1" applyFont="1" applyFill="1" applyBorder="1" applyAlignment="1" applyProtection="1">
      <alignment horizontal="center" vertical="center"/>
      <protection locked="0"/>
    </xf>
    <xf numFmtId="16" fontId="221" fillId="50" borderId="78" xfId="2" applyNumberFormat="1" applyFont="1" applyFill="1" applyBorder="1" applyAlignment="1" applyProtection="1">
      <alignment horizontal="center" vertical="center"/>
      <protection locked="0"/>
    </xf>
    <xf numFmtId="0" fontId="217" fillId="37" borderId="66" xfId="0" applyFont="1" applyFill="1" applyBorder="1" applyAlignment="1" applyProtection="1">
      <alignment horizontal="center" vertical="center"/>
      <protection locked="0"/>
    </xf>
    <xf numFmtId="16" fontId="217" fillId="37" borderId="79" xfId="0" applyNumberFormat="1" applyFont="1" applyFill="1" applyBorder="1" applyAlignment="1" applyProtection="1">
      <alignment horizontal="center" vertical="center"/>
      <protection locked="0"/>
    </xf>
    <xf numFmtId="16" fontId="217" fillId="37" borderId="80" xfId="0" applyNumberFormat="1" applyFont="1" applyFill="1" applyBorder="1" applyAlignment="1" applyProtection="1">
      <alignment horizontal="center" vertical="center"/>
      <protection locked="0"/>
    </xf>
    <xf numFmtId="16" fontId="217" fillId="37" borderId="81" xfId="0" applyNumberFormat="1" applyFont="1" applyFill="1" applyBorder="1" applyAlignment="1" applyProtection="1">
      <alignment horizontal="center" vertical="center"/>
      <protection locked="0"/>
    </xf>
    <xf numFmtId="0" fontId="170" fillId="0" borderId="20" xfId="0" applyFont="1" applyBorder="1" applyAlignment="1" applyProtection="1">
      <alignment horizontal="center" vertical="center"/>
      <protection locked="0"/>
    </xf>
    <xf numFmtId="16" fontId="0" fillId="0" borderId="71" xfId="0" applyNumberFormat="1" applyBorder="1" applyAlignment="1" applyProtection="1">
      <alignment horizontal="center" vertical="center"/>
      <protection locked="0"/>
    </xf>
    <xf numFmtId="0" fontId="217" fillId="2" borderId="20" xfId="0" applyFont="1" applyFill="1" applyBorder="1" applyAlignment="1" applyProtection="1">
      <alignment horizontal="center" vertical="center"/>
      <protection locked="0"/>
    </xf>
    <xf numFmtId="16" fontId="217" fillId="2" borderId="71" xfId="0" applyNumberFormat="1" applyFont="1" applyFill="1" applyBorder="1" applyAlignment="1" applyProtection="1">
      <alignment horizontal="center" vertical="center"/>
      <protection locked="0"/>
    </xf>
    <xf numFmtId="16" fontId="217" fillId="2" borderId="72" xfId="0" applyNumberFormat="1" applyFont="1" applyFill="1" applyBorder="1" applyAlignment="1" applyProtection="1">
      <alignment horizontal="center" vertical="center"/>
      <protection locked="0"/>
    </xf>
    <xf numFmtId="16" fontId="217" fillId="2" borderId="73" xfId="0" applyNumberFormat="1" applyFont="1" applyFill="1" applyBorder="1" applyAlignment="1" applyProtection="1">
      <alignment horizontal="center" vertical="center"/>
      <protection locked="0"/>
    </xf>
    <xf numFmtId="16" fontId="0" fillId="37" borderId="72" xfId="0" applyNumberFormat="1" applyFill="1" applyBorder="1" applyAlignment="1" applyProtection="1">
      <alignment horizontal="center" vertical="center"/>
      <protection locked="0"/>
    </xf>
    <xf numFmtId="0" fontId="170" fillId="37" borderId="20" xfId="0" applyFont="1" applyFill="1" applyBorder="1" applyAlignment="1" applyProtection="1">
      <alignment horizontal="center" vertical="center"/>
      <protection locked="0"/>
    </xf>
    <xf numFmtId="16" fontId="0" fillId="37" borderId="71" xfId="0" applyNumberFormat="1" applyFill="1" applyBorder="1" applyAlignment="1" applyProtection="1">
      <alignment horizontal="center" vertical="center"/>
      <protection locked="0"/>
    </xf>
    <xf numFmtId="16" fontId="0" fillId="37" borderId="73" xfId="0" applyNumberForma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65" fillId="44" borderId="19" xfId="0" applyFont="1" applyFill="1" applyBorder="1" applyAlignment="1" applyProtection="1">
      <alignment horizontal="center" vertical="center" wrapText="1"/>
      <protection locked="0"/>
    </xf>
    <xf numFmtId="0" fontId="52" fillId="44" borderId="1" xfId="0" applyFont="1" applyFill="1" applyBorder="1" applyAlignment="1" applyProtection="1">
      <alignment horizontal="center" vertical="center"/>
      <protection locked="0"/>
    </xf>
    <xf numFmtId="16" fontId="0" fillId="52" borderId="1" xfId="0" applyNumberFormat="1" applyFill="1" applyBorder="1" applyAlignment="1" applyProtection="1">
      <alignment horizontal="left" vertical="center"/>
      <protection locked="0"/>
    </xf>
    <xf numFmtId="16" fontId="134" fillId="0" borderId="0" xfId="0" applyNumberFormat="1" applyFont="1" applyAlignment="1" applyProtection="1">
      <alignment horizontal="center" vertical="center"/>
      <protection locked="0"/>
    </xf>
    <xf numFmtId="0" fontId="52" fillId="0" borderId="1" xfId="0" applyFont="1" applyBorder="1" applyAlignment="1" applyProtection="1">
      <alignment horizontal="center" vertical="center"/>
      <protection locked="0"/>
    </xf>
    <xf numFmtId="16" fontId="217" fillId="37" borderId="1" xfId="2" applyNumberFormat="1" applyFont="1" applyFill="1" applyBorder="1" applyAlignment="1" applyProtection="1">
      <alignment horizontal="center" vertical="center"/>
      <protection locked="0"/>
    </xf>
    <xf numFmtId="16" fontId="217" fillId="0" borderId="1" xfId="2" applyNumberFormat="1" applyFont="1" applyFill="1" applyBorder="1" applyAlignment="1" applyProtection="1">
      <alignment horizontal="center" vertical="center"/>
      <protection locked="0"/>
    </xf>
    <xf numFmtId="16" fontId="65" fillId="44" borderId="19" xfId="0" applyNumberFormat="1" applyFont="1" applyFill="1" applyBorder="1" applyAlignment="1" applyProtection="1">
      <alignment horizontal="center" vertical="center"/>
      <protection locked="0"/>
    </xf>
    <xf numFmtId="16" fontId="209" fillId="52" borderId="19" xfId="0" applyNumberFormat="1" applyFont="1" applyFill="1" applyBorder="1" applyAlignment="1" applyProtection="1">
      <alignment horizontal="center" vertical="center"/>
      <protection locked="0"/>
    </xf>
    <xf numFmtId="16" fontId="209" fillId="52" borderId="30" xfId="0" applyNumberFormat="1" applyFont="1" applyFill="1" applyBorder="1" applyAlignment="1" applyProtection="1">
      <alignment horizontal="center" vertical="center"/>
      <protection locked="0"/>
    </xf>
    <xf numFmtId="16" fontId="0" fillId="52" borderId="18" xfId="0" applyNumberFormat="1" applyFill="1" applyBorder="1" applyAlignment="1" applyProtection="1">
      <alignment horizontal="center" vertical="center"/>
      <protection locked="0"/>
    </xf>
    <xf numFmtId="16" fontId="206" fillId="37" borderId="1" xfId="2" applyNumberFormat="1" applyFont="1" applyFill="1" applyBorder="1" applyAlignment="1" applyProtection="1">
      <alignment horizontal="center" vertical="center"/>
      <protection locked="0"/>
    </xf>
    <xf numFmtId="16" fontId="217" fillId="52" borderId="15" xfId="0" applyNumberFormat="1" applyFont="1" applyFill="1" applyBorder="1" applyAlignment="1" applyProtection="1">
      <alignment horizontal="center" vertical="center"/>
      <protection locked="0"/>
    </xf>
    <xf numFmtId="17" fontId="221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17" fontId="0" fillId="52" borderId="1" xfId="0" applyNumberFormat="1" applyFill="1" applyBorder="1" applyAlignment="1" applyProtection="1">
      <alignment horizontal="center" vertical="center"/>
      <protection locked="0"/>
    </xf>
    <xf numFmtId="17" fontId="220" fillId="52" borderId="1" xfId="0" applyNumberFormat="1" applyFont="1" applyFill="1" applyBorder="1" applyAlignment="1" applyProtection="1">
      <alignment horizontal="center" vertical="center"/>
      <protection locked="0"/>
    </xf>
    <xf numFmtId="17" fontId="221" fillId="50" borderId="1" xfId="0" applyNumberFormat="1" applyFont="1" applyFill="1" applyBorder="1" applyAlignment="1" applyProtection="1">
      <alignment horizontal="center" vertical="center"/>
      <protection locked="0"/>
    </xf>
    <xf numFmtId="17" fontId="210" fillId="52" borderId="1" xfId="0" applyNumberFormat="1" applyFont="1" applyFill="1" applyBorder="1" applyAlignment="1" applyProtection="1">
      <alignment horizontal="center" vertical="center"/>
      <protection locked="0"/>
    </xf>
    <xf numFmtId="17" fontId="209" fillId="52" borderId="1" xfId="0" applyNumberFormat="1" applyFont="1" applyFill="1" applyBorder="1" applyAlignment="1" applyProtection="1">
      <alignment horizontal="center" vertical="center"/>
      <protection locked="0"/>
    </xf>
    <xf numFmtId="17" fontId="217" fillId="52" borderId="1" xfId="0" applyNumberFormat="1" applyFont="1" applyFill="1" applyBorder="1" applyAlignment="1" applyProtection="1">
      <alignment horizontal="center" vertical="center"/>
      <protection locked="0"/>
    </xf>
    <xf numFmtId="16" fontId="0" fillId="52" borderId="19" xfId="0" applyNumberFormat="1" applyFill="1" applyBorder="1" applyAlignment="1" applyProtection="1">
      <alignment horizontal="center" vertical="center"/>
      <protection locked="0"/>
    </xf>
    <xf numFmtId="16" fontId="209" fillId="52" borderId="15" xfId="0" applyNumberFormat="1" applyFont="1" applyFill="1" applyBorder="1" applyAlignment="1" applyProtection="1">
      <alignment horizontal="center" vertical="center"/>
      <protection locked="0"/>
    </xf>
    <xf numFmtId="16" fontId="0" fillId="52" borderId="40" xfId="0" applyNumberFormat="1" applyFill="1" applyBorder="1" applyAlignment="1" applyProtection="1">
      <alignment horizontal="center" vertical="center"/>
      <protection locked="0"/>
    </xf>
    <xf numFmtId="16" fontId="0" fillId="52" borderId="15" xfId="0" applyNumberFormat="1" applyFill="1" applyBorder="1" applyAlignment="1" applyProtection="1">
      <alignment horizontal="center" vertical="center"/>
      <protection locked="0"/>
    </xf>
    <xf numFmtId="0" fontId="64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64" fillId="0" borderId="0" xfId="0" applyFont="1" applyAlignment="1" applyProtection="1">
      <alignment horizontal="center" vertical="center"/>
      <protection locked="0"/>
    </xf>
    <xf numFmtId="16" fontId="223" fillId="0" borderId="1" xfId="0" applyNumberFormat="1" applyFont="1" applyBorder="1" applyAlignment="1" applyProtection="1">
      <alignment horizontal="center" vertical="center"/>
      <protection locked="0"/>
    </xf>
    <xf numFmtId="0" fontId="220" fillId="52" borderId="1" xfId="0" applyFont="1" applyFill="1" applyBorder="1" applyAlignment="1" applyProtection="1">
      <alignment horizontal="center" vertical="center"/>
      <protection locked="0"/>
    </xf>
    <xf numFmtId="0" fontId="209" fillId="52" borderId="1" xfId="0" applyFont="1" applyFill="1" applyBorder="1" applyAlignment="1" applyProtection="1">
      <alignment horizontal="center" vertical="center"/>
      <protection locked="0"/>
    </xf>
    <xf numFmtId="0" fontId="217" fillId="52" borderId="1" xfId="0" applyFont="1" applyFill="1" applyBorder="1" applyAlignment="1" applyProtection="1">
      <alignment horizontal="center" vertical="center"/>
      <protection locked="0"/>
    </xf>
    <xf numFmtId="0" fontId="210" fillId="52" borderId="1" xfId="0" applyFont="1" applyFill="1" applyBorder="1" applyAlignment="1" applyProtection="1">
      <alignment horizontal="center" vertical="center"/>
      <protection locked="0"/>
    </xf>
    <xf numFmtId="16" fontId="217" fillId="2" borderId="1" xfId="0" applyNumberFormat="1" applyFont="1" applyFill="1" applyBorder="1" applyAlignment="1" applyProtection="1">
      <alignment horizontal="center" vertical="center"/>
      <protection locked="0"/>
    </xf>
    <xf numFmtId="16" fontId="0" fillId="52" borderId="41" xfId="0" applyNumberFormat="1" applyFill="1" applyBorder="1" applyAlignment="1" applyProtection="1">
      <alignment horizontal="center" vertical="center"/>
      <protection locked="0"/>
    </xf>
    <xf numFmtId="0" fontId="45" fillId="0" borderId="18" xfId="2" applyFont="1" applyBorder="1" applyAlignment="1" applyProtection="1">
      <alignment horizontal="center" vertical="center"/>
    </xf>
    <xf numFmtId="0" fontId="244" fillId="0" borderId="19" xfId="2" applyFont="1" applyBorder="1" applyAlignment="1" applyProtection="1">
      <alignment horizontal="center" vertical="center"/>
    </xf>
    <xf numFmtId="0" fontId="245" fillId="43" borderId="0" xfId="0" applyFont="1" applyFill="1"/>
    <xf numFmtId="16" fontId="217" fillId="52" borderId="19" xfId="2" applyNumberFormat="1" applyFont="1" applyFill="1" applyBorder="1" applyAlignment="1" applyProtection="1">
      <alignment horizontal="center" vertical="center"/>
      <protection locked="0"/>
    </xf>
    <xf numFmtId="16" fontId="3" fillId="0" borderId="19" xfId="2" applyNumberFormat="1" applyFont="1" applyBorder="1" applyAlignment="1" applyProtection="1">
      <alignment horizontal="center" vertical="center"/>
      <protection locked="0"/>
    </xf>
    <xf numFmtId="16" fontId="217" fillId="0" borderId="0" xfId="2" applyNumberFormat="1" applyFont="1" applyFill="1" applyBorder="1" applyAlignment="1" applyProtection="1">
      <alignment horizontal="center" vertical="center"/>
      <protection locked="0"/>
    </xf>
    <xf numFmtId="16" fontId="0" fillId="0" borderId="0" xfId="2" applyNumberFormat="1" applyFont="1" applyFill="1" applyBorder="1" applyAlignment="1" applyProtection="1">
      <alignment horizontal="center" vertical="center"/>
      <protection locked="0"/>
    </xf>
    <xf numFmtId="16" fontId="3" fillId="0" borderId="15" xfId="2" applyNumberFormat="1" applyFont="1" applyFill="1" applyBorder="1" applyAlignment="1" applyProtection="1">
      <alignment horizontal="center" vertical="center"/>
      <protection locked="0"/>
    </xf>
    <xf numFmtId="16" fontId="3" fillId="0" borderId="15" xfId="2" applyNumberFormat="1" applyFont="1" applyBorder="1" applyAlignment="1" applyProtection="1">
      <alignment horizontal="center" vertical="center"/>
      <protection locked="0"/>
    </xf>
    <xf numFmtId="16" fontId="3" fillId="0" borderId="66" xfId="2" applyNumberFormat="1" applyFont="1" applyFill="1" applyBorder="1" applyAlignment="1" applyProtection="1">
      <alignment horizontal="center" vertical="center"/>
      <protection locked="0"/>
    </xf>
    <xf numFmtId="16" fontId="3" fillId="0" borderId="47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16" fontId="3" fillId="0" borderId="71" xfId="2" applyNumberFormat="1" applyFont="1" applyBorder="1" applyAlignment="1" applyProtection="1">
      <alignment horizontal="center" vertical="center"/>
      <protection locked="0"/>
    </xf>
    <xf numFmtId="0" fontId="244" fillId="0" borderId="30" xfId="2" applyFont="1" applyBorder="1" applyAlignment="1" applyProtection="1">
      <alignment horizontal="center" vertical="center"/>
    </xf>
    <xf numFmtId="0" fontId="244" fillId="0" borderId="15" xfId="2" applyFont="1" applyFill="1" applyBorder="1" applyAlignment="1" applyProtection="1">
      <alignment horizontal="center" vertical="center"/>
    </xf>
    <xf numFmtId="0" fontId="242" fillId="0" borderId="19" xfId="2" applyFont="1" applyBorder="1" applyAlignment="1" applyProtection="1">
      <alignment horizontal="center" vertical="center"/>
    </xf>
    <xf numFmtId="0" fontId="242" fillId="0" borderId="15" xfId="2" applyFont="1" applyBorder="1" applyAlignment="1" applyProtection="1">
      <alignment horizontal="center" vertical="center"/>
    </xf>
    <xf numFmtId="16" fontId="217" fillId="52" borderId="19" xfId="0" applyNumberFormat="1" applyFont="1" applyFill="1" applyBorder="1" applyAlignment="1" applyProtection="1">
      <alignment horizontal="center" vertical="center"/>
      <protection locked="0"/>
    </xf>
    <xf numFmtId="16" fontId="217" fillId="0" borderId="0" xfId="0" applyNumberFormat="1" applyFont="1" applyAlignment="1" applyProtection="1">
      <alignment horizontal="center" vertical="center"/>
      <protection locked="0"/>
    </xf>
    <xf numFmtId="16" fontId="0" fillId="52" borderId="72" xfId="0" applyNumberFormat="1" applyFill="1" applyBorder="1" applyAlignment="1" applyProtection="1">
      <alignment horizontal="center" vertical="center"/>
      <protection locked="0"/>
    </xf>
    <xf numFmtId="0" fontId="64" fillId="44" borderId="62" xfId="0" applyFont="1" applyFill="1" applyBorder="1" applyAlignment="1" applyProtection="1">
      <alignment horizontal="center" vertical="center" wrapText="1"/>
      <protection locked="0"/>
    </xf>
    <xf numFmtId="0" fontId="64" fillId="44" borderId="83" xfId="0" applyFont="1" applyFill="1" applyBorder="1" applyAlignment="1" applyProtection="1">
      <alignment horizontal="center" vertical="center" wrapText="1"/>
      <protection locked="0"/>
    </xf>
    <xf numFmtId="16" fontId="65" fillId="44" borderId="43" xfId="0" applyNumberFormat="1" applyFont="1" applyFill="1" applyBorder="1" applyAlignment="1" applyProtection="1">
      <alignment horizontal="center" vertical="center"/>
      <protection locked="0"/>
    </xf>
    <xf numFmtId="16" fontId="65" fillId="44" borderId="84" xfId="0" applyNumberFormat="1" applyFont="1" applyFill="1" applyBorder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0" fontId="64" fillId="44" borderId="71" xfId="2" applyFont="1" applyFill="1" applyBorder="1" applyAlignment="1" applyProtection="1">
      <alignment horizontal="center" vertical="center"/>
      <protection locked="0"/>
    </xf>
    <xf numFmtId="0" fontId="52" fillId="44" borderId="73" xfId="0" applyFont="1" applyFill="1" applyBorder="1" applyAlignment="1" applyProtection="1">
      <alignment horizontal="center" vertical="center"/>
      <protection locked="0"/>
    </xf>
    <xf numFmtId="0" fontId="64" fillId="44" borderId="76" xfId="0" applyFont="1" applyFill="1" applyBorder="1" applyAlignment="1" applyProtection="1">
      <alignment horizontal="center" vertical="center" wrapText="1"/>
      <protection locked="0"/>
    </xf>
    <xf numFmtId="16" fontId="65" fillId="44" borderId="77" xfId="0" applyNumberFormat="1" applyFont="1" applyFill="1" applyBorder="1" applyAlignment="1" applyProtection="1">
      <alignment horizontal="center" vertical="center"/>
      <protection locked="0"/>
    </xf>
    <xf numFmtId="17" fontId="217" fillId="0" borderId="0" xfId="0" applyNumberFormat="1" applyFont="1" applyAlignment="1" applyProtection="1">
      <alignment horizontal="center" vertical="center" wrapText="1"/>
      <protection locked="0"/>
    </xf>
    <xf numFmtId="17" fontId="0" fillId="0" borderId="0" xfId="0" applyNumberFormat="1" applyAlignment="1" applyProtection="1">
      <alignment horizontal="center" vertical="center"/>
      <protection locked="0"/>
    </xf>
    <xf numFmtId="17" fontId="217" fillId="52" borderId="19" xfId="0" applyNumberFormat="1" applyFont="1" applyFill="1" applyBorder="1" applyAlignment="1" applyProtection="1">
      <alignment horizontal="center" vertical="center" wrapText="1"/>
      <protection locked="0"/>
    </xf>
    <xf numFmtId="17" fontId="0" fillId="52" borderId="22" xfId="0" applyNumberFormat="1" applyFill="1" applyBorder="1" applyAlignment="1" applyProtection="1">
      <alignment horizontal="center" vertical="center"/>
      <protection locked="0"/>
    </xf>
    <xf numFmtId="17" fontId="217" fillId="52" borderId="71" xfId="0" applyNumberFormat="1" applyFont="1" applyFill="1" applyBorder="1" applyAlignment="1" applyProtection="1">
      <alignment horizontal="center" vertical="center" wrapText="1"/>
      <protection locked="0"/>
    </xf>
    <xf numFmtId="17" fontId="0" fillId="52" borderId="85" xfId="0" applyNumberFormat="1" applyFill="1" applyBorder="1" applyAlignment="1" applyProtection="1">
      <alignment horizontal="center" vertical="center"/>
      <protection locked="0"/>
    </xf>
    <xf numFmtId="0" fontId="65" fillId="44" borderId="43" xfId="0" applyFont="1" applyFill="1" applyBorder="1" applyAlignment="1" applyProtection="1">
      <alignment horizontal="center" vertical="center"/>
      <protection locked="0"/>
    </xf>
    <xf numFmtId="0" fontId="65" fillId="44" borderId="84" xfId="0" applyFont="1" applyFill="1" applyBorder="1" applyAlignment="1" applyProtection="1">
      <alignment horizontal="center" vertical="center"/>
      <protection locked="0"/>
    </xf>
    <xf numFmtId="0" fontId="65" fillId="44" borderId="77" xfId="0" applyFont="1" applyFill="1" applyBorder="1" applyAlignment="1" applyProtection="1">
      <alignment horizontal="center" vertical="center"/>
      <protection locked="0"/>
    </xf>
    <xf numFmtId="16" fontId="64" fillId="44" borderId="7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246" fillId="39" borderId="1" xfId="2" applyFont="1" applyFill="1" applyBorder="1" applyAlignment="1" applyProtection="1">
      <alignment horizontal="center" vertical="center"/>
    </xf>
    <xf numFmtId="16" fontId="3" fillId="37" borderId="72" xfId="0" applyNumberFormat="1" applyFont="1" applyFill="1" applyBorder="1" applyAlignment="1" applyProtection="1">
      <alignment horizontal="center" vertical="center"/>
      <protection locked="0"/>
    </xf>
    <xf numFmtId="16" fontId="3" fillId="37" borderId="73" xfId="0" applyNumberFormat="1" applyFont="1" applyFill="1" applyBorder="1" applyAlignment="1" applyProtection="1">
      <alignment horizontal="center" vertical="center"/>
      <protection locked="0"/>
    </xf>
    <xf numFmtId="0" fontId="64" fillId="0" borderId="15" xfId="0" applyFont="1" applyBorder="1" applyAlignment="1" applyProtection="1">
      <alignment horizontal="center" vertical="center"/>
      <protection locked="0"/>
    </xf>
    <xf numFmtId="16" fontId="217" fillId="52" borderId="71" xfId="0" applyNumberFormat="1" applyFont="1" applyFill="1" applyBorder="1" applyAlignment="1" applyProtection="1">
      <alignment horizontal="center" vertical="center"/>
      <protection locked="0"/>
    </xf>
    <xf numFmtId="16" fontId="3" fillId="0" borderId="72" xfId="0" applyNumberFormat="1" applyFont="1" applyBorder="1" applyAlignment="1" applyProtection="1">
      <alignment horizontal="center" vertical="center"/>
      <protection locked="0"/>
    </xf>
    <xf numFmtId="16" fontId="3" fillId="0" borderId="73" xfId="0" applyNumberFormat="1" applyFont="1" applyBorder="1" applyAlignment="1" applyProtection="1">
      <alignment horizontal="center" vertical="center"/>
      <protection locked="0"/>
    </xf>
    <xf numFmtId="16" fontId="64" fillId="44" borderId="62" xfId="0" applyNumberFormat="1" applyFont="1" applyFill="1" applyBorder="1" applyAlignment="1" applyProtection="1">
      <alignment horizontal="center" vertical="center"/>
      <protection locked="0"/>
    </xf>
    <xf numFmtId="16" fontId="65" fillId="44" borderId="78" xfId="0" applyNumberFormat="1" applyFont="1" applyFill="1" applyBorder="1" applyAlignment="1" applyProtection="1">
      <alignment horizontal="center" vertical="center"/>
      <protection locked="0"/>
    </xf>
    <xf numFmtId="16" fontId="0" fillId="37" borderId="0" xfId="0" applyNumberFormat="1" applyFill="1" applyAlignment="1" applyProtection="1">
      <alignment horizontal="center" vertical="center"/>
      <protection locked="0"/>
    </xf>
    <xf numFmtId="0" fontId="170" fillId="37" borderId="0" xfId="0" applyFont="1" applyFill="1" applyAlignment="1" applyProtection="1">
      <alignment horizontal="center" vertical="center"/>
      <protection locked="0"/>
    </xf>
    <xf numFmtId="16" fontId="217" fillId="52" borderId="30" xfId="0" applyNumberFormat="1" applyFont="1" applyFill="1" applyBorder="1" applyAlignment="1" applyProtection="1">
      <alignment horizontal="center" vertical="center"/>
      <protection locked="0"/>
    </xf>
    <xf numFmtId="16" fontId="0" fillId="52" borderId="22" xfId="0" applyNumberFormat="1" applyFill="1" applyBorder="1" applyAlignment="1" applyProtection="1">
      <alignment horizontal="center" vertical="center"/>
      <protection locked="0"/>
    </xf>
    <xf numFmtId="16" fontId="209" fillId="52" borderId="63" xfId="0" applyNumberFormat="1" applyFont="1" applyFill="1" applyBorder="1" applyAlignment="1" applyProtection="1">
      <alignment horizontal="center" vertical="center"/>
      <protection locked="0"/>
    </xf>
    <xf numFmtId="0" fontId="60" fillId="0" borderId="0" xfId="0" applyFont="1"/>
    <xf numFmtId="0" fontId="60" fillId="43" borderId="0" xfId="0" applyFont="1" applyFill="1"/>
    <xf numFmtId="16" fontId="3" fillId="0" borderId="72" xfId="2" applyNumberFormat="1" applyFont="1" applyFill="1" applyBorder="1" applyAlignment="1" applyProtection="1">
      <alignment horizontal="center" vertical="center"/>
      <protection locked="0"/>
    </xf>
    <xf numFmtId="16" fontId="3" fillId="0" borderId="82" xfId="2" applyNumberFormat="1" applyFont="1" applyFill="1" applyBorder="1" applyAlignment="1" applyProtection="1">
      <alignment horizontal="center" vertical="center"/>
      <protection locked="0"/>
    </xf>
    <xf numFmtId="16" fontId="3" fillId="0" borderId="30" xfId="2" applyNumberFormat="1" applyFont="1" applyFill="1" applyBorder="1" applyAlignment="1" applyProtection="1">
      <alignment horizontal="center" vertical="center"/>
      <protection locked="0"/>
    </xf>
    <xf numFmtId="16" fontId="3" fillId="52" borderId="30" xfId="2" applyNumberFormat="1" applyFont="1" applyFill="1" applyBorder="1" applyAlignment="1" applyProtection="1">
      <alignment horizontal="center" vertical="center"/>
      <protection locked="0"/>
    </xf>
    <xf numFmtId="16" fontId="0" fillId="52" borderId="82" xfId="2" applyNumberFormat="1" applyFont="1" applyFill="1" applyBorder="1" applyAlignment="1" applyProtection="1">
      <alignment horizontal="center" vertical="center"/>
      <protection locked="0"/>
    </xf>
    <xf numFmtId="0" fontId="242" fillId="0" borderId="40" xfId="2" applyFont="1" applyBorder="1" applyAlignment="1" applyProtection="1">
      <alignment horizontal="center" vertical="center"/>
    </xf>
    <xf numFmtId="0" fontId="0" fillId="52" borderId="87" xfId="0" applyFill="1" applyBorder="1" applyAlignment="1" applyProtection="1">
      <alignment horizontal="center" vertical="center"/>
      <protection locked="0"/>
    </xf>
    <xf numFmtId="16" fontId="3" fillId="52" borderId="40" xfId="0" applyNumberFormat="1" applyFont="1" applyFill="1" applyBorder="1" applyAlignment="1" applyProtection="1">
      <alignment horizontal="center" vertical="center"/>
      <protection locked="0"/>
    </xf>
    <xf numFmtId="0" fontId="53" fillId="0" borderId="19" xfId="0" applyFont="1" applyBorder="1" applyAlignment="1" applyProtection="1">
      <alignment horizontal="center" vertical="center"/>
      <protection locked="0"/>
    </xf>
    <xf numFmtId="0" fontId="0" fillId="52" borderId="63" xfId="0" applyFill="1" applyBorder="1" applyAlignment="1" applyProtection="1">
      <alignment horizontal="center" vertical="center"/>
      <protection locked="0"/>
    </xf>
    <xf numFmtId="16" fontId="0" fillId="52" borderId="47" xfId="0" applyNumberFormat="1" applyFill="1" applyBorder="1" applyAlignment="1" applyProtection="1">
      <alignment horizontal="center" vertical="center"/>
      <protection locked="0"/>
    </xf>
    <xf numFmtId="16" fontId="3" fillId="52" borderId="47" xfId="0" applyNumberFormat="1" applyFont="1" applyFill="1" applyBorder="1" applyAlignment="1" applyProtection="1">
      <alignment horizontal="center" vertical="center"/>
      <protection locked="0"/>
    </xf>
    <xf numFmtId="16" fontId="3" fillId="0" borderId="47" xfId="0" applyNumberFormat="1" applyFont="1" applyBorder="1" applyAlignment="1" applyProtection="1">
      <alignment horizontal="center" vertical="center"/>
      <protection locked="0"/>
    </xf>
    <xf numFmtId="0" fontId="53" fillId="0" borderId="15" xfId="0" applyFont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0" fontId="0" fillId="52" borderId="71" xfId="0" applyFill="1" applyBorder="1" applyAlignment="1" applyProtection="1">
      <alignment horizontal="center" vertical="center"/>
      <protection locked="0"/>
    </xf>
    <xf numFmtId="0" fontId="53" fillId="0" borderId="73" xfId="0" applyFont="1" applyBorder="1" applyAlignment="1" applyProtection="1">
      <alignment horizontal="center" vertical="center"/>
      <protection locked="0"/>
    </xf>
    <xf numFmtId="0" fontId="217" fillId="0" borderId="20" xfId="0" applyFont="1" applyBorder="1" applyAlignment="1" applyProtection="1">
      <alignment horizontal="center" vertical="center"/>
      <protection locked="0"/>
    </xf>
    <xf numFmtId="0" fontId="217" fillId="37" borderId="20" xfId="0" applyFont="1" applyFill="1" applyBorder="1" applyAlignment="1" applyProtection="1">
      <alignment horizontal="center" vertical="center"/>
      <protection locked="0"/>
    </xf>
    <xf numFmtId="16" fontId="217" fillId="37" borderId="71" xfId="0" applyNumberFormat="1" applyFont="1" applyFill="1" applyBorder="1" applyAlignment="1" applyProtection="1">
      <alignment horizontal="center" vertical="center"/>
      <protection locked="0"/>
    </xf>
    <xf numFmtId="16" fontId="217" fillId="37" borderId="72" xfId="0" applyNumberFormat="1" applyFont="1" applyFill="1" applyBorder="1" applyAlignment="1" applyProtection="1">
      <alignment horizontal="center" vertical="center"/>
      <protection locked="0"/>
    </xf>
    <xf numFmtId="16" fontId="217" fillId="37" borderId="73" xfId="0" applyNumberFormat="1" applyFont="1" applyFill="1" applyBorder="1" applyAlignment="1" applyProtection="1">
      <alignment horizontal="center" vertical="center"/>
      <protection locked="0"/>
    </xf>
    <xf numFmtId="0" fontId="242" fillId="0" borderId="30" xfId="2" applyFont="1" applyBorder="1" applyAlignment="1" applyProtection="1">
      <alignment horizontal="center" vertical="center"/>
    </xf>
    <xf numFmtId="0" fontId="247" fillId="50" borderId="1" xfId="2" applyFont="1" applyFill="1" applyBorder="1" applyAlignment="1" applyProtection="1">
      <alignment horizontal="center" vertical="center"/>
    </xf>
    <xf numFmtId="0" fontId="248" fillId="0" borderId="0" xfId="2" applyFont="1" applyAlignment="1" applyProtection="1"/>
    <xf numFmtId="0" fontId="242" fillId="0" borderId="47" xfId="2" applyFont="1" applyBorder="1" applyAlignment="1" applyProtection="1">
      <alignment horizontal="center" vertical="center"/>
    </xf>
    <xf numFmtId="17" fontId="217" fillId="52" borderId="30" xfId="0" applyNumberFormat="1" applyFont="1" applyFill="1" applyBorder="1" applyAlignment="1" applyProtection="1">
      <alignment horizontal="center" vertical="center" wrapText="1"/>
      <protection locked="0"/>
    </xf>
    <xf numFmtId="17" fontId="0" fillId="52" borderId="30" xfId="0" applyNumberFormat="1" applyFill="1" applyBorder="1" applyAlignment="1" applyProtection="1">
      <alignment horizontal="center" vertical="center"/>
      <protection locked="0"/>
    </xf>
    <xf numFmtId="16" fontId="0" fillId="0" borderId="30" xfId="0" applyNumberFormat="1" applyBorder="1" applyAlignment="1" applyProtection="1">
      <alignment horizontal="center" vertical="center"/>
      <protection locked="0"/>
    </xf>
    <xf numFmtId="0" fontId="65" fillId="44" borderId="30" xfId="0" applyFont="1" applyFill="1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52" borderId="19" xfId="0" applyFill="1" applyBorder="1" applyAlignment="1" applyProtection="1">
      <alignment horizontal="center" vertical="center"/>
      <protection locked="0"/>
    </xf>
    <xf numFmtId="0" fontId="64" fillId="44" borderId="67" xfId="0" applyFont="1" applyFill="1" applyBorder="1" applyAlignment="1" applyProtection="1">
      <alignment horizontal="center" vertical="center"/>
      <protection locked="0"/>
    </xf>
    <xf numFmtId="0" fontId="65" fillId="44" borderId="70" xfId="0" applyFont="1" applyFill="1" applyBorder="1" applyAlignment="1" applyProtection="1">
      <alignment horizontal="center" vertical="center"/>
      <protection locked="0"/>
    </xf>
    <xf numFmtId="16" fontId="0" fillId="0" borderId="70" xfId="0" applyNumberFormat="1" applyBorder="1" applyAlignment="1" applyProtection="1">
      <alignment horizontal="center" vertical="center"/>
      <protection locked="0"/>
    </xf>
    <xf numFmtId="0" fontId="64" fillId="44" borderId="64" xfId="0" applyFont="1" applyFill="1" applyBorder="1" applyAlignment="1" applyProtection="1">
      <alignment horizontal="center" vertical="center"/>
      <protection locked="0"/>
    </xf>
    <xf numFmtId="0" fontId="65" fillId="44" borderId="65" xfId="0" applyFont="1" applyFill="1" applyBorder="1" applyAlignment="1" applyProtection="1">
      <alignment horizontal="center" vertical="center"/>
      <protection locked="0"/>
    </xf>
    <xf numFmtId="16" fontId="3" fillId="37" borderId="15" xfId="2" applyNumberFormat="1" applyFont="1" applyFill="1" applyBorder="1" applyAlignment="1" applyProtection="1">
      <alignment horizontal="center" vertical="center"/>
      <protection locked="0"/>
    </xf>
    <xf numFmtId="16" fontId="3" fillId="37" borderId="66" xfId="2" applyNumberFormat="1" applyFont="1" applyFill="1" applyBorder="1" applyAlignment="1" applyProtection="1">
      <alignment horizontal="center" vertical="center"/>
      <protection locked="0"/>
    </xf>
    <xf numFmtId="16" fontId="3" fillId="37" borderId="47" xfId="2" applyNumberFormat="1" applyFont="1" applyFill="1" applyBorder="1" applyAlignment="1" applyProtection="1">
      <alignment horizontal="center" vertical="center"/>
      <protection locked="0"/>
    </xf>
    <xf numFmtId="16" fontId="217" fillId="37" borderId="1" xfId="0" applyNumberFormat="1" applyFont="1" applyFill="1" applyBorder="1" applyAlignment="1" applyProtection="1">
      <alignment horizontal="center" vertical="center"/>
      <protection locked="0"/>
    </xf>
    <xf numFmtId="168" fontId="0" fillId="0" borderId="1" xfId="0" applyNumberFormat="1" applyBorder="1" applyAlignment="1" applyProtection="1">
      <alignment horizontal="center" vertical="center"/>
      <protection locked="0"/>
    </xf>
    <xf numFmtId="0" fontId="3" fillId="0" borderId="1" xfId="2" applyNumberFormat="1" applyFont="1" applyBorder="1" applyAlignment="1" applyProtection="1">
      <alignment horizontal="center" vertical="center"/>
      <protection locked="0"/>
    </xf>
    <xf numFmtId="0" fontId="64" fillId="0" borderId="0" xfId="2" applyNumberFormat="1" applyFont="1" applyAlignment="1" applyProtection="1">
      <alignment horizontal="center" vertical="center"/>
    </xf>
    <xf numFmtId="0" fontId="0" fillId="0" borderId="71" xfId="0" applyBorder="1" applyAlignment="1" applyProtection="1">
      <alignment horizontal="center" vertical="center"/>
      <protection locked="0"/>
    </xf>
    <xf numFmtId="0" fontId="64" fillId="44" borderId="30" xfId="0" applyFont="1" applyFill="1" applyBorder="1" applyAlignment="1" applyProtection="1">
      <alignment horizontal="center" vertical="center"/>
      <protection locked="0"/>
    </xf>
    <xf numFmtId="0" fontId="64" fillId="0" borderId="19" xfId="0" applyFont="1" applyBorder="1" applyAlignment="1" applyProtection="1">
      <alignment horizontal="center" vertical="center"/>
      <protection locked="0"/>
    </xf>
    <xf numFmtId="0" fontId="64" fillId="0" borderId="30" xfId="0" applyFont="1" applyBorder="1" applyAlignment="1" applyProtection="1">
      <alignment horizontal="center" vertical="center"/>
      <protection locked="0"/>
    </xf>
    <xf numFmtId="16" fontId="0" fillId="52" borderId="82" xfId="0" applyNumberFormat="1" applyFill="1" applyBorder="1" applyAlignment="1" applyProtection="1">
      <alignment horizontal="center" vertical="center"/>
      <protection locked="0"/>
    </xf>
    <xf numFmtId="16" fontId="3" fillId="37" borderId="40" xfId="0" applyNumberFormat="1" applyFont="1" applyFill="1" applyBorder="1" applyAlignment="1" applyProtection="1">
      <alignment horizontal="center" vertical="center"/>
      <protection locked="0"/>
    </xf>
    <xf numFmtId="16" fontId="209" fillId="0" borderId="0" xfId="0" applyNumberFormat="1" applyFont="1" applyAlignment="1" applyProtection="1">
      <alignment horizontal="center" vertical="center"/>
      <protection locked="0"/>
    </xf>
    <xf numFmtId="16" fontId="209" fillId="52" borderId="71" xfId="0" applyNumberFormat="1" applyFont="1" applyFill="1" applyBorder="1" applyAlignment="1" applyProtection="1">
      <alignment horizontal="center" vertical="center"/>
      <protection locked="0"/>
    </xf>
    <xf numFmtId="16" fontId="3" fillId="37" borderId="44" xfId="0" applyNumberFormat="1" applyFont="1" applyFill="1" applyBorder="1" applyAlignment="1" applyProtection="1">
      <alignment horizontal="center" vertical="center"/>
      <protection locked="0"/>
    </xf>
    <xf numFmtId="0" fontId="217" fillId="52" borderId="87" xfId="0" applyFont="1" applyFill="1" applyBorder="1" applyAlignment="1" applyProtection="1">
      <alignment horizontal="center" vertical="center"/>
      <protection locked="0"/>
    </xf>
    <xf numFmtId="17" fontId="209" fillId="52" borderId="19" xfId="0" applyNumberFormat="1" applyFont="1" applyFill="1" applyBorder="1" applyAlignment="1" applyProtection="1">
      <alignment horizontal="center" vertical="center"/>
      <protection locked="0"/>
    </xf>
    <xf numFmtId="17" fontId="0" fillId="52" borderId="19" xfId="0" applyNumberFormat="1" applyFill="1" applyBorder="1" applyAlignment="1">
      <alignment horizontal="center" vertical="center"/>
    </xf>
    <xf numFmtId="17" fontId="209" fillId="0" borderId="0" xfId="0" applyNumberFormat="1" applyFont="1" applyAlignment="1" applyProtection="1">
      <alignment horizontal="center" vertical="center"/>
      <protection locked="0"/>
    </xf>
    <xf numFmtId="17" fontId="209" fillId="52" borderId="71" xfId="0" applyNumberFormat="1" applyFont="1" applyFill="1" applyBorder="1" applyAlignment="1" applyProtection="1">
      <alignment horizontal="center" vertical="center"/>
      <protection locked="0"/>
    </xf>
    <xf numFmtId="17" fontId="0" fillId="52" borderId="72" xfId="0" applyNumberFormat="1" applyFill="1" applyBorder="1" applyAlignment="1">
      <alignment horizontal="center" vertical="center"/>
    </xf>
    <xf numFmtId="16" fontId="0" fillId="37" borderId="19" xfId="0" applyNumberFormat="1" applyFill="1" applyBorder="1" applyAlignment="1">
      <alignment horizontal="center" vertical="center"/>
    </xf>
    <xf numFmtId="0" fontId="217" fillId="0" borderId="0" xfId="0" applyFont="1" applyAlignment="1" applyProtection="1">
      <alignment horizontal="center" vertical="center"/>
      <protection locked="0"/>
    </xf>
    <xf numFmtId="0" fontId="217" fillId="52" borderId="71" xfId="0" applyFont="1" applyFill="1" applyBorder="1" applyAlignment="1" applyProtection="1">
      <alignment horizontal="center" vertical="center"/>
      <protection locked="0"/>
    </xf>
    <xf numFmtId="0" fontId="217" fillId="37" borderId="89" xfId="0" applyFont="1" applyFill="1" applyBorder="1" applyAlignment="1" applyProtection="1">
      <alignment horizontal="center" vertical="center"/>
      <protection locked="0"/>
    </xf>
    <xf numFmtId="16" fontId="0" fillId="37" borderId="61" xfId="0" applyNumberFormat="1" applyFill="1" applyBorder="1" applyAlignment="1" applyProtection="1">
      <alignment horizontal="center" vertical="center"/>
      <protection locked="0"/>
    </xf>
    <xf numFmtId="16" fontId="0" fillId="37" borderId="90" xfId="0" applyNumberFormat="1" applyFill="1" applyBorder="1" applyAlignment="1" applyProtection="1">
      <alignment horizontal="center" vertical="center"/>
      <protection locked="0"/>
    </xf>
    <xf numFmtId="16" fontId="0" fillId="37" borderId="91" xfId="0" applyNumberFormat="1" applyFill="1" applyBorder="1" applyAlignment="1" applyProtection="1">
      <alignment horizontal="center" vertical="center"/>
      <protection locked="0"/>
    </xf>
    <xf numFmtId="17" fontId="217" fillId="52" borderId="19" xfId="0" applyNumberFormat="1" applyFont="1" applyFill="1" applyBorder="1" applyAlignment="1">
      <alignment horizontal="center" vertical="center"/>
    </xf>
    <xf numFmtId="17" fontId="217" fillId="0" borderId="0" xfId="0" applyNumberFormat="1" applyFont="1" applyAlignment="1">
      <alignment horizontal="center" vertical="center"/>
    </xf>
    <xf numFmtId="0" fontId="64" fillId="44" borderId="71" xfId="2" applyFont="1" applyFill="1" applyBorder="1" applyAlignment="1" applyProtection="1">
      <alignment horizontal="center" vertical="center"/>
    </xf>
    <xf numFmtId="0" fontId="64" fillId="44" borderId="73" xfId="2" applyFont="1" applyFill="1" applyBorder="1" applyAlignment="1" applyProtection="1">
      <alignment horizontal="center" vertical="center"/>
    </xf>
    <xf numFmtId="0" fontId="52" fillId="44" borderId="18" xfId="0" applyFont="1" applyFill="1" applyBorder="1" applyAlignment="1">
      <alignment horizontal="center" vertical="center"/>
    </xf>
    <xf numFmtId="0" fontId="64" fillId="44" borderId="62" xfId="0" applyFont="1" applyFill="1" applyBorder="1" applyAlignment="1">
      <alignment horizontal="center" vertical="center" wrapText="1"/>
    </xf>
    <xf numFmtId="0" fontId="64" fillId="44" borderId="62" xfId="0" applyFont="1" applyFill="1" applyBorder="1" applyAlignment="1">
      <alignment horizontal="center" vertical="center"/>
    </xf>
    <xf numFmtId="0" fontId="64" fillId="44" borderId="83" xfId="0" applyFont="1" applyFill="1" applyBorder="1" applyAlignment="1">
      <alignment horizontal="center" vertical="center"/>
    </xf>
    <xf numFmtId="0" fontId="65" fillId="44" borderId="43" xfId="0" applyFont="1" applyFill="1" applyBorder="1" applyAlignment="1">
      <alignment horizontal="center" vertical="center"/>
    </xf>
    <xf numFmtId="0" fontId="65" fillId="44" borderId="84" xfId="0" applyFont="1" applyFill="1" applyBorder="1" applyAlignment="1">
      <alignment horizontal="center" vertical="center"/>
    </xf>
    <xf numFmtId="16" fontId="0" fillId="52" borderId="15" xfId="0" applyNumberFormat="1" applyFill="1" applyBorder="1" applyAlignment="1">
      <alignment horizontal="center" vertical="center"/>
    </xf>
    <xf numFmtId="17" fontId="217" fillId="0" borderId="0" xfId="0" applyNumberFormat="1" applyFont="1" applyAlignment="1" applyProtection="1">
      <alignment horizontal="center" vertical="center"/>
      <protection locked="0"/>
    </xf>
    <xf numFmtId="16" fontId="206" fillId="37" borderId="30" xfId="2" applyNumberFormat="1" applyFont="1" applyFill="1" applyBorder="1" applyAlignment="1" applyProtection="1">
      <alignment horizontal="center" vertical="center"/>
      <protection locked="0"/>
    </xf>
    <xf numFmtId="0" fontId="242" fillId="0" borderId="21" xfId="2" applyFont="1" applyBorder="1" applyAlignment="1" applyProtection="1">
      <alignment horizontal="center" vertical="center"/>
    </xf>
    <xf numFmtId="17" fontId="217" fillId="52" borderId="19" xfId="0" applyNumberFormat="1" applyFont="1" applyFill="1" applyBorder="1" applyAlignment="1" applyProtection="1">
      <alignment horizontal="center" vertical="center"/>
      <protection locked="0"/>
    </xf>
    <xf numFmtId="16" fontId="0" fillId="2" borderId="72" xfId="0" applyNumberFormat="1" applyFill="1" applyBorder="1" applyAlignment="1">
      <alignment horizontal="center" vertical="center"/>
    </xf>
    <xf numFmtId="16" fontId="0" fillId="2" borderId="73" xfId="0" applyNumberFormat="1" applyFill="1" applyBorder="1" applyAlignment="1">
      <alignment horizontal="center" vertical="center"/>
    </xf>
    <xf numFmtId="0" fontId="249" fillId="0" borderId="1" xfId="0" applyFont="1" applyBorder="1" applyAlignment="1">
      <alignment horizontal="center" vertical="center" wrapText="1"/>
    </xf>
    <xf numFmtId="0" fontId="249" fillId="0" borderId="1" xfId="2" applyFont="1" applyBorder="1" applyAlignment="1" applyProtection="1">
      <alignment horizontal="center" vertical="center"/>
    </xf>
    <xf numFmtId="0" fontId="0" fillId="52" borderId="30" xfId="0" applyFill="1" applyBorder="1" applyAlignment="1" applyProtection="1">
      <alignment horizontal="center" vertical="center"/>
      <protection locked="0"/>
    </xf>
    <xf numFmtId="16" fontId="0" fillId="0" borderId="69" xfId="0" applyNumberFormat="1" applyBorder="1" applyAlignment="1" applyProtection="1">
      <alignment horizontal="center" vertical="center"/>
      <protection locked="0"/>
    </xf>
    <xf numFmtId="0" fontId="14" fillId="0" borderId="0" xfId="2" applyBorder="1" applyAlignment="1" applyProtection="1">
      <alignment horizontal="left"/>
    </xf>
    <xf numFmtId="0" fontId="206" fillId="0" borderId="92" xfId="0" applyFont="1" applyBorder="1" applyAlignment="1">
      <alignment horizontal="center" vertical="center"/>
    </xf>
    <xf numFmtId="16" fontId="206" fillId="0" borderId="93" xfId="0" applyNumberFormat="1" applyFont="1" applyBorder="1" applyAlignment="1">
      <alignment horizontal="center" vertical="center"/>
    </xf>
    <xf numFmtId="16" fontId="64" fillId="0" borderId="93" xfId="0" applyNumberFormat="1" applyFont="1" applyBorder="1" applyAlignment="1">
      <alignment horizontal="center" vertical="center"/>
    </xf>
    <xf numFmtId="16" fontId="0" fillId="0" borderId="93" xfId="0" applyNumberFormat="1" applyBorder="1" applyAlignment="1">
      <alignment horizontal="center" vertical="center"/>
    </xf>
    <xf numFmtId="16" fontId="204" fillId="0" borderId="93" xfId="0" applyNumberFormat="1" applyFont="1" applyBorder="1" applyAlignment="1">
      <alignment horizontal="center" vertical="center"/>
    </xf>
    <xf numFmtId="16" fontId="140" fillId="0" borderId="93" xfId="0" applyNumberFormat="1" applyFont="1" applyBorder="1" applyAlignment="1">
      <alignment horizontal="center" vertical="center"/>
    </xf>
    <xf numFmtId="16" fontId="140" fillId="0" borderId="94" xfId="0" applyNumberFormat="1" applyFont="1" applyBorder="1" applyAlignment="1">
      <alignment horizontal="center" vertical="center"/>
    </xf>
    <xf numFmtId="0" fontId="52" fillId="0" borderId="95" xfId="0" applyFont="1" applyBorder="1" applyAlignment="1">
      <alignment horizontal="left" vertical="center"/>
    </xf>
    <xf numFmtId="0" fontId="52" fillId="0" borderId="96" xfId="0" applyFont="1" applyBorder="1" applyAlignment="1">
      <alignment vertical="center"/>
    </xf>
    <xf numFmtId="0" fontId="43" fillId="0" borderId="95" xfId="0" applyFont="1" applyBorder="1" applyAlignment="1">
      <alignment horizontal="left" vertical="center"/>
    </xf>
    <xf numFmtId="0" fontId="57" fillId="0" borderId="0" xfId="2" applyFont="1" applyBorder="1" applyAlignment="1" applyProtection="1">
      <alignment horizontal="left" vertical="center"/>
    </xf>
    <xf numFmtId="0" fontId="57" fillId="0" borderId="96" xfId="2" applyFont="1" applyBorder="1" applyAlignment="1" applyProtection="1">
      <alignment horizontal="left" vertical="center"/>
    </xf>
    <xf numFmtId="0" fontId="43" fillId="0" borderId="95" xfId="0" applyFont="1" applyBorder="1" applyAlignment="1">
      <alignment horizontal="left"/>
    </xf>
    <xf numFmtId="0" fontId="57" fillId="0" borderId="0" xfId="2" applyFont="1" applyBorder="1" applyAlignment="1" applyProtection="1">
      <alignment horizontal="left"/>
    </xf>
    <xf numFmtId="0" fontId="57" fillId="0" borderId="96" xfId="2" applyFont="1" applyBorder="1" applyAlignment="1" applyProtection="1">
      <alignment horizontal="left"/>
    </xf>
    <xf numFmtId="0" fontId="57" fillId="0" borderId="96" xfId="2" applyFont="1" applyBorder="1" applyAlignment="1" applyProtection="1">
      <alignment vertical="center"/>
    </xf>
    <xf numFmtId="0" fontId="14" fillId="0" borderId="0" xfId="2" applyBorder="1" applyAlignment="1" applyProtection="1">
      <alignment horizontal="left" vertical="center"/>
    </xf>
    <xf numFmtId="0" fontId="43" fillId="0" borderId="96" xfId="0" applyFont="1" applyBorder="1" applyAlignment="1">
      <alignment horizontal="center" vertical="center"/>
    </xf>
    <xf numFmtId="0" fontId="43" fillId="0" borderId="97" xfId="0" applyFont="1" applyBorder="1" applyAlignment="1">
      <alignment horizontal="left"/>
    </xf>
    <xf numFmtId="0" fontId="14" fillId="0" borderId="98" xfId="2" applyBorder="1" applyAlignment="1" applyProtection="1">
      <alignment horizontal="left"/>
    </xf>
    <xf numFmtId="0" fontId="43" fillId="0" borderId="98" xfId="0" applyFont="1" applyBorder="1" applyAlignment="1">
      <alignment horizontal="left" vertical="center"/>
    </xf>
    <xf numFmtId="0" fontId="43" fillId="0" borderId="98" xfId="0" applyFont="1" applyBorder="1" applyAlignment="1">
      <alignment horizontal="center" vertical="center"/>
    </xf>
    <xf numFmtId="0" fontId="14" fillId="0" borderId="98" xfId="2" applyBorder="1" applyAlignment="1" applyProtection="1">
      <alignment horizontal="left" vertical="center"/>
    </xf>
    <xf numFmtId="0" fontId="52" fillId="0" borderId="98" xfId="0" applyFont="1" applyBorder="1" applyAlignment="1">
      <alignment vertical="center"/>
    </xf>
    <xf numFmtId="0" fontId="43" fillId="0" borderId="99" xfId="0" applyFont="1" applyBorder="1" applyAlignment="1">
      <alignment horizontal="center" vertical="center"/>
    </xf>
    <xf numFmtId="0" fontId="250" fillId="39" borderId="1" xfId="2" applyFont="1" applyFill="1" applyBorder="1" applyAlignment="1" applyProtection="1">
      <alignment horizontal="center" vertical="center"/>
    </xf>
    <xf numFmtId="0" fontId="217" fillId="52" borderId="19" xfId="0" applyFont="1" applyFill="1" applyBorder="1" applyAlignment="1" applyProtection="1">
      <alignment horizontal="center" vertical="center"/>
      <protection locked="0"/>
    </xf>
    <xf numFmtId="17" fontId="0" fillId="52" borderId="19" xfId="0" applyNumberFormat="1" applyFill="1" applyBorder="1" applyAlignment="1" applyProtection="1">
      <alignment horizontal="center" vertical="center"/>
      <protection locked="0"/>
    </xf>
    <xf numFmtId="0" fontId="52" fillId="0" borderId="19" xfId="0" applyFont="1" applyBorder="1" applyAlignment="1" applyProtection="1">
      <alignment horizontal="center" vertical="center"/>
      <protection locked="0"/>
    </xf>
    <xf numFmtId="17" fontId="217" fillId="52" borderId="15" xfId="0" applyNumberFormat="1" applyFont="1" applyFill="1" applyBorder="1" applyAlignment="1">
      <alignment horizontal="center" vertical="center"/>
    </xf>
    <xf numFmtId="17" fontId="0" fillId="52" borderId="15" xfId="0" applyNumberFormat="1" applyFill="1" applyBorder="1" applyAlignment="1" applyProtection="1">
      <alignment horizontal="center" vertical="center"/>
      <protection locked="0"/>
    </xf>
    <xf numFmtId="0" fontId="52" fillId="0" borderId="15" xfId="0" applyFont="1" applyBorder="1" applyAlignment="1" applyProtection="1">
      <alignment horizontal="center" vertical="center"/>
      <protection locked="0"/>
    </xf>
    <xf numFmtId="0" fontId="52" fillId="0" borderId="30" xfId="0" applyFont="1" applyBorder="1" applyAlignment="1" applyProtection="1">
      <alignment horizontal="center" vertical="center"/>
      <protection locked="0"/>
    </xf>
    <xf numFmtId="16" fontId="0" fillId="37" borderId="15" xfId="0" applyNumberFormat="1" applyFill="1" applyBorder="1" applyAlignment="1">
      <alignment horizontal="center" vertical="center"/>
    </xf>
    <xf numFmtId="16" fontId="0" fillId="2" borderId="72" xfId="0" applyNumberFormat="1" applyFill="1" applyBorder="1" applyAlignment="1" applyProtection="1">
      <alignment horizontal="center" vertical="center"/>
      <protection locked="0"/>
    </xf>
    <xf numFmtId="16" fontId="0" fillId="2" borderId="73" xfId="0" applyNumberFormat="1" applyFill="1" applyBorder="1" applyAlignment="1" applyProtection="1">
      <alignment horizontal="center" vertical="center"/>
      <protection locked="0"/>
    </xf>
    <xf numFmtId="17" fontId="209" fillId="52" borderId="30" xfId="0" applyNumberFormat="1" applyFont="1" applyFill="1" applyBorder="1" applyAlignment="1" applyProtection="1">
      <alignment horizontal="center" vertical="center"/>
      <protection locked="0"/>
    </xf>
    <xf numFmtId="17" fontId="209" fillId="52" borderId="30" xfId="0" applyNumberFormat="1" applyFont="1" applyFill="1" applyBorder="1" applyAlignment="1">
      <alignment horizontal="center" vertical="center"/>
    </xf>
    <xf numFmtId="16" fontId="221" fillId="37" borderId="30" xfId="2" applyNumberFormat="1" applyFont="1" applyFill="1" applyBorder="1" applyAlignment="1" applyProtection="1">
      <alignment horizontal="center" vertical="center"/>
      <protection locked="0"/>
    </xf>
    <xf numFmtId="16" fontId="0" fillId="37" borderId="30" xfId="0" applyNumberForma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224" fillId="39" borderId="56" xfId="0" applyFont="1" applyFill="1" applyBorder="1" applyAlignment="1">
      <alignment horizontal="center" vertical="center"/>
    </xf>
    <xf numFmtId="0" fontId="224" fillId="39" borderId="57" xfId="0" applyFont="1" applyFill="1" applyBorder="1" applyAlignment="1">
      <alignment horizontal="center" vertical="center"/>
    </xf>
    <xf numFmtId="0" fontId="224" fillId="39" borderId="27" xfId="0" applyFont="1" applyFill="1" applyBorder="1" applyAlignment="1">
      <alignment horizontal="center" vertical="center"/>
    </xf>
    <xf numFmtId="0" fontId="187" fillId="0" borderId="2" xfId="0" applyFont="1" applyBorder="1" applyAlignment="1" applyProtection="1">
      <alignment horizontal="center" vertical="center"/>
      <protection locked="0"/>
    </xf>
    <xf numFmtId="0" fontId="187" fillId="0" borderId="3" xfId="0" applyFont="1" applyBorder="1" applyAlignment="1" applyProtection="1">
      <alignment horizontal="center" vertical="center"/>
      <protection locked="0"/>
    </xf>
    <xf numFmtId="0" fontId="64" fillId="44" borderId="19" xfId="0" applyFont="1" applyFill="1" applyBorder="1" applyAlignment="1" applyProtection="1">
      <alignment horizontal="center" vertical="center" wrapText="1"/>
      <protection locked="0"/>
    </xf>
    <xf numFmtId="0" fontId="64" fillId="44" borderId="15" xfId="0" applyFont="1" applyFill="1" applyBorder="1" applyAlignment="1" applyProtection="1">
      <alignment horizontal="center" vertical="center" wrapText="1"/>
      <protection locked="0"/>
    </xf>
    <xf numFmtId="0" fontId="198" fillId="0" borderId="0" xfId="2" applyFont="1" applyAlignment="1" applyProtection="1"/>
    <xf numFmtId="0" fontId="203" fillId="47" borderId="56" xfId="0" applyFont="1" applyFill="1" applyBorder="1" applyAlignment="1">
      <alignment horizontal="center" vertical="center" wrapText="1"/>
    </xf>
    <xf numFmtId="0" fontId="203" fillId="47" borderId="57" xfId="0" applyFont="1" applyFill="1" applyBorder="1" applyAlignment="1">
      <alignment horizontal="center" vertical="center" wrapText="1"/>
    </xf>
    <xf numFmtId="0" fontId="203" fillId="47" borderId="27" xfId="0" applyFont="1" applyFill="1" applyBorder="1" applyAlignment="1">
      <alignment horizontal="center" vertical="center" wrapText="1"/>
    </xf>
    <xf numFmtId="16" fontId="221" fillId="50" borderId="20" xfId="0" applyNumberFormat="1" applyFont="1" applyFill="1" applyBorder="1" applyAlignment="1" applyProtection="1">
      <alignment horizontal="center" vertical="center"/>
      <protection locked="0"/>
    </xf>
    <xf numFmtId="16" fontId="221" fillId="50" borderId="58" xfId="0" applyNumberFormat="1" applyFont="1" applyFill="1" applyBorder="1" applyAlignment="1" applyProtection="1">
      <alignment horizontal="center" vertical="center"/>
      <protection locked="0"/>
    </xf>
    <xf numFmtId="16" fontId="45" fillId="0" borderId="0" xfId="0" applyNumberFormat="1" applyFont="1" applyAlignment="1">
      <alignment horizontal="center" vertical="center"/>
    </xf>
    <xf numFmtId="16" fontId="202" fillId="0" borderId="0" xfId="0" applyNumberFormat="1" applyFont="1" applyAlignment="1">
      <alignment horizontal="center" vertical="center"/>
    </xf>
    <xf numFmtId="0" fontId="241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16" fontId="221" fillId="50" borderId="20" xfId="0" applyNumberFormat="1" applyFont="1" applyFill="1" applyBorder="1" applyAlignment="1">
      <alignment horizontal="center" vertical="center"/>
    </xf>
    <xf numFmtId="16" fontId="221" fillId="50" borderId="58" xfId="0" applyNumberFormat="1" applyFont="1" applyFill="1" applyBorder="1" applyAlignment="1">
      <alignment horizontal="center" vertical="center"/>
    </xf>
    <xf numFmtId="0" fontId="241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64" fillId="44" borderId="19" xfId="0" applyFont="1" applyFill="1" applyBorder="1" applyAlignment="1">
      <alignment horizontal="center" vertical="center" wrapText="1"/>
    </xf>
    <xf numFmtId="0" fontId="64" fillId="44" borderId="15" xfId="0" applyFont="1" applyFill="1" applyBorder="1" applyAlignment="1">
      <alignment horizontal="center" vertical="center" wrapText="1"/>
    </xf>
    <xf numFmtId="16" fontId="221" fillId="50" borderId="18" xfId="0" applyNumberFormat="1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16" fontId="45" fillId="0" borderId="50" xfId="0" applyNumberFormat="1" applyFont="1" applyBorder="1" applyAlignment="1">
      <alignment horizontal="center" vertical="center"/>
    </xf>
    <xf numFmtId="0" fontId="64" fillId="44" borderId="61" xfId="0" applyFont="1" applyFill="1" applyBorder="1" applyAlignment="1" applyProtection="1">
      <alignment horizontal="center" vertical="center" wrapText="1"/>
      <protection locked="0"/>
    </xf>
    <xf numFmtId="0" fontId="64" fillId="44" borderId="63" xfId="0" applyFont="1" applyFill="1" applyBorder="1" applyAlignment="1" applyProtection="1">
      <alignment horizontal="center" vertical="center" wrapText="1"/>
      <protection locked="0"/>
    </xf>
    <xf numFmtId="0" fontId="241" fillId="0" borderId="3" xfId="0" applyFont="1" applyBorder="1" applyAlignment="1" applyProtection="1">
      <alignment horizontal="center" vertical="center"/>
      <protection locked="0"/>
    </xf>
    <xf numFmtId="0" fontId="241" fillId="0" borderId="3" xfId="0" applyFont="1" applyBorder="1" applyAlignment="1">
      <alignment horizontal="center" vertical="center"/>
    </xf>
    <xf numFmtId="16" fontId="45" fillId="0" borderId="0" xfId="0" quotePrefix="1" applyNumberFormat="1" applyFont="1" applyAlignment="1">
      <alignment horizontal="center" vertical="center"/>
    </xf>
    <xf numFmtId="0" fontId="16" fillId="0" borderId="2" xfId="0" applyFont="1" applyBorder="1" applyAlignment="1" applyProtection="1">
      <alignment horizontal="center" vertical="center"/>
      <protection locked="0"/>
    </xf>
    <xf numFmtId="0" fontId="76" fillId="0" borderId="32" xfId="0" applyFont="1" applyBorder="1" applyAlignment="1">
      <alignment vertical="center" wrapText="1"/>
    </xf>
    <xf numFmtId="0" fontId="76" fillId="0" borderId="36" xfId="0" applyFont="1" applyBorder="1" applyAlignment="1">
      <alignment vertical="center" wrapText="1"/>
    </xf>
    <xf numFmtId="0" fontId="76" fillId="0" borderId="28" xfId="0" applyFont="1" applyBorder="1" applyAlignment="1">
      <alignment vertical="center" wrapText="1"/>
    </xf>
    <xf numFmtId="0" fontId="189" fillId="41" borderId="38" xfId="0" applyFont="1" applyFill="1" applyBorder="1" applyAlignment="1">
      <alignment horizontal="center" vertical="top"/>
    </xf>
    <xf numFmtId="0" fontId="189" fillId="41" borderId="36" xfId="0" applyFont="1" applyFill="1" applyBorder="1" applyAlignment="1">
      <alignment horizontal="center" vertical="top"/>
    </xf>
    <xf numFmtId="0" fontId="189" fillId="41" borderId="28" xfId="0" applyFont="1" applyFill="1" applyBorder="1" applyAlignment="1">
      <alignment horizontal="center" vertical="top"/>
    </xf>
    <xf numFmtId="0" fontId="64" fillId="0" borderId="19" xfId="0" applyFont="1" applyBorder="1" applyAlignment="1">
      <alignment horizontal="center" vertical="center" wrapText="1"/>
    </xf>
    <xf numFmtId="0" fontId="64" fillId="0" borderId="15" xfId="0" applyFont="1" applyBorder="1" applyAlignment="1">
      <alignment horizontal="center" vertical="center" wrapText="1"/>
    </xf>
    <xf numFmtId="0" fontId="64" fillId="0" borderId="19" xfId="0" applyFont="1" applyBorder="1" applyAlignment="1">
      <alignment horizontal="center" vertical="center"/>
    </xf>
    <xf numFmtId="0" fontId="64" fillId="0" borderId="15" xfId="0" applyFont="1" applyBorder="1" applyAlignment="1">
      <alignment horizontal="center" vertical="center"/>
    </xf>
    <xf numFmtId="0" fontId="177" fillId="21" borderId="56" xfId="0" applyFont="1" applyFill="1" applyBorder="1" applyAlignment="1">
      <alignment horizontal="center" vertical="center"/>
    </xf>
    <xf numFmtId="0" fontId="177" fillId="21" borderId="57" xfId="0" applyFont="1" applyFill="1" applyBorder="1" applyAlignment="1">
      <alignment horizontal="center" vertical="center"/>
    </xf>
    <xf numFmtId="0" fontId="177" fillId="21" borderId="27" xfId="0" applyFont="1" applyFill="1" applyBorder="1" applyAlignment="1">
      <alignment horizontal="center" vertical="center"/>
    </xf>
    <xf numFmtId="0" fontId="102" fillId="39" borderId="56" xfId="0" applyFont="1" applyFill="1" applyBorder="1" applyAlignment="1">
      <alignment horizontal="center" vertical="center"/>
    </xf>
    <xf numFmtId="0" fontId="102" fillId="39" borderId="57" xfId="0" applyFont="1" applyFill="1" applyBorder="1" applyAlignment="1">
      <alignment horizontal="center" vertical="center"/>
    </xf>
    <xf numFmtId="0" fontId="102" fillId="39" borderId="27" xfId="0" applyFont="1" applyFill="1" applyBorder="1" applyAlignment="1">
      <alignment horizontal="center" vertical="center"/>
    </xf>
    <xf numFmtId="16" fontId="221" fillId="50" borderId="18" xfId="0" applyNumberFormat="1" applyFont="1" applyFill="1" applyBorder="1" applyAlignment="1" applyProtection="1">
      <alignment horizontal="center" vertical="center"/>
      <protection locked="0"/>
    </xf>
    <xf numFmtId="16" fontId="221" fillId="50" borderId="19" xfId="0" applyNumberFormat="1" applyFont="1" applyFill="1" applyBorder="1" applyAlignment="1">
      <alignment horizontal="center" vertical="center"/>
    </xf>
    <xf numFmtId="16" fontId="221" fillId="50" borderId="21" xfId="0" applyNumberFormat="1" applyFont="1" applyFill="1" applyBorder="1" applyAlignment="1">
      <alignment horizontal="center" vertical="center"/>
    </xf>
    <xf numFmtId="16" fontId="221" fillId="50" borderId="15" xfId="0" applyNumberFormat="1" applyFont="1" applyFill="1" applyBorder="1" applyAlignment="1">
      <alignment horizontal="center" vertical="center"/>
    </xf>
    <xf numFmtId="16" fontId="202" fillId="0" borderId="2" xfId="0" applyNumberFormat="1" applyFont="1" applyBorder="1" applyAlignment="1">
      <alignment horizontal="center" vertical="center"/>
    </xf>
    <xf numFmtId="0" fontId="241" fillId="0" borderId="0" xfId="0" applyFont="1" applyAlignment="1">
      <alignment horizontal="center" vertical="center"/>
    </xf>
    <xf numFmtId="0" fontId="64" fillId="44" borderId="21" xfId="0" applyFont="1" applyFill="1" applyBorder="1" applyAlignment="1">
      <alignment horizontal="center" vertical="center" wrapText="1"/>
    </xf>
    <xf numFmtId="16" fontId="221" fillId="50" borderId="46" xfId="0" applyNumberFormat="1" applyFont="1" applyFill="1" applyBorder="1" applyAlignment="1">
      <alignment horizontal="center" vertical="center"/>
    </xf>
    <xf numFmtId="16" fontId="221" fillId="50" borderId="60" xfId="0" applyNumberFormat="1" applyFont="1" applyFill="1" applyBorder="1" applyAlignment="1">
      <alignment horizontal="center" vertical="center"/>
    </xf>
    <xf numFmtId="16" fontId="221" fillId="50" borderId="41" xfId="0" applyNumberFormat="1" applyFont="1" applyFill="1" applyBorder="1" applyAlignment="1">
      <alignment horizontal="center" vertical="center"/>
    </xf>
    <xf numFmtId="0" fontId="64" fillId="44" borderId="21" xfId="0" applyFont="1" applyFill="1" applyBorder="1" applyAlignment="1" applyProtection="1">
      <alignment horizontal="center" vertical="center" wrapText="1"/>
      <protection locked="0"/>
    </xf>
    <xf numFmtId="0" fontId="224" fillId="39" borderId="56" xfId="0" applyFont="1" applyFill="1" applyBorder="1" applyAlignment="1">
      <alignment horizontal="center" vertical="center" wrapText="1"/>
    </xf>
    <xf numFmtId="0" fontId="224" fillId="39" borderId="57" xfId="0" applyFont="1" applyFill="1" applyBorder="1" applyAlignment="1">
      <alignment horizontal="center" vertical="center" wrapText="1"/>
    </xf>
    <xf numFmtId="0" fontId="224" fillId="39" borderId="27" xfId="0" applyFont="1" applyFill="1" applyBorder="1" applyAlignment="1">
      <alignment horizontal="center" vertical="center" wrapText="1"/>
    </xf>
    <xf numFmtId="0" fontId="64" fillId="44" borderId="19" xfId="0" applyFont="1" applyFill="1" applyBorder="1" applyAlignment="1">
      <alignment horizontal="center" vertical="center"/>
    </xf>
    <xf numFmtId="0" fontId="64" fillId="44" borderId="15" xfId="0" applyFont="1" applyFill="1" applyBorder="1" applyAlignment="1">
      <alignment horizontal="center" vertical="center"/>
    </xf>
    <xf numFmtId="0" fontId="64" fillId="44" borderId="74" xfId="0" applyFont="1" applyFill="1" applyBorder="1" applyAlignment="1" applyProtection="1">
      <alignment horizontal="center" vertical="center" wrapText="1"/>
      <protection locked="0"/>
    </xf>
    <xf numFmtId="0" fontId="64" fillId="44" borderId="75" xfId="0" applyFont="1" applyFill="1" applyBorder="1" applyAlignment="1" applyProtection="1">
      <alignment horizontal="center" vertical="center" wrapText="1"/>
      <protection locked="0"/>
    </xf>
    <xf numFmtId="0" fontId="64" fillId="44" borderId="19" xfId="0" applyFont="1" applyFill="1" applyBorder="1" applyAlignment="1" applyProtection="1">
      <alignment horizontal="center" vertical="center"/>
      <protection locked="0"/>
    </xf>
    <xf numFmtId="0" fontId="64" fillId="44" borderId="15" xfId="0" applyFont="1" applyFill="1" applyBorder="1" applyAlignment="1" applyProtection="1">
      <alignment horizontal="center" vertical="center"/>
      <protection locked="0"/>
    </xf>
    <xf numFmtId="0" fontId="45" fillId="0" borderId="0" xfId="2" applyFont="1" applyAlignment="1" applyProtection="1">
      <alignment horizontal="center" vertical="center"/>
    </xf>
    <xf numFmtId="0" fontId="6" fillId="44" borderId="19" xfId="0" applyFont="1" applyFill="1" applyBorder="1" applyAlignment="1">
      <alignment horizontal="center" vertical="center" wrapText="1"/>
    </xf>
    <xf numFmtId="0" fontId="6" fillId="44" borderId="15" xfId="0" applyFont="1" applyFill="1" applyBorder="1" applyAlignment="1">
      <alignment horizontal="center" vertical="center" wrapText="1"/>
    </xf>
    <xf numFmtId="0" fontId="6" fillId="44" borderId="19" xfId="0" applyFont="1" applyFill="1" applyBorder="1" applyAlignment="1" applyProtection="1">
      <alignment horizontal="center" vertical="center" wrapText="1"/>
      <protection locked="0"/>
    </xf>
    <xf numFmtId="0" fontId="6" fillId="44" borderId="15" xfId="0" applyFont="1" applyFill="1" applyBorder="1" applyAlignment="1" applyProtection="1">
      <alignment horizontal="center" vertical="center" wrapText="1"/>
      <protection locked="0"/>
    </xf>
    <xf numFmtId="0" fontId="241" fillId="0" borderId="86" xfId="0" applyFont="1" applyBorder="1" applyAlignment="1" applyProtection="1">
      <alignment horizontal="center" vertical="center"/>
      <protection locked="0"/>
    </xf>
    <xf numFmtId="0" fontId="64" fillId="44" borderId="61" xfId="0" applyFont="1" applyFill="1" applyBorder="1" applyAlignment="1" applyProtection="1">
      <alignment horizontal="center" vertical="center"/>
      <protection locked="0"/>
    </xf>
    <xf numFmtId="0" fontId="64" fillId="44" borderId="88" xfId="0" applyFont="1" applyFill="1" applyBorder="1" applyAlignment="1" applyProtection="1">
      <alignment horizontal="center" vertical="center"/>
      <protection locked="0"/>
    </xf>
    <xf numFmtId="16" fontId="221" fillId="50" borderId="20" xfId="2" applyNumberFormat="1" applyFont="1" applyFill="1" applyBorder="1" applyAlignment="1" applyProtection="1">
      <alignment horizontal="center" vertical="center"/>
    </xf>
    <xf numFmtId="16" fontId="221" fillId="50" borderId="58" xfId="2" applyNumberFormat="1" applyFont="1" applyFill="1" applyBorder="1" applyAlignment="1" applyProtection="1">
      <alignment horizontal="center" vertical="center"/>
    </xf>
    <xf numFmtId="16" fontId="221" fillId="50" borderId="18" xfId="2" applyNumberFormat="1" applyFont="1" applyFill="1" applyBorder="1" applyAlignment="1" applyProtection="1">
      <alignment horizontal="center" vertical="center"/>
    </xf>
    <xf numFmtId="0" fontId="224" fillId="39" borderId="56" xfId="2" applyFont="1" applyFill="1" applyBorder="1" applyAlignment="1" applyProtection="1">
      <alignment horizontal="center" vertical="center"/>
    </xf>
    <xf numFmtId="0" fontId="224" fillId="39" borderId="57" xfId="2" applyFont="1" applyFill="1" applyBorder="1" applyAlignment="1" applyProtection="1">
      <alignment horizontal="center" vertical="center"/>
    </xf>
    <xf numFmtId="0" fontId="224" fillId="39" borderId="27" xfId="2" applyFont="1" applyFill="1" applyBorder="1" applyAlignment="1" applyProtection="1">
      <alignment horizontal="center" vertical="center"/>
    </xf>
    <xf numFmtId="0" fontId="64" fillId="44" borderId="61" xfId="0" applyFont="1" applyFill="1" applyBorder="1" applyAlignment="1">
      <alignment horizontal="center" vertical="center" wrapText="1"/>
    </xf>
    <xf numFmtId="0" fontId="64" fillId="44" borderId="63" xfId="0" applyFont="1" applyFill="1" applyBorder="1" applyAlignment="1">
      <alignment horizontal="center" vertical="center" wrapText="1"/>
    </xf>
    <xf numFmtId="0" fontId="64" fillId="44" borderId="63" xfId="0" applyFont="1" applyFill="1" applyBorder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/>
    </xf>
    <xf numFmtId="0" fontId="64" fillId="44" borderId="40" xfId="0" applyFont="1" applyFill="1" applyBorder="1" applyAlignment="1" applyProtection="1">
      <alignment horizontal="center" vertical="center" wrapText="1"/>
      <protection locked="0"/>
    </xf>
    <xf numFmtId="0" fontId="64" fillId="44" borderId="47" xfId="0" applyFont="1" applyFill="1" applyBorder="1" applyAlignment="1" applyProtection="1">
      <alignment horizontal="center" vertical="center" wrapText="1"/>
      <protection locked="0"/>
    </xf>
    <xf numFmtId="0" fontId="224" fillId="39" borderId="20" xfId="0" applyFont="1" applyFill="1" applyBorder="1" applyAlignment="1">
      <alignment horizontal="center" vertical="center"/>
    </xf>
    <xf numFmtId="0" fontId="224" fillId="39" borderId="58" xfId="0" applyFont="1" applyFill="1" applyBorder="1" applyAlignment="1">
      <alignment horizontal="center" vertical="center"/>
    </xf>
    <xf numFmtId="0" fontId="224" fillId="39" borderId="18" xfId="0" applyFont="1" applyFill="1" applyBorder="1" applyAlignment="1">
      <alignment horizontal="center" vertical="center"/>
    </xf>
    <xf numFmtId="0" fontId="219" fillId="44" borderId="19" xfId="0" applyFont="1" applyFill="1" applyBorder="1" applyAlignment="1">
      <alignment horizontal="center" vertical="center" wrapText="1"/>
    </xf>
    <xf numFmtId="0" fontId="219" fillId="44" borderId="15" xfId="0" applyFont="1" applyFill="1" applyBorder="1" applyAlignment="1">
      <alignment horizontal="center" vertical="center" wrapText="1"/>
    </xf>
    <xf numFmtId="0" fontId="221" fillId="50" borderId="19" xfId="0" applyFont="1" applyFill="1" applyBorder="1" applyAlignment="1">
      <alignment horizontal="center" vertical="center"/>
    </xf>
    <xf numFmtId="0" fontId="221" fillId="50" borderId="21" xfId="0" applyFont="1" applyFill="1" applyBorder="1" applyAlignment="1">
      <alignment horizontal="center" vertical="center"/>
    </xf>
    <xf numFmtId="0" fontId="221" fillId="50" borderId="15" xfId="0" applyFont="1" applyFill="1" applyBorder="1" applyAlignment="1">
      <alignment horizontal="center" vertical="center"/>
    </xf>
    <xf numFmtId="0" fontId="64" fillId="44" borderId="1" xfId="0" applyFont="1" applyFill="1" applyBorder="1" applyAlignment="1">
      <alignment horizontal="center" vertical="center"/>
    </xf>
    <xf numFmtId="0" fontId="64" fillId="44" borderId="30" xfId="0" applyFont="1" applyFill="1" applyBorder="1" applyAlignment="1" applyProtection="1">
      <alignment horizontal="center" vertical="center"/>
      <protection locked="0"/>
    </xf>
    <xf numFmtId="0" fontId="64" fillId="44" borderId="40" xfId="0" applyFont="1" applyFill="1" applyBorder="1" applyAlignment="1" applyProtection="1">
      <alignment horizontal="center" vertical="center"/>
      <protection locked="0"/>
    </xf>
    <xf numFmtId="0" fontId="64" fillId="44" borderId="47" xfId="0" applyFont="1" applyFill="1" applyBorder="1" applyAlignment="1" applyProtection="1">
      <alignment horizontal="center" vertical="center"/>
      <protection locked="0"/>
    </xf>
    <xf numFmtId="0" fontId="64" fillId="44" borderId="30" xfId="0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0" fontId="133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28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6" fontId="221" fillId="50" borderId="19" xfId="0" applyNumberFormat="1" applyFont="1" applyFill="1" applyBorder="1" applyAlignment="1">
      <alignment horizontal="center" vertical="center" wrapText="1"/>
    </xf>
    <xf numFmtId="16" fontId="221" fillId="50" borderId="21" xfId="0" applyNumberFormat="1" applyFont="1" applyFill="1" applyBorder="1" applyAlignment="1">
      <alignment horizontal="center" vertical="center" wrapText="1"/>
    </xf>
    <xf numFmtId="16" fontId="221" fillId="50" borderId="15" xfId="0" applyNumberFormat="1" applyFont="1" applyFill="1" applyBorder="1" applyAlignment="1">
      <alignment horizontal="center" vertical="center" wrapText="1"/>
    </xf>
  </cellXfs>
  <cellStyles count="72">
    <cellStyle name="_East Bound Routings 2008 updated 19 05 08 " xfId="18" xr:uid="{00000000-0005-0000-0000-000000000000}"/>
    <cellStyle name="_East Bound Routings May 2008 " xfId="19" xr:uid="{00000000-0005-0000-0000-000001000000}"/>
    <cellStyle name="_EB routing WPCC  falcon" xfId="20" xr:uid="{00000000-0005-0000-0000-000002000000}"/>
    <cellStyle name="_WPCCF&amp;Aussie-26th March 2007" xfId="21" xr:uid="{00000000-0005-0000-0000-000003000000}"/>
    <cellStyle name="_Xship1 Version 73.1not yet" xfId="22" xr:uid="{00000000-0005-0000-0000-000004000000}"/>
    <cellStyle name="_Xship1 Version 77.7not yet cir - USA Import" xfId="23" xr:uid="{00000000-0005-0000-0000-000005000000}"/>
    <cellStyle name="_Xship1 Version 81.3not yet" xfId="24" xr:uid="{00000000-0005-0000-0000-000006000000}"/>
    <cellStyle name="_Xship1 Version 82.2 not yet" xfId="25" xr:uid="{00000000-0005-0000-0000-000007000000}"/>
    <cellStyle name="_Xship1 Version 83.2" xfId="26" xr:uid="{00000000-0005-0000-0000-000008000000}"/>
    <cellStyle name="_Xship1 Version 84.3" xfId="27" xr:uid="{00000000-0005-0000-0000-000009000000}"/>
    <cellStyle name="Date" xfId="28" xr:uid="{00000000-0005-0000-0000-00000A000000}"/>
    <cellStyle name="Fixed" xfId="29" xr:uid="{00000000-0005-0000-0000-00000B000000}"/>
    <cellStyle name="Heading1" xfId="30" xr:uid="{00000000-0005-0000-0000-00000C000000}"/>
    <cellStyle name="Heading2" xfId="31" xr:uid="{00000000-0005-0000-0000-00000D000000}"/>
    <cellStyle name="Hyperlink" xfId="2" builtinId="8"/>
    <cellStyle name="Normal" xfId="0" builtinId="0"/>
    <cellStyle name="Normal - Style1" xfId="32" xr:uid="{00000000-0005-0000-0000-000010000000}"/>
    <cellStyle name="Normal 10" xfId="11" xr:uid="{00000000-0005-0000-0000-000011000000}"/>
    <cellStyle name="Normal 13" xfId="3" xr:uid="{00000000-0005-0000-0000-000012000000}"/>
    <cellStyle name="Normal 17 2" xfId="4" xr:uid="{00000000-0005-0000-0000-000013000000}"/>
    <cellStyle name="Normal 2" xfId="5" xr:uid="{00000000-0005-0000-0000-000014000000}"/>
    <cellStyle name="Normal 2 2" xfId="48" xr:uid="{00000000-0005-0000-0000-000015000000}"/>
    <cellStyle name="Normal 2 3" xfId="68" xr:uid="{00000000-0005-0000-0000-000016000000}"/>
    <cellStyle name="Normal 2 4" xfId="6" xr:uid="{00000000-0005-0000-0000-000017000000}"/>
    <cellStyle name="Normal 2 4 2" xfId="69" xr:uid="{00000000-0005-0000-0000-000018000000}"/>
    <cellStyle name="Normal 2 4 3" xfId="71" xr:uid="{00000000-0005-0000-0000-000019000000}"/>
    <cellStyle name="Normal 2 4 4" xfId="49" xr:uid="{00000000-0005-0000-0000-00001A000000}"/>
    <cellStyle name="Normal 2 5" xfId="70" xr:uid="{00000000-0005-0000-0000-00001B000000}"/>
    <cellStyle name="Normal 2 6" xfId="17" xr:uid="{00000000-0005-0000-0000-00001C000000}"/>
    <cellStyle name="Normal 3" xfId="7" xr:uid="{00000000-0005-0000-0000-00001D000000}"/>
    <cellStyle name="Normal 3 2" xfId="38" xr:uid="{00000000-0005-0000-0000-00001E000000}"/>
    <cellStyle name="Normal 3 2 2" xfId="45" xr:uid="{00000000-0005-0000-0000-00001F000000}"/>
    <cellStyle name="Normal 3 2 2 2" xfId="65" xr:uid="{00000000-0005-0000-0000-000020000000}"/>
    <cellStyle name="Normal 3 2 3" xfId="58" xr:uid="{00000000-0005-0000-0000-000021000000}"/>
    <cellStyle name="Normal 3 3" xfId="41" xr:uid="{00000000-0005-0000-0000-000022000000}"/>
    <cellStyle name="Normal 3 3 2" xfId="61" xr:uid="{00000000-0005-0000-0000-000023000000}"/>
    <cellStyle name="Normal 3 4" xfId="50" xr:uid="{00000000-0005-0000-0000-000024000000}"/>
    <cellStyle name="Normal 3 5" xfId="54" xr:uid="{00000000-0005-0000-0000-000025000000}"/>
    <cellStyle name="Normal 3 6" xfId="16" xr:uid="{00000000-0005-0000-0000-000026000000}"/>
    <cellStyle name="Normal 4" xfId="8" xr:uid="{00000000-0005-0000-0000-000027000000}"/>
    <cellStyle name="Normal 4 2" xfId="39" xr:uid="{00000000-0005-0000-0000-000028000000}"/>
    <cellStyle name="Normal 4 2 2" xfId="46" xr:uid="{00000000-0005-0000-0000-000029000000}"/>
    <cellStyle name="Normal 4 2 2 2" xfId="66" xr:uid="{00000000-0005-0000-0000-00002A000000}"/>
    <cellStyle name="Normal 4 2 3" xfId="59" xr:uid="{00000000-0005-0000-0000-00002B000000}"/>
    <cellStyle name="Normal 4 3" xfId="42" xr:uid="{00000000-0005-0000-0000-00002C000000}"/>
    <cellStyle name="Normal 4 3 2" xfId="62" xr:uid="{00000000-0005-0000-0000-00002D000000}"/>
    <cellStyle name="Normal 4 4" xfId="51" xr:uid="{00000000-0005-0000-0000-00002E000000}"/>
    <cellStyle name="Normal 4 5" xfId="55" xr:uid="{00000000-0005-0000-0000-00002F000000}"/>
    <cellStyle name="Normal 4 6" xfId="33" xr:uid="{00000000-0005-0000-0000-000030000000}"/>
    <cellStyle name="Normal 5" xfId="9" xr:uid="{00000000-0005-0000-0000-000031000000}"/>
    <cellStyle name="Normal 5 2" xfId="40" xr:uid="{00000000-0005-0000-0000-000032000000}"/>
    <cellStyle name="Normal 5 2 2" xfId="47" xr:uid="{00000000-0005-0000-0000-000033000000}"/>
    <cellStyle name="Normal 5 2 2 2" xfId="67" xr:uid="{00000000-0005-0000-0000-000034000000}"/>
    <cellStyle name="Normal 5 2 3" xfId="60" xr:uid="{00000000-0005-0000-0000-000035000000}"/>
    <cellStyle name="Normal 5 3" xfId="43" xr:uid="{00000000-0005-0000-0000-000036000000}"/>
    <cellStyle name="Normal 5 3 2" xfId="63" xr:uid="{00000000-0005-0000-0000-000037000000}"/>
    <cellStyle name="Normal 5 4" xfId="52" xr:uid="{00000000-0005-0000-0000-000038000000}"/>
    <cellStyle name="Normal 5 5" xfId="56" xr:uid="{00000000-0005-0000-0000-000039000000}"/>
    <cellStyle name="Normal 5 6" xfId="34" xr:uid="{00000000-0005-0000-0000-00003A000000}"/>
    <cellStyle name="Normal 6" xfId="10" xr:uid="{00000000-0005-0000-0000-00003B000000}"/>
    <cellStyle name="Normal 63 2" xfId="12" xr:uid="{00000000-0005-0000-0000-00003C000000}"/>
    <cellStyle name="Normal 7" xfId="14" xr:uid="{00000000-0005-0000-0000-00003D000000}"/>
    <cellStyle name="Normal 7 2" xfId="44" xr:uid="{00000000-0005-0000-0000-00003E000000}"/>
    <cellStyle name="Normal 7 2 2" xfId="64" xr:uid="{00000000-0005-0000-0000-00003F000000}"/>
    <cellStyle name="Normal 7 3" xfId="53" xr:uid="{00000000-0005-0000-0000-000040000000}"/>
    <cellStyle name="Normal 7 4" xfId="57" xr:uid="{00000000-0005-0000-0000-000041000000}"/>
    <cellStyle name="Normal 7 5" xfId="37" xr:uid="{00000000-0005-0000-0000-000042000000}"/>
    <cellStyle name="Normal 70 2" xfId="13" xr:uid="{00000000-0005-0000-0000-000043000000}"/>
    <cellStyle name="Normal 8" xfId="15" xr:uid="{00000000-0005-0000-0000-000044000000}"/>
    <cellStyle name="Normal_Xship1 version 3.1" xfId="1" xr:uid="{00000000-0005-0000-0000-000045000000}"/>
    <cellStyle name="Style 1" xfId="35" xr:uid="{00000000-0005-0000-0000-000046000000}"/>
    <cellStyle name="VISION" xfId="36" xr:uid="{00000000-0005-0000-0000-000047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  <color rgb="FFFFCCCC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4.xml"/><Relationship Id="rId6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5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externalLink" Target="externalLinks/externalLink6.xml"/><Relationship Id="rId73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8EFF3.716A4170" TargetMode="Externa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1446</xdr:colOff>
      <xdr:row>46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21C092-C5A8-416B-BBD4-DC6B54C83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64646" cy="749617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46</xdr:row>
      <xdr:rowOff>0</xdr:rowOff>
    </xdr:from>
    <xdr:to>
      <xdr:col>16</xdr:col>
      <xdr:colOff>344277</xdr:colOff>
      <xdr:row>91</xdr:row>
      <xdr:rowOff>143941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ADDAE0-8AA3-48D6-9090-5B34116DD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7448550"/>
          <a:ext cx="9869277" cy="7430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160020</xdr:rowOff>
    </xdr:from>
    <xdr:to>
      <xdr:col>19</xdr:col>
      <xdr:colOff>372653</xdr:colOff>
      <xdr:row>42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9F19AD-8F3F-42A6-9B88-DE68DBF5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2945"/>
          <a:ext cx="11955053" cy="6745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HAI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I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INDONESIA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ALAYSI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TIG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JADE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ALCO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AI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ET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ONESIA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LAYSIA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GER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DE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LCON"/>
    </sheetNames>
    <sheetDataSet>
      <sheetData sheetId="0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3FACCCD0-BA15-4B10-9875-90446BAB88C2}"/>
  <namedSheetView name="View2" id="{B9267497-B063-4B81-915E-4E657BDA96FC}"/>
  <namedSheetView name="View3" id="{3A366F00-A243-4D7F-84AD-A0B18F643F1E}">
    <nsvFilter filterId="{BA772803-AF23-4AC5-8172-99BB41D315D9}" ref="A18:H103" tableId="0">
      <columnFilter colId="1">
        <filter colId="1">
          <x:filters>
            <x:filter val="BELAWAN"/>
          </x:filters>
        </filter>
      </columnFilter>
    </nsvFilter>
  </namedSheetView>
</namedSheetView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ashton.yan@msc.com" TargetMode="External"/><Relationship Id="rId13" Type="http://schemas.openxmlformats.org/officeDocument/2006/relationships/hyperlink" Target="mailto:eunice.chan@msc.com" TargetMode="External"/><Relationship Id="rId18" Type="http://schemas.openxmlformats.org/officeDocument/2006/relationships/hyperlink" Target="mailto:seoyi.liew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raynar.ang@msc.com" TargetMode="External"/><Relationship Id="rId7" Type="http://schemas.openxmlformats.org/officeDocument/2006/relationships/hyperlink" Target="mailto:darius.ong@msc.com" TargetMode="External"/><Relationship Id="rId12" Type="http://schemas.openxmlformats.org/officeDocument/2006/relationships/hyperlink" Target="mailto:hazel.toh@msc.com" TargetMode="External"/><Relationship Id="rId17" Type="http://schemas.openxmlformats.org/officeDocument/2006/relationships/hyperlink" Target="mailto:robert.chia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noor.afnindah@msc.com" TargetMode="External"/><Relationship Id="rId20" Type="http://schemas.openxmlformats.org/officeDocument/2006/relationships/hyperlink" Target="mailto:angelia.lau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crystal.lee@msc.com" TargetMode="External"/><Relationship Id="rId11" Type="http://schemas.openxmlformats.org/officeDocument/2006/relationships/hyperlink" Target="mailto:sara.koh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SG094-Custsvc@msc.com" TargetMode="External"/><Relationship Id="rId23" Type="http://schemas.openxmlformats.org/officeDocument/2006/relationships/printerSettings" Target="../printerSettings/printerSettings46.bin"/><Relationship Id="rId10" Type="http://schemas.openxmlformats.org/officeDocument/2006/relationships/hyperlink" Target="mailto:phoebe.huang@msc.com" TargetMode="External"/><Relationship Id="rId19" Type="http://schemas.openxmlformats.org/officeDocument/2006/relationships/hyperlink" Target="mailto:sharon.koh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zant.chong@msc.com" TargetMode="External"/><Relationship Id="rId14" Type="http://schemas.openxmlformats.org/officeDocument/2006/relationships/hyperlink" Target="mailto:karthigayan.velu@msc.com" TargetMode="External"/><Relationship Id="rId22" Type="http://schemas.openxmlformats.org/officeDocument/2006/relationships/hyperlink" Target="mailto:dewi.ratnah@msc.com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noor.afnindah@msc.com" TargetMode="External"/><Relationship Id="rId13" Type="http://schemas.openxmlformats.org/officeDocument/2006/relationships/hyperlink" Target="mailto:raynar.ang@msc.com" TargetMode="External"/><Relationship Id="rId3" Type="http://schemas.openxmlformats.org/officeDocument/2006/relationships/hyperlink" Target="mailto:yuting.luo@msc.com" TargetMode="External"/><Relationship Id="rId7" Type="http://schemas.openxmlformats.org/officeDocument/2006/relationships/hyperlink" Target="mailto:SG094-Custsvc@msc.com" TargetMode="External"/><Relationship Id="rId12" Type="http://schemas.openxmlformats.org/officeDocument/2006/relationships/hyperlink" Target="mailto:angelia.lau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zoey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eunice.chan@msc.com" TargetMode="External"/><Relationship Id="rId11" Type="http://schemas.openxmlformats.org/officeDocument/2006/relationships/hyperlink" Target="mailto:sharon.koh@msc.com" TargetMode="External"/><Relationship Id="rId5" Type="http://schemas.openxmlformats.org/officeDocument/2006/relationships/hyperlink" Target="mailto:hazel.toh@msc.com" TargetMode="External"/><Relationship Id="rId15" Type="http://schemas.openxmlformats.org/officeDocument/2006/relationships/hyperlink" Target="mailto:chingwei.ng@msc.com" TargetMode="External"/><Relationship Id="rId10" Type="http://schemas.openxmlformats.org/officeDocument/2006/relationships/hyperlink" Target="mailto:seoyi.li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robert.chia@msc.com" TargetMode="External"/><Relationship Id="rId14" Type="http://schemas.openxmlformats.org/officeDocument/2006/relationships/hyperlink" Target="mailto:dewi.ratnah@msc.com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47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20" Type="http://schemas.openxmlformats.org/officeDocument/2006/relationships/comments" Target="../comments1.xm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19" Type="http://schemas.openxmlformats.org/officeDocument/2006/relationships/vmlDrawing" Target="../drawings/vmlDrawing1.vm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mailto:zant.chong@msc.com" TargetMode="External"/><Relationship Id="rId13" Type="http://schemas.openxmlformats.org/officeDocument/2006/relationships/hyperlink" Target="mailto:SG094-Custsvc@msc.com" TargetMode="External"/><Relationship Id="rId18" Type="http://schemas.openxmlformats.org/officeDocument/2006/relationships/hyperlink" Target="mailto:angelia.lau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chingwei.ng@msc.com" TargetMode="External"/><Relationship Id="rId7" Type="http://schemas.openxmlformats.org/officeDocument/2006/relationships/hyperlink" Target="mailto:ashton.yan@msc.com" TargetMode="External"/><Relationship Id="rId12" Type="http://schemas.openxmlformats.org/officeDocument/2006/relationships/hyperlink" Target="mailto:karthigayan.velu@msc.com" TargetMode="External"/><Relationship Id="rId17" Type="http://schemas.openxmlformats.org/officeDocument/2006/relationships/hyperlink" Target="mailto:sharon.ko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seoyi.liew@msc.com" TargetMode="External"/><Relationship Id="rId20" Type="http://schemas.openxmlformats.org/officeDocument/2006/relationships/hyperlink" Target="mailto:dewi.ratnah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darius.ong@msc.com" TargetMode="External"/><Relationship Id="rId11" Type="http://schemas.openxmlformats.org/officeDocument/2006/relationships/hyperlink" Target="mailto:eunice.chan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robert.chia@msc.com" TargetMode="External"/><Relationship Id="rId10" Type="http://schemas.openxmlformats.org/officeDocument/2006/relationships/hyperlink" Target="mailto:hazel.toh@msc.com" TargetMode="External"/><Relationship Id="rId19" Type="http://schemas.openxmlformats.org/officeDocument/2006/relationships/hyperlink" Target="mailto:raynar.ang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phoebe.huang@msc.com" TargetMode="External"/><Relationship Id="rId14" Type="http://schemas.openxmlformats.org/officeDocument/2006/relationships/hyperlink" Target="mailto:noor.afnindah@msc.com" TargetMode="External"/><Relationship Id="rId22" Type="http://schemas.openxmlformats.org/officeDocument/2006/relationships/printerSettings" Target="../printerSettings/printerSettings48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13" Type="http://schemas.openxmlformats.org/officeDocument/2006/relationships/printerSettings" Target="../printerSettings/printerSettings61.bin"/><Relationship Id="rId18" Type="http://schemas.openxmlformats.org/officeDocument/2006/relationships/hyperlink" Target="mailto:eunice.chan@msc.com" TargetMode="External"/><Relationship Id="rId26" Type="http://schemas.openxmlformats.org/officeDocument/2006/relationships/hyperlink" Target="mailto:dewi.ratnah@msc.com" TargetMode="External"/><Relationship Id="rId3" Type="http://schemas.openxmlformats.org/officeDocument/2006/relationships/printerSettings" Target="../printerSettings/printerSettings51.bin"/><Relationship Id="rId21" Type="http://schemas.openxmlformats.org/officeDocument/2006/relationships/hyperlink" Target="mailto:robert.chia@msc.com" TargetMode="External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17" Type="http://schemas.openxmlformats.org/officeDocument/2006/relationships/hyperlink" Target="mailto:hazel.toh@msc.com" TargetMode="External"/><Relationship Id="rId25" Type="http://schemas.openxmlformats.org/officeDocument/2006/relationships/hyperlink" Target="mailto:raynar.ang@msc.com" TargetMode="External"/><Relationship Id="rId2" Type="http://schemas.openxmlformats.org/officeDocument/2006/relationships/printerSettings" Target="../printerSettings/printerSettings50.bin"/><Relationship Id="rId16" Type="http://schemas.openxmlformats.org/officeDocument/2006/relationships/hyperlink" Target="mailto:kaisiang.lim@msc.com" TargetMode="External"/><Relationship Id="rId20" Type="http://schemas.openxmlformats.org/officeDocument/2006/relationships/hyperlink" Target="mailto:noor.afnindah@msc.com" TargetMode="External"/><Relationship Id="rId29" Type="http://schemas.openxmlformats.org/officeDocument/2006/relationships/hyperlink" Target="mailto:SG094-Mktg-Dept@msc.com" TargetMode="External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24" Type="http://schemas.openxmlformats.org/officeDocument/2006/relationships/hyperlink" Target="mailto:angelia.lau@msc.com" TargetMode="External"/><Relationship Id="rId5" Type="http://schemas.openxmlformats.org/officeDocument/2006/relationships/printerSettings" Target="../printerSettings/printerSettings53.bin"/><Relationship Id="rId15" Type="http://schemas.openxmlformats.org/officeDocument/2006/relationships/hyperlink" Target="mailto:yuting.luo@msc.com" TargetMode="External"/><Relationship Id="rId23" Type="http://schemas.openxmlformats.org/officeDocument/2006/relationships/hyperlink" Target="mailto:sharon.koh@msc.com" TargetMode="External"/><Relationship Id="rId28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58.bin"/><Relationship Id="rId19" Type="http://schemas.openxmlformats.org/officeDocument/2006/relationships/hyperlink" Target="mailto:SG094-Custsvc@msc.com" TargetMode="External"/><Relationship Id="rId31" Type="http://schemas.openxmlformats.org/officeDocument/2006/relationships/printerSettings" Target="../printerSettings/printerSettings62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seoyi.liew@msc.com" TargetMode="External"/><Relationship Id="rId27" Type="http://schemas.openxmlformats.org/officeDocument/2006/relationships/hyperlink" Target="mailto:chingwei.ng@msc.com" TargetMode="External"/><Relationship Id="rId30" Type="http://schemas.openxmlformats.org/officeDocument/2006/relationships/hyperlink" Target="mailto:zoey.ong@msc.com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63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20" Type="http://schemas.openxmlformats.org/officeDocument/2006/relationships/comments" Target="../comments2.xm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19" Type="http://schemas.openxmlformats.org/officeDocument/2006/relationships/vmlDrawing" Target="../drawings/vmlDrawing2.vm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64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77.bin"/><Relationship Id="rId18" Type="http://schemas.openxmlformats.org/officeDocument/2006/relationships/hyperlink" Target="mailto:eunice.chan@msc.com" TargetMode="External"/><Relationship Id="rId26" Type="http://schemas.openxmlformats.org/officeDocument/2006/relationships/hyperlink" Target="mailto:dewi.ratnah@msc.com" TargetMode="External"/><Relationship Id="rId3" Type="http://schemas.openxmlformats.org/officeDocument/2006/relationships/printerSettings" Target="../printerSettings/printerSettings67.bin"/><Relationship Id="rId21" Type="http://schemas.openxmlformats.org/officeDocument/2006/relationships/hyperlink" Target="mailto:robert.chia@msc.com" TargetMode="External"/><Relationship Id="rId7" Type="http://schemas.openxmlformats.org/officeDocument/2006/relationships/printerSettings" Target="../printerSettings/printerSettings71.bin"/><Relationship Id="rId12" Type="http://schemas.openxmlformats.org/officeDocument/2006/relationships/printerSettings" Target="../printerSettings/printerSettings76.bin"/><Relationship Id="rId17" Type="http://schemas.openxmlformats.org/officeDocument/2006/relationships/hyperlink" Target="mailto:hazel.toh@msc.com" TargetMode="External"/><Relationship Id="rId25" Type="http://schemas.openxmlformats.org/officeDocument/2006/relationships/hyperlink" Target="mailto:raynar.ang@msc.com" TargetMode="External"/><Relationship Id="rId33" Type="http://schemas.openxmlformats.org/officeDocument/2006/relationships/comments" Target="../comments3.xml"/><Relationship Id="rId2" Type="http://schemas.openxmlformats.org/officeDocument/2006/relationships/printerSettings" Target="../printerSettings/printerSettings66.bin"/><Relationship Id="rId16" Type="http://schemas.openxmlformats.org/officeDocument/2006/relationships/hyperlink" Target="mailto:kaisiang.lim@msc.com" TargetMode="External"/><Relationship Id="rId20" Type="http://schemas.openxmlformats.org/officeDocument/2006/relationships/hyperlink" Target="mailto:noor.afnindah@msc.com" TargetMode="External"/><Relationship Id="rId29" Type="http://schemas.openxmlformats.org/officeDocument/2006/relationships/hyperlink" Target="mailto:SG094-Mktg-Dept@msc.com" TargetMode="External"/><Relationship Id="rId1" Type="http://schemas.openxmlformats.org/officeDocument/2006/relationships/printerSettings" Target="../printerSettings/printerSettings65.bin"/><Relationship Id="rId6" Type="http://schemas.openxmlformats.org/officeDocument/2006/relationships/printerSettings" Target="../printerSettings/printerSettings70.bin"/><Relationship Id="rId11" Type="http://schemas.openxmlformats.org/officeDocument/2006/relationships/printerSettings" Target="../printerSettings/printerSettings75.bin"/><Relationship Id="rId24" Type="http://schemas.openxmlformats.org/officeDocument/2006/relationships/hyperlink" Target="mailto:angelia.lau@msc.com" TargetMode="External"/><Relationship Id="rId32" Type="http://schemas.openxmlformats.org/officeDocument/2006/relationships/vmlDrawing" Target="../drawings/vmlDrawing3.vml"/><Relationship Id="rId5" Type="http://schemas.openxmlformats.org/officeDocument/2006/relationships/printerSettings" Target="../printerSettings/printerSettings69.bin"/><Relationship Id="rId15" Type="http://schemas.openxmlformats.org/officeDocument/2006/relationships/hyperlink" Target="mailto:yuting.luo@msc.com" TargetMode="External"/><Relationship Id="rId23" Type="http://schemas.openxmlformats.org/officeDocument/2006/relationships/hyperlink" Target="mailto:sharon.koh@msc.com" TargetMode="External"/><Relationship Id="rId28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74.bin"/><Relationship Id="rId19" Type="http://schemas.openxmlformats.org/officeDocument/2006/relationships/hyperlink" Target="mailto:SG094-Custsvc@msc.com" TargetMode="External"/><Relationship Id="rId31" Type="http://schemas.openxmlformats.org/officeDocument/2006/relationships/printerSettings" Target="../printerSettings/printerSettings78.bin"/><Relationship Id="rId4" Type="http://schemas.openxmlformats.org/officeDocument/2006/relationships/printerSettings" Target="../printerSettings/printerSettings68.bin"/><Relationship Id="rId9" Type="http://schemas.openxmlformats.org/officeDocument/2006/relationships/printerSettings" Target="../printerSettings/printerSettings73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seoyi.liew@msc.com" TargetMode="External"/><Relationship Id="rId27" Type="http://schemas.openxmlformats.org/officeDocument/2006/relationships/hyperlink" Target="mailto:chingwei.ng@msc.com" TargetMode="External"/><Relationship Id="rId30" Type="http://schemas.openxmlformats.org/officeDocument/2006/relationships/hyperlink" Target="mailto:zoey.ong@msc.com" TargetMode="External"/><Relationship Id="rId8" Type="http://schemas.openxmlformats.org/officeDocument/2006/relationships/printerSettings" Target="../printerSettings/printerSettings72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6.bin"/><Relationship Id="rId13" Type="http://schemas.openxmlformats.org/officeDocument/2006/relationships/printerSettings" Target="../printerSettings/printerSettings91.bin"/><Relationship Id="rId18" Type="http://schemas.openxmlformats.org/officeDocument/2006/relationships/hyperlink" Target="mailto:custsvc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81.bin"/><Relationship Id="rId21" Type="http://schemas.openxmlformats.org/officeDocument/2006/relationships/hyperlink" Target="mailto:ashton.yan@msc.com" TargetMode="External"/><Relationship Id="rId7" Type="http://schemas.openxmlformats.org/officeDocument/2006/relationships/printerSettings" Target="../printerSettings/printerSettings85.bin"/><Relationship Id="rId12" Type="http://schemas.openxmlformats.org/officeDocument/2006/relationships/printerSettings" Target="../printerSettings/printerSettings90.bin"/><Relationship Id="rId17" Type="http://schemas.openxmlformats.org/officeDocument/2006/relationships/hyperlink" Target="mailto:sinexp@msca.com.sg" TargetMode="External"/><Relationship Id="rId25" Type="http://schemas.openxmlformats.org/officeDocument/2006/relationships/hyperlink" Target="mailto:custsvc@msca.com.sg" TargetMode="External"/><Relationship Id="rId2" Type="http://schemas.openxmlformats.org/officeDocument/2006/relationships/printerSettings" Target="../printerSettings/printerSettings80.bin"/><Relationship Id="rId16" Type="http://schemas.openxmlformats.org/officeDocument/2006/relationships/hyperlink" Target="mailto:skoh@msca.com.sg" TargetMode="External"/><Relationship Id="rId20" Type="http://schemas.openxmlformats.org/officeDocument/2006/relationships/hyperlink" Target="mailto:zant.chong@msc.com" TargetMode="External"/><Relationship Id="rId29" Type="http://schemas.openxmlformats.org/officeDocument/2006/relationships/comments" Target="../comments4.xml"/><Relationship Id="rId1" Type="http://schemas.openxmlformats.org/officeDocument/2006/relationships/printerSettings" Target="../printerSettings/printerSettings79.bin"/><Relationship Id="rId6" Type="http://schemas.openxmlformats.org/officeDocument/2006/relationships/printerSettings" Target="../printerSettings/printerSettings84.bin"/><Relationship Id="rId11" Type="http://schemas.openxmlformats.org/officeDocument/2006/relationships/printerSettings" Target="../printerSettings/printerSettings89.bin"/><Relationship Id="rId24" Type="http://schemas.openxmlformats.org/officeDocument/2006/relationships/hyperlink" Target="mailto:crystal.lee@msc.com" TargetMode="External"/><Relationship Id="rId5" Type="http://schemas.openxmlformats.org/officeDocument/2006/relationships/printerSettings" Target="../printerSettings/printerSettings83.bin"/><Relationship Id="rId15" Type="http://schemas.openxmlformats.org/officeDocument/2006/relationships/hyperlink" Target="mailto:kslim@msca.com.sg" TargetMode="External"/><Relationship Id="rId23" Type="http://schemas.openxmlformats.org/officeDocument/2006/relationships/hyperlink" Target="mailto:leon.tai@msc.com" TargetMode="External"/><Relationship Id="rId28" Type="http://schemas.openxmlformats.org/officeDocument/2006/relationships/vmlDrawing" Target="../drawings/vmlDrawing4.vml"/><Relationship Id="rId10" Type="http://schemas.openxmlformats.org/officeDocument/2006/relationships/printerSettings" Target="../printerSettings/printerSettings88.bin"/><Relationship Id="rId19" Type="http://schemas.openxmlformats.org/officeDocument/2006/relationships/hyperlink" Target="mailto:phoebe.huang@msc.com" TargetMode="External"/><Relationship Id="rId4" Type="http://schemas.openxmlformats.org/officeDocument/2006/relationships/printerSettings" Target="../printerSettings/printerSettings82.bin"/><Relationship Id="rId9" Type="http://schemas.openxmlformats.org/officeDocument/2006/relationships/printerSettings" Target="../printerSettings/printerSettings87.bin"/><Relationship Id="rId14" Type="http://schemas.openxmlformats.org/officeDocument/2006/relationships/hyperlink" Target="mailto:ytluo@msca.com.sg" TargetMode="External"/><Relationship Id="rId22" Type="http://schemas.openxmlformats.org/officeDocument/2006/relationships/hyperlink" Target="mailto:darius.ong@msc.com" TargetMode="External"/><Relationship Id="rId27" Type="http://schemas.openxmlformats.org/officeDocument/2006/relationships/printerSettings" Target="../printerSettings/printerSettings92.bin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93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94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24" Type="http://schemas.openxmlformats.org/officeDocument/2006/relationships/printerSettings" Target="../printerSettings/printerSettings95.bin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08.bin"/><Relationship Id="rId18" Type="http://schemas.openxmlformats.org/officeDocument/2006/relationships/hyperlink" Target="mailto:natalie.lew@msc.com" TargetMode="External"/><Relationship Id="rId26" Type="http://schemas.openxmlformats.org/officeDocument/2006/relationships/hyperlink" Target="mailto:eunice.chan@msc.com" TargetMode="External"/><Relationship Id="rId21" Type="http://schemas.openxmlformats.org/officeDocument/2006/relationships/hyperlink" Target="mailto:ashton.yan@msc.com" TargetMode="External"/><Relationship Id="rId34" Type="http://schemas.openxmlformats.org/officeDocument/2006/relationships/hyperlink" Target="mailto:raynar.ang@msc.com" TargetMode="External"/><Relationship Id="rId7" Type="http://schemas.openxmlformats.org/officeDocument/2006/relationships/printerSettings" Target="../printerSettings/printerSettings102.bin"/><Relationship Id="rId12" Type="http://schemas.openxmlformats.org/officeDocument/2006/relationships/printerSettings" Target="../printerSettings/printerSettings107.bin"/><Relationship Id="rId17" Type="http://schemas.openxmlformats.org/officeDocument/2006/relationships/hyperlink" Target="mailto:kaisiang.lim@msc.com" TargetMode="External"/><Relationship Id="rId25" Type="http://schemas.openxmlformats.org/officeDocument/2006/relationships/hyperlink" Target="mailto:hazel.toh@msc.com" TargetMode="External"/><Relationship Id="rId33" Type="http://schemas.openxmlformats.org/officeDocument/2006/relationships/hyperlink" Target="mailto:angelia.lau@msc.com" TargetMode="External"/><Relationship Id="rId2" Type="http://schemas.openxmlformats.org/officeDocument/2006/relationships/printerSettings" Target="../printerSettings/printerSettings97.bin"/><Relationship Id="rId16" Type="http://schemas.openxmlformats.org/officeDocument/2006/relationships/hyperlink" Target="mailto:yuting.luo@msc.com" TargetMode="External"/><Relationship Id="rId20" Type="http://schemas.openxmlformats.org/officeDocument/2006/relationships/hyperlink" Target="mailto:darius.ong@msc.com" TargetMode="External"/><Relationship Id="rId29" Type="http://schemas.openxmlformats.org/officeDocument/2006/relationships/hyperlink" Target="mailto:noor.afnindah@msc.com" TargetMode="External"/><Relationship Id="rId1" Type="http://schemas.openxmlformats.org/officeDocument/2006/relationships/printerSettings" Target="../printerSettings/printerSettings96.bin"/><Relationship Id="rId6" Type="http://schemas.openxmlformats.org/officeDocument/2006/relationships/printerSettings" Target="../printerSettings/printerSettings101.bin"/><Relationship Id="rId11" Type="http://schemas.openxmlformats.org/officeDocument/2006/relationships/printerSettings" Target="../printerSettings/printerSettings106.bin"/><Relationship Id="rId24" Type="http://schemas.openxmlformats.org/officeDocument/2006/relationships/hyperlink" Target="mailto:sara.koh@msc.com" TargetMode="External"/><Relationship Id="rId32" Type="http://schemas.openxmlformats.org/officeDocument/2006/relationships/hyperlink" Target="mailto:sharon.koh@msc.com" TargetMode="External"/><Relationship Id="rId37" Type="http://schemas.openxmlformats.org/officeDocument/2006/relationships/printerSettings" Target="../printerSettings/printerSettings109.bin"/><Relationship Id="rId5" Type="http://schemas.openxmlformats.org/officeDocument/2006/relationships/printerSettings" Target="../printerSettings/printerSettings100.bin"/><Relationship Id="rId15" Type="http://schemas.openxmlformats.org/officeDocument/2006/relationships/hyperlink" Target="mailto:SG094-Mktg-Dept@msc.com" TargetMode="External"/><Relationship Id="rId23" Type="http://schemas.openxmlformats.org/officeDocument/2006/relationships/hyperlink" Target="mailto:phoebe.huang@msc.com" TargetMode="External"/><Relationship Id="rId28" Type="http://schemas.openxmlformats.org/officeDocument/2006/relationships/hyperlink" Target="mailto:SG094-Custsvc@msc.com" TargetMode="External"/><Relationship Id="rId36" Type="http://schemas.openxmlformats.org/officeDocument/2006/relationships/hyperlink" Target="mailto:chingwei.ng@msc.com" TargetMode="External"/><Relationship Id="rId10" Type="http://schemas.openxmlformats.org/officeDocument/2006/relationships/printerSettings" Target="../printerSettings/printerSettings105.bin"/><Relationship Id="rId19" Type="http://schemas.openxmlformats.org/officeDocument/2006/relationships/hyperlink" Target="mailto:crystal.lee@msc.com" TargetMode="External"/><Relationship Id="rId31" Type="http://schemas.openxmlformats.org/officeDocument/2006/relationships/hyperlink" Target="mailto:seoyi.liew@msc.com" TargetMode="External"/><Relationship Id="rId4" Type="http://schemas.openxmlformats.org/officeDocument/2006/relationships/printerSettings" Target="../printerSettings/printerSettings99.bin"/><Relationship Id="rId9" Type="http://schemas.openxmlformats.org/officeDocument/2006/relationships/printerSettings" Target="../printerSettings/printerSettings104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zant.chong@msc.com" TargetMode="External"/><Relationship Id="rId27" Type="http://schemas.openxmlformats.org/officeDocument/2006/relationships/hyperlink" Target="mailto:karthigayan.velu@msc.com" TargetMode="External"/><Relationship Id="rId30" Type="http://schemas.openxmlformats.org/officeDocument/2006/relationships/hyperlink" Target="mailto:robert.chia@msc.com" TargetMode="External"/><Relationship Id="rId35" Type="http://schemas.openxmlformats.org/officeDocument/2006/relationships/hyperlink" Target="mailto:dewi.ratnah@msc.com" TargetMode="External"/><Relationship Id="rId8" Type="http://schemas.openxmlformats.org/officeDocument/2006/relationships/printerSettings" Target="../printerSettings/printerSettings103.bin"/><Relationship Id="rId3" Type="http://schemas.openxmlformats.org/officeDocument/2006/relationships/printerSettings" Target="../printerSettings/printerSettings98.bin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mailto:SG094-Sinexp@msc.com" TargetMode="External"/><Relationship Id="rId13" Type="http://schemas.openxmlformats.org/officeDocument/2006/relationships/hyperlink" Target="mailto:zant.chong@msc.com" TargetMode="External"/><Relationship Id="rId18" Type="http://schemas.openxmlformats.org/officeDocument/2006/relationships/hyperlink" Target="mailto:noor.afnindah@msc.com" TargetMode="External"/><Relationship Id="rId26" Type="http://schemas.openxmlformats.org/officeDocument/2006/relationships/hyperlink" Target="mailto:natalie.lew@msc.com" TargetMode="External"/><Relationship Id="rId3" Type="http://schemas.openxmlformats.org/officeDocument/2006/relationships/printerSettings" Target="../printerSettings/printerSettings112.bin"/><Relationship Id="rId21" Type="http://schemas.openxmlformats.org/officeDocument/2006/relationships/hyperlink" Target="mailto:sharon.koh@msc.com" TargetMode="External"/><Relationship Id="rId7" Type="http://schemas.openxmlformats.org/officeDocument/2006/relationships/printerSettings" Target="../printerSettings/printerSettings116.bin"/><Relationship Id="rId12" Type="http://schemas.openxmlformats.org/officeDocument/2006/relationships/hyperlink" Target="mailto:ashton.yan@msc.com" TargetMode="External"/><Relationship Id="rId17" Type="http://schemas.openxmlformats.org/officeDocument/2006/relationships/hyperlink" Target="mailto:SG094-Custsvc@msc.com" TargetMode="External"/><Relationship Id="rId25" Type="http://schemas.openxmlformats.org/officeDocument/2006/relationships/hyperlink" Target="mailto:chingwei.ng@msc.com" TargetMode="External"/><Relationship Id="rId2" Type="http://schemas.openxmlformats.org/officeDocument/2006/relationships/printerSettings" Target="../printerSettings/printerSettings111.bin"/><Relationship Id="rId16" Type="http://schemas.openxmlformats.org/officeDocument/2006/relationships/hyperlink" Target="mailto:eunice.chan@msc.com" TargetMode="External"/><Relationship Id="rId20" Type="http://schemas.openxmlformats.org/officeDocument/2006/relationships/hyperlink" Target="mailto:seoyi.liew@msc.com" TargetMode="External"/><Relationship Id="rId29" Type="http://schemas.openxmlformats.org/officeDocument/2006/relationships/hyperlink" Target="mailto:luis.lim@msc.com" TargetMode="External"/><Relationship Id="rId1" Type="http://schemas.openxmlformats.org/officeDocument/2006/relationships/printerSettings" Target="../printerSettings/printerSettings110.bin"/><Relationship Id="rId6" Type="http://schemas.openxmlformats.org/officeDocument/2006/relationships/printerSettings" Target="../printerSettings/printerSettings115.bin"/><Relationship Id="rId11" Type="http://schemas.openxmlformats.org/officeDocument/2006/relationships/hyperlink" Target="mailto:kaisiang.lim@msc.com" TargetMode="External"/><Relationship Id="rId24" Type="http://schemas.openxmlformats.org/officeDocument/2006/relationships/hyperlink" Target="mailto:dewi.ratnah@msc.com" TargetMode="External"/><Relationship Id="rId5" Type="http://schemas.openxmlformats.org/officeDocument/2006/relationships/printerSettings" Target="../printerSettings/printerSettings114.bin"/><Relationship Id="rId15" Type="http://schemas.openxmlformats.org/officeDocument/2006/relationships/hyperlink" Target="mailto:hazel.toh@msc.com" TargetMode="External"/><Relationship Id="rId23" Type="http://schemas.openxmlformats.org/officeDocument/2006/relationships/hyperlink" Target="mailto:raynar.ang@msc.com" TargetMode="External"/><Relationship Id="rId28" Type="http://schemas.openxmlformats.org/officeDocument/2006/relationships/hyperlink" Target="mailto:phoebe.huang@msc.com" TargetMode="External"/><Relationship Id="rId10" Type="http://schemas.openxmlformats.org/officeDocument/2006/relationships/hyperlink" Target="mailto:yuting.luo@msc.com" TargetMode="External"/><Relationship Id="rId19" Type="http://schemas.openxmlformats.org/officeDocument/2006/relationships/hyperlink" Target="mailto:robert.chia@msc.com" TargetMode="External"/><Relationship Id="rId4" Type="http://schemas.openxmlformats.org/officeDocument/2006/relationships/printerSettings" Target="../printerSettings/printerSettings113.bin"/><Relationship Id="rId9" Type="http://schemas.openxmlformats.org/officeDocument/2006/relationships/hyperlink" Target="mailto:SG094-Mktg-Dept@msc.com" TargetMode="External"/><Relationship Id="rId14" Type="http://schemas.openxmlformats.org/officeDocument/2006/relationships/hyperlink" Target="mailto:charmaine.lim@msc.com" TargetMode="External"/><Relationship Id="rId22" Type="http://schemas.openxmlformats.org/officeDocument/2006/relationships/hyperlink" Target="mailto:angelia.lau@msc.com" TargetMode="External"/><Relationship Id="rId27" Type="http://schemas.openxmlformats.org/officeDocument/2006/relationships/hyperlink" Target="mailto:darius.ong@msc.com" TargetMode="External"/><Relationship Id="rId30" Type="http://schemas.openxmlformats.org/officeDocument/2006/relationships/printerSettings" Target="../printerSettings/printerSettings11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13" Type="http://schemas.openxmlformats.org/officeDocument/2006/relationships/printerSettings" Target="../printerSettings/printerSettings15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12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1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7.bin"/><Relationship Id="rId10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Relationship Id="rId14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mailto:ashton.yan@msc.com" TargetMode="External"/><Relationship Id="rId13" Type="http://schemas.openxmlformats.org/officeDocument/2006/relationships/hyperlink" Target="mailto:eunice.chan@msc.com" TargetMode="External"/><Relationship Id="rId18" Type="http://schemas.openxmlformats.org/officeDocument/2006/relationships/hyperlink" Target="mailto:seoyi.liew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raynar.ang@msc.com" TargetMode="External"/><Relationship Id="rId7" Type="http://schemas.openxmlformats.org/officeDocument/2006/relationships/hyperlink" Target="mailto:darius.ong@msc.com" TargetMode="External"/><Relationship Id="rId12" Type="http://schemas.openxmlformats.org/officeDocument/2006/relationships/hyperlink" Target="mailto:hazel.toh@msc.com" TargetMode="External"/><Relationship Id="rId17" Type="http://schemas.openxmlformats.org/officeDocument/2006/relationships/hyperlink" Target="mailto:robert.chia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noor.afnindah@msc.com" TargetMode="External"/><Relationship Id="rId20" Type="http://schemas.openxmlformats.org/officeDocument/2006/relationships/hyperlink" Target="mailto:angelia.lau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crystal.lee@msc.com" TargetMode="External"/><Relationship Id="rId11" Type="http://schemas.openxmlformats.org/officeDocument/2006/relationships/hyperlink" Target="mailto:sara.koh@msc.com" TargetMode="External"/><Relationship Id="rId24" Type="http://schemas.openxmlformats.org/officeDocument/2006/relationships/printerSettings" Target="../printerSettings/printerSettings118.bin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SG094-Custsvc@msc.com" TargetMode="External"/><Relationship Id="rId23" Type="http://schemas.openxmlformats.org/officeDocument/2006/relationships/hyperlink" Target="mailto:chingwei.ng@msc.com" TargetMode="External"/><Relationship Id="rId10" Type="http://schemas.openxmlformats.org/officeDocument/2006/relationships/hyperlink" Target="mailto:phoebe.huang@msc.com" TargetMode="External"/><Relationship Id="rId19" Type="http://schemas.openxmlformats.org/officeDocument/2006/relationships/hyperlink" Target="mailto:sharon.koh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zant.chong@msc.com" TargetMode="External"/><Relationship Id="rId14" Type="http://schemas.openxmlformats.org/officeDocument/2006/relationships/hyperlink" Target="mailto:karthigayan.velu@msc.com" TargetMode="External"/><Relationship Id="rId22" Type="http://schemas.openxmlformats.org/officeDocument/2006/relationships/hyperlink" Target="mailto:dewi.ratnah@msc.com" TargetMode="Externa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hyperlink" Target="mailto:zant.chong@msc.com" TargetMode="External"/><Relationship Id="rId13" Type="http://schemas.openxmlformats.org/officeDocument/2006/relationships/hyperlink" Target="mailto:SG094-Custsvc@msc.com" TargetMode="External"/><Relationship Id="rId18" Type="http://schemas.openxmlformats.org/officeDocument/2006/relationships/hyperlink" Target="mailto:angelia.lau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chingwei.ng@msc.com" TargetMode="External"/><Relationship Id="rId7" Type="http://schemas.openxmlformats.org/officeDocument/2006/relationships/hyperlink" Target="mailto:ashton.yan@msc.com" TargetMode="External"/><Relationship Id="rId12" Type="http://schemas.openxmlformats.org/officeDocument/2006/relationships/hyperlink" Target="mailto:karthigayan.velu@msc.com" TargetMode="External"/><Relationship Id="rId17" Type="http://schemas.openxmlformats.org/officeDocument/2006/relationships/hyperlink" Target="mailto:sharon.ko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seoyi.liew@msc.com" TargetMode="External"/><Relationship Id="rId20" Type="http://schemas.openxmlformats.org/officeDocument/2006/relationships/hyperlink" Target="mailto:dewi.ratnah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darius.ong@msc.com" TargetMode="External"/><Relationship Id="rId11" Type="http://schemas.openxmlformats.org/officeDocument/2006/relationships/hyperlink" Target="mailto:eunice.chan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robert.chia@msc.com" TargetMode="External"/><Relationship Id="rId10" Type="http://schemas.openxmlformats.org/officeDocument/2006/relationships/hyperlink" Target="mailto:hazel.toh@msc.com" TargetMode="External"/><Relationship Id="rId19" Type="http://schemas.openxmlformats.org/officeDocument/2006/relationships/hyperlink" Target="mailto:raynar.ang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phoebe.huang@msc.com" TargetMode="External"/><Relationship Id="rId14" Type="http://schemas.openxmlformats.org/officeDocument/2006/relationships/hyperlink" Target="mailto:noor.afnindah@msc.com" TargetMode="External"/><Relationship Id="rId22" Type="http://schemas.openxmlformats.org/officeDocument/2006/relationships/printerSettings" Target="../printerSettings/printerSettings119.bin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7.bin"/><Relationship Id="rId13" Type="http://schemas.openxmlformats.org/officeDocument/2006/relationships/hyperlink" Target="mailto:hazel.toh@msc.com" TargetMode="External"/><Relationship Id="rId18" Type="http://schemas.openxmlformats.org/officeDocument/2006/relationships/hyperlink" Target="mailto:seoyi.liew@msc.com" TargetMode="External"/><Relationship Id="rId26" Type="http://schemas.openxmlformats.org/officeDocument/2006/relationships/hyperlink" Target="mailto:zoey.ong@msc.com" TargetMode="External"/><Relationship Id="rId3" Type="http://schemas.openxmlformats.org/officeDocument/2006/relationships/printerSettings" Target="../printerSettings/printerSettings122.bin"/><Relationship Id="rId21" Type="http://schemas.openxmlformats.org/officeDocument/2006/relationships/hyperlink" Target="mailto:raynar.ang@msc.com" TargetMode="External"/><Relationship Id="rId7" Type="http://schemas.openxmlformats.org/officeDocument/2006/relationships/printerSettings" Target="../printerSettings/printerSettings126.bin"/><Relationship Id="rId12" Type="http://schemas.openxmlformats.org/officeDocument/2006/relationships/hyperlink" Target="mailto:kaisiang.lim@msc.com" TargetMode="External"/><Relationship Id="rId17" Type="http://schemas.openxmlformats.org/officeDocument/2006/relationships/hyperlink" Target="mailto:robert.chia@msc.com" TargetMode="External"/><Relationship Id="rId25" Type="http://schemas.openxmlformats.org/officeDocument/2006/relationships/hyperlink" Target="mailto:SG094-Mktg-Dept@msc.com" TargetMode="External"/><Relationship Id="rId2" Type="http://schemas.openxmlformats.org/officeDocument/2006/relationships/printerSettings" Target="../printerSettings/printerSettings121.bin"/><Relationship Id="rId16" Type="http://schemas.openxmlformats.org/officeDocument/2006/relationships/hyperlink" Target="mailto:noor.afnindah@msc.com" TargetMode="External"/><Relationship Id="rId20" Type="http://schemas.openxmlformats.org/officeDocument/2006/relationships/hyperlink" Target="mailto:angelia.lau@msc.com" TargetMode="External"/><Relationship Id="rId1" Type="http://schemas.openxmlformats.org/officeDocument/2006/relationships/printerSettings" Target="../printerSettings/printerSettings120.bin"/><Relationship Id="rId6" Type="http://schemas.openxmlformats.org/officeDocument/2006/relationships/printerSettings" Target="../printerSettings/printerSettings125.bin"/><Relationship Id="rId11" Type="http://schemas.openxmlformats.org/officeDocument/2006/relationships/hyperlink" Target="mailto:yuting.luo@msc.com" TargetMode="External"/><Relationship Id="rId24" Type="http://schemas.openxmlformats.org/officeDocument/2006/relationships/hyperlink" Target="mailto:zoey.ong@msc.com" TargetMode="External"/><Relationship Id="rId5" Type="http://schemas.openxmlformats.org/officeDocument/2006/relationships/printerSettings" Target="../printerSettings/printerSettings124.bin"/><Relationship Id="rId15" Type="http://schemas.openxmlformats.org/officeDocument/2006/relationships/hyperlink" Target="mailto:SG094-Custsvc@msc.com" TargetMode="External"/><Relationship Id="rId23" Type="http://schemas.openxmlformats.org/officeDocument/2006/relationships/hyperlink" Target="mailto:chingwei.ng@msc.com" TargetMode="External"/><Relationship Id="rId10" Type="http://schemas.openxmlformats.org/officeDocument/2006/relationships/hyperlink" Target="mailto:SG094-Sinexp@msc.com" TargetMode="External"/><Relationship Id="rId19" Type="http://schemas.openxmlformats.org/officeDocument/2006/relationships/hyperlink" Target="mailto:sharon.koh@msc.com" TargetMode="External"/><Relationship Id="rId4" Type="http://schemas.openxmlformats.org/officeDocument/2006/relationships/printerSettings" Target="../printerSettings/printerSettings123.bin"/><Relationship Id="rId9" Type="http://schemas.openxmlformats.org/officeDocument/2006/relationships/printerSettings" Target="../printerSettings/printerSettings128.bin"/><Relationship Id="rId14" Type="http://schemas.openxmlformats.org/officeDocument/2006/relationships/hyperlink" Target="mailto:eunice.chan@msc.com" TargetMode="External"/><Relationship Id="rId22" Type="http://schemas.openxmlformats.org/officeDocument/2006/relationships/hyperlink" Target="mailto:dewi.ratnah@msc.com" TargetMode="External"/><Relationship Id="rId27" Type="http://schemas.openxmlformats.org/officeDocument/2006/relationships/printerSettings" Target="../printerSettings/printerSettings129.bin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7.bin"/><Relationship Id="rId13" Type="http://schemas.openxmlformats.org/officeDocument/2006/relationships/printerSettings" Target="../printerSettings/printerSettings142.bin"/><Relationship Id="rId18" Type="http://schemas.openxmlformats.org/officeDocument/2006/relationships/hyperlink" Target="mailto:eunice.chan@msc.com" TargetMode="External"/><Relationship Id="rId26" Type="http://schemas.openxmlformats.org/officeDocument/2006/relationships/hyperlink" Target="mailto:dewi.ratnah@msc.com" TargetMode="External"/><Relationship Id="rId3" Type="http://schemas.openxmlformats.org/officeDocument/2006/relationships/printerSettings" Target="../printerSettings/printerSettings132.bin"/><Relationship Id="rId21" Type="http://schemas.openxmlformats.org/officeDocument/2006/relationships/hyperlink" Target="mailto:robert.chia@msc.com" TargetMode="External"/><Relationship Id="rId7" Type="http://schemas.openxmlformats.org/officeDocument/2006/relationships/printerSettings" Target="../printerSettings/printerSettings136.bin"/><Relationship Id="rId12" Type="http://schemas.openxmlformats.org/officeDocument/2006/relationships/printerSettings" Target="../printerSettings/printerSettings141.bin"/><Relationship Id="rId17" Type="http://schemas.openxmlformats.org/officeDocument/2006/relationships/hyperlink" Target="mailto:hazel.toh@msc.com" TargetMode="External"/><Relationship Id="rId25" Type="http://schemas.openxmlformats.org/officeDocument/2006/relationships/hyperlink" Target="mailto:raynar.ang@msc.com" TargetMode="External"/><Relationship Id="rId2" Type="http://schemas.openxmlformats.org/officeDocument/2006/relationships/printerSettings" Target="../printerSettings/printerSettings131.bin"/><Relationship Id="rId16" Type="http://schemas.openxmlformats.org/officeDocument/2006/relationships/hyperlink" Target="mailto:kaisiang.lim@msc.com" TargetMode="External"/><Relationship Id="rId20" Type="http://schemas.openxmlformats.org/officeDocument/2006/relationships/hyperlink" Target="mailto:noor.afnindah@msc.com" TargetMode="External"/><Relationship Id="rId29" Type="http://schemas.openxmlformats.org/officeDocument/2006/relationships/hyperlink" Target="mailto:SG094-Mktg-Dept@msc.com" TargetMode="External"/><Relationship Id="rId1" Type="http://schemas.openxmlformats.org/officeDocument/2006/relationships/printerSettings" Target="../printerSettings/printerSettings130.bin"/><Relationship Id="rId6" Type="http://schemas.openxmlformats.org/officeDocument/2006/relationships/printerSettings" Target="../printerSettings/printerSettings135.bin"/><Relationship Id="rId11" Type="http://schemas.openxmlformats.org/officeDocument/2006/relationships/printerSettings" Target="../printerSettings/printerSettings140.bin"/><Relationship Id="rId24" Type="http://schemas.openxmlformats.org/officeDocument/2006/relationships/hyperlink" Target="mailto:angelia.lau@msc.com" TargetMode="External"/><Relationship Id="rId5" Type="http://schemas.openxmlformats.org/officeDocument/2006/relationships/printerSettings" Target="../printerSettings/printerSettings134.bin"/><Relationship Id="rId15" Type="http://schemas.openxmlformats.org/officeDocument/2006/relationships/hyperlink" Target="mailto:yuting.luo@msc.com" TargetMode="External"/><Relationship Id="rId23" Type="http://schemas.openxmlformats.org/officeDocument/2006/relationships/hyperlink" Target="mailto:sharon.koh@msc.com" TargetMode="External"/><Relationship Id="rId28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139.bin"/><Relationship Id="rId19" Type="http://schemas.openxmlformats.org/officeDocument/2006/relationships/hyperlink" Target="mailto:SG094-Custsvc@msc.com" TargetMode="External"/><Relationship Id="rId31" Type="http://schemas.openxmlformats.org/officeDocument/2006/relationships/printerSettings" Target="../printerSettings/printerSettings143.bin"/><Relationship Id="rId4" Type="http://schemas.openxmlformats.org/officeDocument/2006/relationships/printerSettings" Target="../printerSettings/printerSettings133.bin"/><Relationship Id="rId9" Type="http://schemas.openxmlformats.org/officeDocument/2006/relationships/printerSettings" Target="../printerSettings/printerSettings138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seoyi.liew@msc.com" TargetMode="External"/><Relationship Id="rId27" Type="http://schemas.openxmlformats.org/officeDocument/2006/relationships/hyperlink" Target="mailto:chingwei.ng@msc.com" TargetMode="External"/><Relationship Id="rId30" Type="http://schemas.openxmlformats.org/officeDocument/2006/relationships/hyperlink" Target="mailto:zoey.ong@msc.com" TargetMode="External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hyperlink" Target="mailto:mktg-dept@msca.com.sg" TargetMode="External"/><Relationship Id="rId13" Type="http://schemas.openxmlformats.org/officeDocument/2006/relationships/hyperlink" Target="mailto:darius.ong@msc.com" TargetMode="External"/><Relationship Id="rId18" Type="http://schemas.openxmlformats.org/officeDocument/2006/relationships/hyperlink" Target="mailto:hazel.toh@msc.com" TargetMode="External"/><Relationship Id="rId3" Type="http://schemas.openxmlformats.org/officeDocument/2006/relationships/printerSettings" Target="../printerSettings/printerSettings146.bin"/><Relationship Id="rId7" Type="http://schemas.openxmlformats.org/officeDocument/2006/relationships/hyperlink" Target="mailto:SG094-Sinexp@msc.com" TargetMode="External"/><Relationship Id="rId12" Type="http://schemas.openxmlformats.org/officeDocument/2006/relationships/hyperlink" Target="mailto:crystal.lee@msc.com" TargetMode="External"/><Relationship Id="rId17" Type="http://schemas.openxmlformats.org/officeDocument/2006/relationships/hyperlink" Target="mailto:ytluo@msca.com.sg" TargetMode="External"/><Relationship Id="rId2" Type="http://schemas.openxmlformats.org/officeDocument/2006/relationships/printerSettings" Target="../printerSettings/printerSettings145.bin"/><Relationship Id="rId16" Type="http://schemas.openxmlformats.org/officeDocument/2006/relationships/hyperlink" Target="mailto:phoebe.huang@msc.com" TargetMode="External"/><Relationship Id="rId20" Type="http://schemas.openxmlformats.org/officeDocument/2006/relationships/printerSettings" Target="../printerSettings/printerSettings149.bin"/><Relationship Id="rId1" Type="http://schemas.openxmlformats.org/officeDocument/2006/relationships/printerSettings" Target="../printerSettings/printerSettings144.bin"/><Relationship Id="rId6" Type="http://schemas.openxmlformats.org/officeDocument/2006/relationships/hyperlink" Target="mailto:custsvc@msca.com.sg" TargetMode="External"/><Relationship Id="rId11" Type="http://schemas.openxmlformats.org/officeDocument/2006/relationships/hyperlink" Target="mailto:custsvc@msca.com.sg" TargetMode="External"/><Relationship Id="rId5" Type="http://schemas.openxmlformats.org/officeDocument/2006/relationships/printerSettings" Target="../printerSettings/printerSettings148.bin"/><Relationship Id="rId15" Type="http://schemas.openxmlformats.org/officeDocument/2006/relationships/hyperlink" Target="mailto:zant.chong@msc.com" TargetMode="External"/><Relationship Id="rId10" Type="http://schemas.openxmlformats.org/officeDocument/2006/relationships/hyperlink" Target="mailto:skoh@msca.com.sg" TargetMode="External"/><Relationship Id="rId19" Type="http://schemas.openxmlformats.org/officeDocument/2006/relationships/hyperlink" Target="mailto:eunice.chan@msc.com" TargetMode="External"/><Relationship Id="rId4" Type="http://schemas.openxmlformats.org/officeDocument/2006/relationships/printerSettings" Target="../printerSettings/printerSettings147.bin"/><Relationship Id="rId9" Type="http://schemas.openxmlformats.org/officeDocument/2006/relationships/hyperlink" Target="mailto:kslim@msca.com.sg" TargetMode="External"/><Relationship Id="rId14" Type="http://schemas.openxmlformats.org/officeDocument/2006/relationships/hyperlink" Target="mailto:ashton.yan@msc.com" TargetMode="External"/></Relationships>
</file>

<file path=xl/worksheets/_rels/sheet3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57.bin"/><Relationship Id="rId13" Type="http://schemas.openxmlformats.org/officeDocument/2006/relationships/printerSettings" Target="../printerSettings/printerSettings162.bin"/><Relationship Id="rId18" Type="http://schemas.openxmlformats.org/officeDocument/2006/relationships/hyperlink" Target="mailto:skoh@msca.com.sg" TargetMode="External"/><Relationship Id="rId26" Type="http://schemas.openxmlformats.org/officeDocument/2006/relationships/hyperlink" Target="mailto:hazel.toh@msc.com" TargetMode="External"/><Relationship Id="rId3" Type="http://schemas.openxmlformats.org/officeDocument/2006/relationships/printerSettings" Target="../printerSettings/printerSettings152.bin"/><Relationship Id="rId21" Type="http://schemas.openxmlformats.org/officeDocument/2006/relationships/hyperlink" Target="mailto:darius.ong@msc.com" TargetMode="External"/><Relationship Id="rId7" Type="http://schemas.openxmlformats.org/officeDocument/2006/relationships/printerSettings" Target="../printerSettings/printerSettings156.bin"/><Relationship Id="rId12" Type="http://schemas.openxmlformats.org/officeDocument/2006/relationships/printerSettings" Target="../printerSettings/printerSettings161.bin"/><Relationship Id="rId17" Type="http://schemas.openxmlformats.org/officeDocument/2006/relationships/hyperlink" Target="mailto:kslim@msca.com.sg" TargetMode="External"/><Relationship Id="rId25" Type="http://schemas.openxmlformats.org/officeDocument/2006/relationships/hyperlink" Target="mailto:ytluo@msca.com.sg" TargetMode="External"/><Relationship Id="rId2" Type="http://schemas.openxmlformats.org/officeDocument/2006/relationships/printerSettings" Target="../printerSettings/printerSettings151.bin"/><Relationship Id="rId16" Type="http://schemas.openxmlformats.org/officeDocument/2006/relationships/hyperlink" Target="mailto:mktg-dept@msca.com.sg" TargetMode="External"/><Relationship Id="rId20" Type="http://schemas.openxmlformats.org/officeDocument/2006/relationships/hyperlink" Target="mailto:crystal.lee@msc.com" TargetMode="External"/><Relationship Id="rId29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0.bin"/><Relationship Id="rId6" Type="http://schemas.openxmlformats.org/officeDocument/2006/relationships/printerSettings" Target="../printerSettings/printerSettings155.bin"/><Relationship Id="rId11" Type="http://schemas.openxmlformats.org/officeDocument/2006/relationships/printerSettings" Target="../printerSettings/printerSettings160.bin"/><Relationship Id="rId24" Type="http://schemas.openxmlformats.org/officeDocument/2006/relationships/hyperlink" Target="mailto:phoebe.huang@msc.com" TargetMode="External"/><Relationship Id="rId5" Type="http://schemas.openxmlformats.org/officeDocument/2006/relationships/printerSettings" Target="../printerSettings/printerSettings154.bin"/><Relationship Id="rId15" Type="http://schemas.openxmlformats.org/officeDocument/2006/relationships/hyperlink" Target="mailto:sinexp@msca.com.sg" TargetMode="External"/><Relationship Id="rId23" Type="http://schemas.openxmlformats.org/officeDocument/2006/relationships/hyperlink" Target="mailto:zant.chong@msc.com" TargetMode="External"/><Relationship Id="rId28" Type="http://schemas.openxmlformats.org/officeDocument/2006/relationships/printerSettings" Target="../printerSettings/printerSettings163.bin"/><Relationship Id="rId10" Type="http://schemas.openxmlformats.org/officeDocument/2006/relationships/printerSettings" Target="../printerSettings/printerSettings159.bin"/><Relationship Id="rId19" Type="http://schemas.openxmlformats.org/officeDocument/2006/relationships/hyperlink" Target="mailto:custsvc@msca.com.sg" TargetMode="External"/><Relationship Id="rId4" Type="http://schemas.openxmlformats.org/officeDocument/2006/relationships/printerSettings" Target="../printerSettings/printerSettings153.bin"/><Relationship Id="rId9" Type="http://schemas.openxmlformats.org/officeDocument/2006/relationships/printerSettings" Target="../printerSettings/printerSettings158.bin"/><Relationship Id="rId14" Type="http://schemas.openxmlformats.org/officeDocument/2006/relationships/hyperlink" Target="mailto:custsvc@msca.com.sg" TargetMode="External"/><Relationship Id="rId22" Type="http://schemas.openxmlformats.org/officeDocument/2006/relationships/hyperlink" Target="mailto:ashton.yan@msc.com" TargetMode="External"/><Relationship Id="rId27" Type="http://schemas.openxmlformats.org/officeDocument/2006/relationships/hyperlink" Target="mailto:eunice.chan@msc.com" TargetMode="External"/><Relationship Id="rId30" Type="http://schemas.openxmlformats.org/officeDocument/2006/relationships/comments" Target="../comments5.xml"/></Relationships>
</file>

<file path=xl/worksheets/_rels/sheet37.xml.rels><?xml version="1.0" encoding="UTF-8" standalone="yes"?>
<Relationships xmlns="http://schemas.openxmlformats.org/package/2006/relationships"><Relationship Id="rId8" Type="http://schemas.openxmlformats.org/officeDocument/2006/relationships/hyperlink" Target="mailto:eunice.chan@msc.com" TargetMode="External"/><Relationship Id="rId13" Type="http://schemas.openxmlformats.org/officeDocument/2006/relationships/hyperlink" Target="mailto:zant.chong@msc.com" TargetMode="External"/><Relationship Id="rId3" Type="http://schemas.openxmlformats.org/officeDocument/2006/relationships/hyperlink" Target="mailto:mktg-dept@msca.com.sg" TargetMode="External"/><Relationship Id="rId7" Type="http://schemas.openxmlformats.org/officeDocument/2006/relationships/hyperlink" Target="mailto:hazel.toh@msc.com" TargetMode="External"/><Relationship Id="rId12" Type="http://schemas.openxmlformats.org/officeDocument/2006/relationships/hyperlink" Target="mailto:ashton.yan@msc.com" TargetMode="External"/><Relationship Id="rId2" Type="http://schemas.openxmlformats.org/officeDocument/2006/relationships/hyperlink" Target="mailto:sinexp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ytluo@msca.com.sg" TargetMode="External"/><Relationship Id="rId11" Type="http://schemas.openxmlformats.org/officeDocument/2006/relationships/hyperlink" Target="mailto:darius.ong@msc.com" TargetMode="External"/><Relationship Id="rId5" Type="http://schemas.openxmlformats.org/officeDocument/2006/relationships/hyperlink" Target="mailto:skoh@msca.com.sg" TargetMode="External"/><Relationship Id="rId15" Type="http://schemas.openxmlformats.org/officeDocument/2006/relationships/printerSettings" Target="../printerSettings/printerSettings164.bin"/><Relationship Id="rId10" Type="http://schemas.openxmlformats.org/officeDocument/2006/relationships/hyperlink" Target="mailto:crystal.lee@msc.com" TargetMode="External"/><Relationship Id="rId4" Type="http://schemas.openxmlformats.org/officeDocument/2006/relationships/hyperlink" Target="mailto:kslim@msca.com.sg" TargetMode="External"/><Relationship Id="rId9" Type="http://schemas.openxmlformats.org/officeDocument/2006/relationships/hyperlink" Target="mailto:custsvc@msca.com.sg" TargetMode="External"/><Relationship Id="rId14" Type="http://schemas.openxmlformats.org/officeDocument/2006/relationships/hyperlink" Target="mailto:phoebe.huang@msc.com" TargetMode="External"/></Relationships>
</file>

<file path=xl/worksheets/_rels/sheet3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2.bin"/><Relationship Id="rId13" Type="http://schemas.openxmlformats.org/officeDocument/2006/relationships/printerSettings" Target="../printerSettings/printerSettings177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167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171.bin"/><Relationship Id="rId12" Type="http://schemas.openxmlformats.org/officeDocument/2006/relationships/printerSettings" Target="../printerSettings/printerSettings176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166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165.bin"/><Relationship Id="rId6" Type="http://schemas.openxmlformats.org/officeDocument/2006/relationships/printerSettings" Target="../printerSettings/printerSettings170.bin"/><Relationship Id="rId11" Type="http://schemas.openxmlformats.org/officeDocument/2006/relationships/printerSettings" Target="../printerSettings/printerSettings175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169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174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168.bin"/><Relationship Id="rId9" Type="http://schemas.openxmlformats.org/officeDocument/2006/relationships/printerSettings" Target="../printerSettings/printerSettings173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178.bin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hyperlink" Target="mailto:leon.tai@msc.com" TargetMode="External"/><Relationship Id="rId13" Type="http://schemas.openxmlformats.org/officeDocument/2006/relationships/printerSettings" Target="../printerSettings/printerSettings179.bin"/><Relationship Id="rId3" Type="http://schemas.openxmlformats.org/officeDocument/2006/relationships/hyperlink" Target="mailto:sinexp@msca.com.sg" TargetMode="External"/><Relationship Id="rId7" Type="http://schemas.openxmlformats.org/officeDocument/2006/relationships/hyperlink" Target="mailto:crystal.lee@msc.com" TargetMode="External"/><Relationship Id="rId12" Type="http://schemas.openxmlformats.org/officeDocument/2006/relationships/hyperlink" Target="mailto:phoebe.huang@msc.com" TargetMode="External"/><Relationship Id="rId2" Type="http://schemas.openxmlformats.org/officeDocument/2006/relationships/hyperlink" Target="mailto:ytluo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custsvc@msca.com.sg" TargetMode="External"/><Relationship Id="rId11" Type="http://schemas.openxmlformats.org/officeDocument/2006/relationships/hyperlink" Target="mailto:zant.chong@msc.com" TargetMode="External"/><Relationship Id="rId5" Type="http://schemas.openxmlformats.org/officeDocument/2006/relationships/hyperlink" Target="mailto:mktg-dept@msca.com.sg" TargetMode="External"/><Relationship Id="rId10" Type="http://schemas.openxmlformats.org/officeDocument/2006/relationships/hyperlink" Target="mailto:ashton.yan@msc.com" TargetMode="External"/><Relationship Id="rId4" Type="http://schemas.openxmlformats.org/officeDocument/2006/relationships/hyperlink" Target="mailto:skoh@msca.com.sg" TargetMode="External"/><Relationship Id="rId9" Type="http://schemas.openxmlformats.org/officeDocument/2006/relationships/hyperlink" Target="mailto:darius.ong@msc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noor.afnindah@msc.com" TargetMode="External"/><Relationship Id="rId13" Type="http://schemas.openxmlformats.org/officeDocument/2006/relationships/hyperlink" Target="mailto:raynar.ang@msc.com" TargetMode="External"/><Relationship Id="rId18" Type="http://schemas.openxmlformats.org/officeDocument/2006/relationships/printerSettings" Target="../printerSettings/printerSettings17.bin"/><Relationship Id="rId3" Type="http://schemas.openxmlformats.org/officeDocument/2006/relationships/hyperlink" Target="mailto:yuting.luo@msc.com" TargetMode="External"/><Relationship Id="rId7" Type="http://schemas.openxmlformats.org/officeDocument/2006/relationships/hyperlink" Target="mailto:SG094-Custsvc@msc.com" TargetMode="External"/><Relationship Id="rId12" Type="http://schemas.openxmlformats.org/officeDocument/2006/relationships/hyperlink" Target="mailto:angelia.lau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zoey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eunice.chan@msc.com" TargetMode="External"/><Relationship Id="rId11" Type="http://schemas.openxmlformats.org/officeDocument/2006/relationships/hyperlink" Target="mailto:sharon.koh@msc.com" TargetMode="External"/><Relationship Id="rId5" Type="http://schemas.openxmlformats.org/officeDocument/2006/relationships/hyperlink" Target="mailto:hazel.toh@msc.com" TargetMode="External"/><Relationship Id="rId15" Type="http://schemas.openxmlformats.org/officeDocument/2006/relationships/hyperlink" Target="mailto:chingwei.ng@msc.com" TargetMode="External"/><Relationship Id="rId10" Type="http://schemas.openxmlformats.org/officeDocument/2006/relationships/hyperlink" Target="mailto:seoyi.li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robert.chia@msc.com" TargetMode="External"/><Relationship Id="rId14" Type="http://schemas.openxmlformats.org/officeDocument/2006/relationships/hyperlink" Target="mailto:dewi.ratnah@msc.com" TargetMode="External"/></Relationships>
</file>

<file path=xl/worksheets/_rels/sheet40.xml.rels><?xml version="1.0" encoding="UTF-8" standalone="yes"?>
<Relationships xmlns="http://schemas.openxmlformats.org/package/2006/relationships"><Relationship Id="rId8" Type="http://schemas.openxmlformats.org/officeDocument/2006/relationships/hyperlink" Target="mailto:kslim@msca.com.sg" TargetMode="External"/><Relationship Id="rId13" Type="http://schemas.openxmlformats.org/officeDocument/2006/relationships/hyperlink" Target="mailto:mktg-dept@msca.com.sg" TargetMode="External"/><Relationship Id="rId3" Type="http://schemas.openxmlformats.org/officeDocument/2006/relationships/hyperlink" Target="mailto:jasonlim@msca.com.sg" TargetMode="External"/><Relationship Id="rId7" Type="http://schemas.openxmlformats.org/officeDocument/2006/relationships/hyperlink" Target="mailto:sinexp@msca.com.sg" TargetMode="External"/><Relationship Id="rId12" Type="http://schemas.openxmlformats.org/officeDocument/2006/relationships/hyperlink" Target="mailto:klee@msca.com.sg" TargetMode="External"/><Relationship Id="rId2" Type="http://schemas.openxmlformats.org/officeDocument/2006/relationships/hyperlink" Target="mailto:nlew@msca.com.sg" TargetMode="External"/><Relationship Id="rId1" Type="http://schemas.openxmlformats.org/officeDocument/2006/relationships/hyperlink" Target="mailto:williewong@msca.com.sg" TargetMode="External"/><Relationship Id="rId6" Type="http://schemas.openxmlformats.org/officeDocument/2006/relationships/hyperlink" Target="mailto:ytluo@msca.com.sg" TargetMode="External"/><Relationship Id="rId11" Type="http://schemas.openxmlformats.org/officeDocument/2006/relationships/hyperlink" Target="mailto:nlee@msca.com.sg" TargetMode="External"/><Relationship Id="rId5" Type="http://schemas.openxmlformats.org/officeDocument/2006/relationships/hyperlink" Target="mailto:hlnguyen@msca.com.sg" TargetMode="External"/><Relationship Id="rId10" Type="http://schemas.openxmlformats.org/officeDocument/2006/relationships/hyperlink" Target="mailto:skoh@msca.com.sg" TargetMode="External"/><Relationship Id="rId4" Type="http://schemas.openxmlformats.org/officeDocument/2006/relationships/hyperlink" Target="mailto:custsvc@msca.com.sg" TargetMode="External"/><Relationship Id="rId9" Type="http://schemas.openxmlformats.org/officeDocument/2006/relationships/hyperlink" Target="mailto:jfong@msca.com.sg" TargetMode="External"/><Relationship Id="rId14" Type="http://schemas.openxmlformats.org/officeDocument/2006/relationships/printerSettings" Target="../printerSettings/printerSettings180.bin"/></Relationships>
</file>

<file path=xl/worksheets/_rels/sheet4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8.bin"/><Relationship Id="rId13" Type="http://schemas.openxmlformats.org/officeDocument/2006/relationships/printerSettings" Target="../printerSettings/printerSettings193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183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187.bin"/><Relationship Id="rId12" Type="http://schemas.openxmlformats.org/officeDocument/2006/relationships/printerSettings" Target="../printerSettings/printerSettings192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182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29" Type="http://schemas.openxmlformats.org/officeDocument/2006/relationships/comments" Target="../comments6.xml"/><Relationship Id="rId1" Type="http://schemas.openxmlformats.org/officeDocument/2006/relationships/printerSettings" Target="../printerSettings/printerSettings181.bin"/><Relationship Id="rId6" Type="http://schemas.openxmlformats.org/officeDocument/2006/relationships/printerSettings" Target="../printerSettings/printerSettings186.bin"/><Relationship Id="rId11" Type="http://schemas.openxmlformats.org/officeDocument/2006/relationships/printerSettings" Target="../printerSettings/printerSettings191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185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28" Type="http://schemas.openxmlformats.org/officeDocument/2006/relationships/vmlDrawing" Target="../drawings/vmlDrawing6.vml"/><Relationship Id="rId10" Type="http://schemas.openxmlformats.org/officeDocument/2006/relationships/printerSettings" Target="../printerSettings/printerSettings190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184.bin"/><Relationship Id="rId9" Type="http://schemas.openxmlformats.org/officeDocument/2006/relationships/printerSettings" Target="../printerSettings/printerSettings189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194.bin"/></Relationships>
</file>

<file path=xl/worksheets/_rels/sheet42.xml.rels><?xml version="1.0" encoding="UTF-8" standalone="yes"?>
<Relationships xmlns="http://schemas.openxmlformats.org/package/2006/relationships"><Relationship Id="rId8" Type="http://schemas.openxmlformats.org/officeDocument/2006/relationships/hyperlink" Target="mailto:crystal.lee@msc.com" TargetMode="External"/><Relationship Id="rId13" Type="http://schemas.openxmlformats.org/officeDocument/2006/relationships/hyperlink" Target="mailto:phoebe.huang@msc.com" TargetMode="External"/><Relationship Id="rId3" Type="http://schemas.openxmlformats.org/officeDocument/2006/relationships/hyperlink" Target="mailto:skoh@msca.com.sg" TargetMode="External"/><Relationship Id="rId7" Type="http://schemas.openxmlformats.org/officeDocument/2006/relationships/hyperlink" Target="mailto:custsvc@msca.com.sg" TargetMode="External"/><Relationship Id="rId12" Type="http://schemas.openxmlformats.org/officeDocument/2006/relationships/hyperlink" Target="mailto:zant.chong@msc.com" TargetMode="External"/><Relationship Id="rId2" Type="http://schemas.openxmlformats.org/officeDocument/2006/relationships/hyperlink" Target="mailto:kslim@msca.com.sg" TargetMode="External"/><Relationship Id="rId1" Type="http://schemas.openxmlformats.org/officeDocument/2006/relationships/hyperlink" Target="mailto:ytluo@msca.com.sg" TargetMode="External"/><Relationship Id="rId6" Type="http://schemas.openxmlformats.org/officeDocument/2006/relationships/hyperlink" Target="mailto:sinexp@msca.com.sg" TargetMode="External"/><Relationship Id="rId11" Type="http://schemas.openxmlformats.org/officeDocument/2006/relationships/hyperlink" Target="mailto:ashton.yan@msc.com" TargetMode="External"/><Relationship Id="rId5" Type="http://schemas.openxmlformats.org/officeDocument/2006/relationships/hyperlink" Target="mailto:custsvc@msca.com.sg" TargetMode="External"/><Relationship Id="rId10" Type="http://schemas.openxmlformats.org/officeDocument/2006/relationships/hyperlink" Target="mailto:darius.ong@msc.com" TargetMode="External"/><Relationship Id="rId4" Type="http://schemas.openxmlformats.org/officeDocument/2006/relationships/hyperlink" Target="mailto:mktg-dept@msca.com.sg" TargetMode="External"/><Relationship Id="rId9" Type="http://schemas.openxmlformats.org/officeDocument/2006/relationships/hyperlink" Target="mailto:leon.tai@msc.com" TargetMode="External"/><Relationship Id="rId14" Type="http://schemas.openxmlformats.org/officeDocument/2006/relationships/printerSettings" Target="../printerSettings/printerSettings195.bin"/></Relationships>
</file>

<file path=xl/worksheets/_rels/sheet4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3.bin"/><Relationship Id="rId13" Type="http://schemas.openxmlformats.org/officeDocument/2006/relationships/printerSettings" Target="../printerSettings/printerSettings208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198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02.bin"/><Relationship Id="rId12" Type="http://schemas.openxmlformats.org/officeDocument/2006/relationships/printerSettings" Target="../printerSettings/printerSettings207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197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196.bin"/><Relationship Id="rId6" Type="http://schemas.openxmlformats.org/officeDocument/2006/relationships/printerSettings" Target="../printerSettings/printerSettings201.bin"/><Relationship Id="rId11" Type="http://schemas.openxmlformats.org/officeDocument/2006/relationships/printerSettings" Target="../printerSettings/printerSettings206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00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205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199.bin"/><Relationship Id="rId9" Type="http://schemas.openxmlformats.org/officeDocument/2006/relationships/printerSettings" Target="../printerSettings/printerSettings204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09.bin"/></Relationships>
</file>

<file path=xl/worksheets/_rels/sheet4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7.bin"/><Relationship Id="rId13" Type="http://schemas.openxmlformats.org/officeDocument/2006/relationships/printerSettings" Target="../printerSettings/printerSettings222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12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16.bin"/><Relationship Id="rId12" Type="http://schemas.openxmlformats.org/officeDocument/2006/relationships/printerSettings" Target="../printerSettings/printerSettings221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11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29" Type="http://schemas.openxmlformats.org/officeDocument/2006/relationships/comments" Target="../comments7.xml"/><Relationship Id="rId1" Type="http://schemas.openxmlformats.org/officeDocument/2006/relationships/printerSettings" Target="../printerSettings/printerSettings210.bin"/><Relationship Id="rId6" Type="http://schemas.openxmlformats.org/officeDocument/2006/relationships/printerSettings" Target="../printerSettings/printerSettings215.bin"/><Relationship Id="rId11" Type="http://schemas.openxmlformats.org/officeDocument/2006/relationships/printerSettings" Target="../printerSettings/printerSettings220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14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28" Type="http://schemas.openxmlformats.org/officeDocument/2006/relationships/vmlDrawing" Target="../drawings/vmlDrawing7.vml"/><Relationship Id="rId10" Type="http://schemas.openxmlformats.org/officeDocument/2006/relationships/printerSettings" Target="../printerSettings/printerSettings219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213.bin"/><Relationship Id="rId9" Type="http://schemas.openxmlformats.org/officeDocument/2006/relationships/printerSettings" Target="../printerSettings/printerSettings218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23.bin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1.bin"/><Relationship Id="rId13" Type="http://schemas.openxmlformats.org/officeDocument/2006/relationships/printerSettings" Target="../printerSettings/printerSettings236.bin"/><Relationship Id="rId18" Type="http://schemas.openxmlformats.org/officeDocument/2006/relationships/hyperlink" Target="mailto:ytluo@msca.com.sg" TargetMode="External"/><Relationship Id="rId26" Type="http://schemas.openxmlformats.org/officeDocument/2006/relationships/hyperlink" Target="mailto:custsvc@msca.com.sg" TargetMode="External"/><Relationship Id="rId3" Type="http://schemas.openxmlformats.org/officeDocument/2006/relationships/printerSettings" Target="../printerSettings/printerSettings226.bin"/><Relationship Id="rId21" Type="http://schemas.openxmlformats.org/officeDocument/2006/relationships/hyperlink" Target="mailto:skoh@msca.com.sg" TargetMode="External"/><Relationship Id="rId7" Type="http://schemas.openxmlformats.org/officeDocument/2006/relationships/printerSettings" Target="../printerSettings/printerSettings230.bin"/><Relationship Id="rId12" Type="http://schemas.openxmlformats.org/officeDocument/2006/relationships/printerSettings" Target="../printerSettings/printerSettings235.bin"/><Relationship Id="rId17" Type="http://schemas.openxmlformats.org/officeDocument/2006/relationships/hyperlink" Target="mailto:hlnguyen@msca.com.sg" TargetMode="External"/><Relationship Id="rId25" Type="http://schemas.openxmlformats.org/officeDocument/2006/relationships/hyperlink" Target="mailto:sinexp@msca.com.sg" TargetMode="External"/><Relationship Id="rId2" Type="http://schemas.openxmlformats.org/officeDocument/2006/relationships/printerSettings" Target="../printerSettings/printerSettings225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jfong@msca.com.sg" TargetMode="External"/><Relationship Id="rId1" Type="http://schemas.openxmlformats.org/officeDocument/2006/relationships/printerSettings" Target="../printerSettings/printerSettings224.bin"/><Relationship Id="rId6" Type="http://schemas.openxmlformats.org/officeDocument/2006/relationships/printerSettings" Target="../printerSettings/printerSettings229.bin"/><Relationship Id="rId11" Type="http://schemas.openxmlformats.org/officeDocument/2006/relationships/printerSettings" Target="../printerSettings/printerSettings234.bin"/><Relationship Id="rId24" Type="http://schemas.openxmlformats.org/officeDocument/2006/relationships/hyperlink" Target="mailto:mktg-dept@msca.com.sg" TargetMode="External"/><Relationship Id="rId5" Type="http://schemas.openxmlformats.org/officeDocument/2006/relationships/printerSettings" Target="../printerSettings/printerSettings228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klee@msca.com.sg" TargetMode="External"/><Relationship Id="rId10" Type="http://schemas.openxmlformats.org/officeDocument/2006/relationships/printerSettings" Target="../printerSettings/printerSettings233.bin"/><Relationship Id="rId19" Type="http://schemas.openxmlformats.org/officeDocument/2006/relationships/hyperlink" Target="mailto:kslim@msca.com.sg" TargetMode="External"/><Relationship Id="rId4" Type="http://schemas.openxmlformats.org/officeDocument/2006/relationships/printerSettings" Target="../printerSettings/printerSettings227.bin"/><Relationship Id="rId9" Type="http://schemas.openxmlformats.org/officeDocument/2006/relationships/printerSettings" Target="../printerSettings/printerSettings232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nlee@msca.com.sg" TargetMode="External"/><Relationship Id="rId27" Type="http://schemas.openxmlformats.org/officeDocument/2006/relationships/printerSettings" Target="../printerSettings/printerSettings237.bin"/></Relationships>
</file>

<file path=xl/worksheets/_rels/sheet4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5.bin"/><Relationship Id="rId13" Type="http://schemas.openxmlformats.org/officeDocument/2006/relationships/hyperlink" Target="mailto:nlew@msca.com.sg" TargetMode="External"/><Relationship Id="rId18" Type="http://schemas.openxmlformats.org/officeDocument/2006/relationships/hyperlink" Target="mailto:sinexp@msca.com.sg" TargetMode="External"/><Relationship Id="rId3" Type="http://schemas.openxmlformats.org/officeDocument/2006/relationships/printerSettings" Target="../printerSettings/printerSettings240.bin"/><Relationship Id="rId21" Type="http://schemas.openxmlformats.org/officeDocument/2006/relationships/hyperlink" Target="mailto:skoh@msca.com.sg" TargetMode="External"/><Relationship Id="rId7" Type="http://schemas.openxmlformats.org/officeDocument/2006/relationships/printerSettings" Target="../printerSettings/printerSettings244.bin"/><Relationship Id="rId12" Type="http://schemas.openxmlformats.org/officeDocument/2006/relationships/hyperlink" Target="mailto:williewong@msca.com.sg" TargetMode="External"/><Relationship Id="rId17" Type="http://schemas.openxmlformats.org/officeDocument/2006/relationships/hyperlink" Target="mailto:ytluo@msca.com.sg" TargetMode="External"/><Relationship Id="rId25" Type="http://schemas.openxmlformats.org/officeDocument/2006/relationships/printerSettings" Target="../printerSettings/printerSettings249.bin"/><Relationship Id="rId2" Type="http://schemas.openxmlformats.org/officeDocument/2006/relationships/printerSettings" Target="../printerSettings/printerSettings239.bin"/><Relationship Id="rId16" Type="http://schemas.openxmlformats.org/officeDocument/2006/relationships/hyperlink" Target="mailto:hlnguyen@msca.com.sg" TargetMode="External"/><Relationship Id="rId20" Type="http://schemas.openxmlformats.org/officeDocument/2006/relationships/hyperlink" Target="mailto:jfong@msca.com.sg" TargetMode="External"/><Relationship Id="rId1" Type="http://schemas.openxmlformats.org/officeDocument/2006/relationships/printerSettings" Target="../printerSettings/printerSettings238.bin"/><Relationship Id="rId6" Type="http://schemas.openxmlformats.org/officeDocument/2006/relationships/printerSettings" Target="../printerSettings/printerSettings243.bin"/><Relationship Id="rId11" Type="http://schemas.openxmlformats.org/officeDocument/2006/relationships/printerSettings" Target="../printerSettings/printerSettings248.bin"/><Relationship Id="rId24" Type="http://schemas.openxmlformats.org/officeDocument/2006/relationships/hyperlink" Target="mailto:mktg-dept@msca.com.sg" TargetMode="External"/><Relationship Id="rId5" Type="http://schemas.openxmlformats.org/officeDocument/2006/relationships/printerSettings" Target="../printerSettings/printerSettings242.bin"/><Relationship Id="rId15" Type="http://schemas.openxmlformats.org/officeDocument/2006/relationships/hyperlink" Target="mailto:custsvc@msca.com.sg" TargetMode="External"/><Relationship Id="rId23" Type="http://schemas.openxmlformats.org/officeDocument/2006/relationships/hyperlink" Target="mailto:klee@msca.com.sg" TargetMode="External"/><Relationship Id="rId10" Type="http://schemas.openxmlformats.org/officeDocument/2006/relationships/printerSettings" Target="../printerSettings/printerSettings247.bin"/><Relationship Id="rId19" Type="http://schemas.openxmlformats.org/officeDocument/2006/relationships/hyperlink" Target="mailto:kslim@msca.com.sg" TargetMode="External"/><Relationship Id="rId4" Type="http://schemas.openxmlformats.org/officeDocument/2006/relationships/printerSettings" Target="../printerSettings/printerSettings241.bin"/><Relationship Id="rId9" Type="http://schemas.openxmlformats.org/officeDocument/2006/relationships/printerSettings" Target="../printerSettings/printerSettings246.bin"/><Relationship Id="rId14" Type="http://schemas.openxmlformats.org/officeDocument/2006/relationships/hyperlink" Target="mailto:jasonlim@msca.com.sg" TargetMode="External"/><Relationship Id="rId22" Type="http://schemas.openxmlformats.org/officeDocument/2006/relationships/hyperlink" Target="mailto:nlee@msca.com.sg" TargetMode="External"/></Relationships>
</file>

<file path=xl/worksheets/_rels/sheet4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7.bin"/><Relationship Id="rId13" Type="http://schemas.openxmlformats.org/officeDocument/2006/relationships/printerSettings" Target="../printerSettings/printerSettings262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52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56.bin"/><Relationship Id="rId12" Type="http://schemas.openxmlformats.org/officeDocument/2006/relationships/printerSettings" Target="../printerSettings/printerSettings261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51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250.bin"/><Relationship Id="rId6" Type="http://schemas.openxmlformats.org/officeDocument/2006/relationships/printerSettings" Target="../printerSettings/printerSettings255.bin"/><Relationship Id="rId11" Type="http://schemas.openxmlformats.org/officeDocument/2006/relationships/printerSettings" Target="../printerSettings/printerSettings260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54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259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253.bin"/><Relationship Id="rId9" Type="http://schemas.openxmlformats.org/officeDocument/2006/relationships/printerSettings" Target="../printerSettings/printerSettings258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63.bin"/></Relationships>
</file>

<file path=xl/worksheets/_rels/sheet48.xml.rels><?xml version="1.0" encoding="UTF-8" standalone="yes"?>
<Relationships xmlns="http://schemas.openxmlformats.org/package/2006/relationships"><Relationship Id="rId8" Type="http://schemas.openxmlformats.org/officeDocument/2006/relationships/hyperlink" Target="mailto:jasonlim@msca.com.sg" TargetMode="External"/><Relationship Id="rId13" Type="http://schemas.openxmlformats.org/officeDocument/2006/relationships/hyperlink" Target="mailto:kslim@msca.com.sg" TargetMode="External"/><Relationship Id="rId18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66.bin"/><Relationship Id="rId7" Type="http://schemas.openxmlformats.org/officeDocument/2006/relationships/hyperlink" Target="mailto:nlew@msca.com.sg" TargetMode="External"/><Relationship Id="rId12" Type="http://schemas.openxmlformats.org/officeDocument/2006/relationships/hyperlink" Target="mailto:sinexp@msca.com.sg" TargetMode="External"/><Relationship Id="rId17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65.bin"/><Relationship Id="rId16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264.bin"/><Relationship Id="rId6" Type="http://schemas.openxmlformats.org/officeDocument/2006/relationships/hyperlink" Target="mailto:williewong@msca.com.sg" TargetMode="External"/><Relationship Id="rId11" Type="http://schemas.openxmlformats.org/officeDocument/2006/relationships/hyperlink" Target="mailto:ytluo@msca.com.sg" TargetMode="External"/><Relationship Id="rId5" Type="http://schemas.openxmlformats.org/officeDocument/2006/relationships/printerSettings" Target="../printerSettings/printerSettings268.bin"/><Relationship Id="rId15" Type="http://schemas.openxmlformats.org/officeDocument/2006/relationships/hyperlink" Target="mailto:skoh@msca.com.sg" TargetMode="External"/><Relationship Id="rId10" Type="http://schemas.openxmlformats.org/officeDocument/2006/relationships/hyperlink" Target="mailto:hlnguyen@msca.com.sg" TargetMode="External"/><Relationship Id="rId19" Type="http://schemas.openxmlformats.org/officeDocument/2006/relationships/printerSettings" Target="../printerSettings/printerSettings269.bin"/><Relationship Id="rId4" Type="http://schemas.openxmlformats.org/officeDocument/2006/relationships/printerSettings" Target="../printerSettings/printerSettings267.bin"/><Relationship Id="rId9" Type="http://schemas.openxmlformats.org/officeDocument/2006/relationships/hyperlink" Target="mailto:custsvc@msca.com.sg" TargetMode="External"/><Relationship Id="rId14" Type="http://schemas.openxmlformats.org/officeDocument/2006/relationships/hyperlink" Target="mailto:jfong@msca.com.sg" TargetMode="External"/></Relationships>
</file>

<file path=xl/worksheets/_rels/sheet4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7.bin"/><Relationship Id="rId13" Type="http://schemas.openxmlformats.org/officeDocument/2006/relationships/printerSettings" Target="../printerSettings/printerSettings282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72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76.bin"/><Relationship Id="rId12" Type="http://schemas.openxmlformats.org/officeDocument/2006/relationships/printerSettings" Target="../printerSettings/printerSettings281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71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270.bin"/><Relationship Id="rId6" Type="http://schemas.openxmlformats.org/officeDocument/2006/relationships/printerSettings" Target="../printerSettings/printerSettings275.bin"/><Relationship Id="rId11" Type="http://schemas.openxmlformats.org/officeDocument/2006/relationships/printerSettings" Target="../printerSettings/printerSettings280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74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279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273.bin"/><Relationship Id="rId9" Type="http://schemas.openxmlformats.org/officeDocument/2006/relationships/printerSettings" Target="../printerSettings/printerSettings278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8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hingwei.ng@msc.com" TargetMode="External"/><Relationship Id="rId13" Type="http://schemas.openxmlformats.org/officeDocument/2006/relationships/hyperlink" Target="mailto:hazel.toh@msc.com" TargetMode="External"/><Relationship Id="rId18" Type="http://schemas.openxmlformats.org/officeDocument/2006/relationships/printerSettings" Target="../printerSettings/printerSettings18.bin"/><Relationship Id="rId3" Type="http://schemas.openxmlformats.org/officeDocument/2006/relationships/hyperlink" Target="mailto:noor.afnindah@msc.com" TargetMode="External"/><Relationship Id="rId7" Type="http://schemas.openxmlformats.org/officeDocument/2006/relationships/hyperlink" Target="mailto:angelia.lau@msc.com" TargetMode="External"/><Relationship Id="rId12" Type="http://schemas.openxmlformats.org/officeDocument/2006/relationships/hyperlink" Target="mailto:eunice.chan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SG094-Custsvc@msc.com" TargetMode="External"/><Relationship Id="rId16" Type="http://schemas.openxmlformats.org/officeDocument/2006/relationships/hyperlink" Target="mailto:SG094-Sinexp@msc.com" TargetMode="External"/><Relationship Id="rId1" Type="http://schemas.openxmlformats.org/officeDocument/2006/relationships/hyperlink" Target="mailto:SG094-Mktg-Dept@msc.com" TargetMode="External"/><Relationship Id="rId6" Type="http://schemas.openxmlformats.org/officeDocument/2006/relationships/hyperlink" Target="mailto:sharon.koh@msc.com" TargetMode="External"/><Relationship Id="rId11" Type="http://schemas.openxmlformats.org/officeDocument/2006/relationships/hyperlink" Target="mailto:raynar.ang@msc.com" TargetMode="External"/><Relationship Id="rId5" Type="http://schemas.openxmlformats.org/officeDocument/2006/relationships/hyperlink" Target="mailto:seoyi.liew@msc.com" TargetMode="External"/><Relationship Id="rId15" Type="http://schemas.openxmlformats.org/officeDocument/2006/relationships/hyperlink" Target="mailto:yuting.luo@msc.com" TargetMode="External"/><Relationship Id="rId10" Type="http://schemas.openxmlformats.org/officeDocument/2006/relationships/hyperlink" Target="mailto:dewi.ratnah@msc.com" TargetMode="External"/><Relationship Id="rId4" Type="http://schemas.openxmlformats.org/officeDocument/2006/relationships/hyperlink" Target="mailto:robert.chia@msc.com" TargetMode="External"/><Relationship Id="rId9" Type="http://schemas.openxmlformats.org/officeDocument/2006/relationships/hyperlink" Target="mailto:zoey.ong@msc.com" TargetMode="External"/><Relationship Id="rId14" Type="http://schemas.openxmlformats.org/officeDocument/2006/relationships/hyperlink" Target="mailto:kaisiang.lim@msc.com" TargetMode="External"/></Relationships>
</file>

<file path=xl/worksheets/_rels/sheet5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1.bin"/><Relationship Id="rId13" Type="http://schemas.openxmlformats.org/officeDocument/2006/relationships/hyperlink" Target="mailto:hlnguyen@msca.com.sg" TargetMode="External"/><Relationship Id="rId18" Type="http://schemas.openxmlformats.org/officeDocument/2006/relationships/hyperlink" Target="mailto:skoh@msca.com.sg" TargetMode="External"/><Relationship Id="rId3" Type="http://schemas.openxmlformats.org/officeDocument/2006/relationships/printerSettings" Target="../printerSettings/printerSettings286.bin"/><Relationship Id="rId21" Type="http://schemas.openxmlformats.org/officeDocument/2006/relationships/hyperlink" Target="mailto:mktg-dept@msca.com.sg" TargetMode="External"/><Relationship Id="rId7" Type="http://schemas.openxmlformats.org/officeDocument/2006/relationships/printerSettings" Target="../printerSettings/printerSettings290.bin"/><Relationship Id="rId12" Type="http://schemas.openxmlformats.org/officeDocument/2006/relationships/hyperlink" Target="mailto:custsvc@msca.com.sg" TargetMode="External"/><Relationship Id="rId17" Type="http://schemas.openxmlformats.org/officeDocument/2006/relationships/hyperlink" Target="mailto:jfong@msca.com.sg" TargetMode="External"/><Relationship Id="rId2" Type="http://schemas.openxmlformats.org/officeDocument/2006/relationships/printerSettings" Target="../printerSettings/printerSettings285.bin"/><Relationship Id="rId16" Type="http://schemas.openxmlformats.org/officeDocument/2006/relationships/hyperlink" Target="mailto:kslim@msca.com.sg" TargetMode="External"/><Relationship Id="rId20" Type="http://schemas.openxmlformats.org/officeDocument/2006/relationships/hyperlink" Target="mailto:klee@msca.com.sg" TargetMode="External"/><Relationship Id="rId1" Type="http://schemas.openxmlformats.org/officeDocument/2006/relationships/printerSettings" Target="../printerSettings/printerSettings284.bin"/><Relationship Id="rId6" Type="http://schemas.openxmlformats.org/officeDocument/2006/relationships/printerSettings" Target="../printerSettings/printerSettings289.bin"/><Relationship Id="rId11" Type="http://schemas.openxmlformats.org/officeDocument/2006/relationships/hyperlink" Target="mailto:jasonlim@msca.com.sg" TargetMode="External"/><Relationship Id="rId5" Type="http://schemas.openxmlformats.org/officeDocument/2006/relationships/printerSettings" Target="../printerSettings/printerSettings288.bin"/><Relationship Id="rId15" Type="http://schemas.openxmlformats.org/officeDocument/2006/relationships/hyperlink" Target="mailto:sinexp@msca.com.sg" TargetMode="External"/><Relationship Id="rId10" Type="http://schemas.openxmlformats.org/officeDocument/2006/relationships/hyperlink" Target="mailto:nlew@msca.com.sg" TargetMode="External"/><Relationship Id="rId19" Type="http://schemas.openxmlformats.org/officeDocument/2006/relationships/hyperlink" Target="mailto:nlee@msca.com.sg" TargetMode="External"/><Relationship Id="rId4" Type="http://schemas.openxmlformats.org/officeDocument/2006/relationships/printerSettings" Target="../printerSettings/printerSettings287.bin"/><Relationship Id="rId9" Type="http://schemas.openxmlformats.org/officeDocument/2006/relationships/hyperlink" Target="mailto:williewong@msca.com.sg" TargetMode="External"/><Relationship Id="rId14" Type="http://schemas.openxmlformats.org/officeDocument/2006/relationships/hyperlink" Target="mailto:ytluo@msca.com.sg" TargetMode="External"/><Relationship Id="rId22" Type="http://schemas.openxmlformats.org/officeDocument/2006/relationships/printerSettings" Target="../printerSettings/printerSettings292.bin"/></Relationships>
</file>

<file path=xl/worksheets/_rels/sheet5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0.bin"/><Relationship Id="rId13" Type="http://schemas.openxmlformats.org/officeDocument/2006/relationships/hyperlink" Target="mailto:custsvc@msca.com.sg" TargetMode="External"/><Relationship Id="rId18" Type="http://schemas.openxmlformats.org/officeDocument/2006/relationships/hyperlink" Target="mailto:jfong@msca.com.sg" TargetMode="External"/><Relationship Id="rId3" Type="http://schemas.openxmlformats.org/officeDocument/2006/relationships/printerSettings" Target="../printerSettings/printerSettings295.bin"/><Relationship Id="rId21" Type="http://schemas.openxmlformats.org/officeDocument/2006/relationships/hyperlink" Target="mailto:klee@msca.com.sg" TargetMode="External"/><Relationship Id="rId7" Type="http://schemas.openxmlformats.org/officeDocument/2006/relationships/printerSettings" Target="../printerSettings/printerSettings299.bin"/><Relationship Id="rId12" Type="http://schemas.openxmlformats.org/officeDocument/2006/relationships/hyperlink" Target="mailto:jasonlim@msca.com.sg" TargetMode="External"/><Relationship Id="rId17" Type="http://schemas.openxmlformats.org/officeDocument/2006/relationships/hyperlink" Target="mailto:kslim@msca.com.sg" TargetMode="External"/><Relationship Id="rId2" Type="http://schemas.openxmlformats.org/officeDocument/2006/relationships/printerSettings" Target="../printerSettings/printerSettings294.bin"/><Relationship Id="rId16" Type="http://schemas.openxmlformats.org/officeDocument/2006/relationships/hyperlink" Target="mailto:sinexp@msca.com.sg" TargetMode="External"/><Relationship Id="rId20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293.bin"/><Relationship Id="rId6" Type="http://schemas.openxmlformats.org/officeDocument/2006/relationships/printerSettings" Target="../printerSettings/printerSettings298.bin"/><Relationship Id="rId11" Type="http://schemas.openxmlformats.org/officeDocument/2006/relationships/hyperlink" Target="mailto:nlew@msca.com.sg" TargetMode="External"/><Relationship Id="rId5" Type="http://schemas.openxmlformats.org/officeDocument/2006/relationships/printerSettings" Target="../printerSettings/printerSettings297.bin"/><Relationship Id="rId15" Type="http://schemas.openxmlformats.org/officeDocument/2006/relationships/hyperlink" Target="mailto:ytluo@msca.com.sg" TargetMode="External"/><Relationship Id="rId23" Type="http://schemas.openxmlformats.org/officeDocument/2006/relationships/printerSettings" Target="../printerSettings/printerSettings302.bin"/><Relationship Id="rId10" Type="http://schemas.openxmlformats.org/officeDocument/2006/relationships/hyperlink" Target="mailto:williewong@msca.com.sg" TargetMode="External"/><Relationship Id="rId19" Type="http://schemas.openxmlformats.org/officeDocument/2006/relationships/hyperlink" Target="mailto:skoh@msca.com.sg" TargetMode="External"/><Relationship Id="rId4" Type="http://schemas.openxmlformats.org/officeDocument/2006/relationships/printerSettings" Target="../printerSettings/printerSettings296.bin"/><Relationship Id="rId9" Type="http://schemas.openxmlformats.org/officeDocument/2006/relationships/printerSettings" Target="../printerSettings/printerSettings301.bin"/><Relationship Id="rId14" Type="http://schemas.openxmlformats.org/officeDocument/2006/relationships/hyperlink" Target="mailto:hlnguyen@msca.com.sg" TargetMode="External"/><Relationship Id="rId22" Type="http://schemas.openxmlformats.org/officeDocument/2006/relationships/hyperlink" Target="mailto:mktg-dept@msca.com.sg" TargetMode="External"/></Relationships>
</file>

<file path=xl/worksheets/_rels/sheet5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10.bin"/><Relationship Id="rId13" Type="http://schemas.openxmlformats.org/officeDocument/2006/relationships/printerSettings" Target="../printerSettings/printerSettings315.bin"/><Relationship Id="rId18" Type="http://schemas.openxmlformats.org/officeDocument/2006/relationships/hyperlink" Target="mailto:skoh@msca.com.sg" TargetMode="External"/><Relationship Id="rId26" Type="http://schemas.openxmlformats.org/officeDocument/2006/relationships/hyperlink" Target="mailto:zant.chong@msc.com" TargetMode="External"/><Relationship Id="rId3" Type="http://schemas.openxmlformats.org/officeDocument/2006/relationships/printerSettings" Target="../printerSettings/printerSettings305.bin"/><Relationship Id="rId21" Type="http://schemas.openxmlformats.org/officeDocument/2006/relationships/hyperlink" Target="mailto:custsvc@msca.com.sg" TargetMode="External"/><Relationship Id="rId7" Type="http://schemas.openxmlformats.org/officeDocument/2006/relationships/printerSettings" Target="../printerSettings/printerSettings309.bin"/><Relationship Id="rId12" Type="http://schemas.openxmlformats.org/officeDocument/2006/relationships/printerSettings" Target="../printerSettings/printerSettings314.bin"/><Relationship Id="rId17" Type="http://schemas.openxmlformats.org/officeDocument/2006/relationships/hyperlink" Target="mailto:kslim@msca.com.sg" TargetMode="External"/><Relationship Id="rId25" Type="http://schemas.openxmlformats.org/officeDocument/2006/relationships/hyperlink" Target="mailto:ashton.yan@msc.com" TargetMode="External"/><Relationship Id="rId2" Type="http://schemas.openxmlformats.org/officeDocument/2006/relationships/printerSettings" Target="../printerSettings/printerSettings304.bin"/><Relationship Id="rId16" Type="http://schemas.openxmlformats.org/officeDocument/2006/relationships/hyperlink" Target="mailto:sinexp@msca.com.sg" TargetMode="External"/><Relationship Id="rId20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303.bin"/><Relationship Id="rId6" Type="http://schemas.openxmlformats.org/officeDocument/2006/relationships/printerSettings" Target="../printerSettings/printerSettings308.bin"/><Relationship Id="rId11" Type="http://schemas.openxmlformats.org/officeDocument/2006/relationships/printerSettings" Target="../printerSettings/printerSettings313.bin"/><Relationship Id="rId24" Type="http://schemas.openxmlformats.org/officeDocument/2006/relationships/hyperlink" Target="mailto:darius.ong@msc.com" TargetMode="External"/><Relationship Id="rId5" Type="http://schemas.openxmlformats.org/officeDocument/2006/relationships/printerSettings" Target="../printerSettings/printerSettings307.bin"/><Relationship Id="rId15" Type="http://schemas.openxmlformats.org/officeDocument/2006/relationships/hyperlink" Target="mailto:ytluo@msca.com.sg" TargetMode="External"/><Relationship Id="rId23" Type="http://schemas.openxmlformats.org/officeDocument/2006/relationships/hyperlink" Target="mailto:leon.tai@msc.com" TargetMode="External"/><Relationship Id="rId10" Type="http://schemas.openxmlformats.org/officeDocument/2006/relationships/printerSettings" Target="../printerSettings/printerSettings312.bin"/><Relationship Id="rId19" Type="http://schemas.openxmlformats.org/officeDocument/2006/relationships/hyperlink" Target="mailto:mktg-dept@msca.com.sg" TargetMode="External"/><Relationship Id="rId4" Type="http://schemas.openxmlformats.org/officeDocument/2006/relationships/printerSettings" Target="../printerSettings/printerSettings306.bin"/><Relationship Id="rId9" Type="http://schemas.openxmlformats.org/officeDocument/2006/relationships/printerSettings" Target="../printerSettings/printerSettings311.bin"/><Relationship Id="rId14" Type="http://schemas.openxmlformats.org/officeDocument/2006/relationships/hyperlink" Target="mailto:custsvc@msca.com.sg" TargetMode="External"/><Relationship Id="rId22" Type="http://schemas.openxmlformats.org/officeDocument/2006/relationships/hyperlink" Target="mailto:crystal.lee@msc.com" TargetMode="External"/><Relationship Id="rId27" Type="http://schemas.openxmlformats.org/officeDocument/2006/relationships/printerSettings" Target="../printerSettings/printerSettings316.bin"/></Relationships>
</file>

<file path=xl/worksheets/_rels/sheet53.xml.rels><?xml version="1.0" encoding="UTF-8" standalone="yes"?>
<Relationships xmlns="http://schemas.openxmlformats.org/package/2006/relationships"><Relationship Id="rId8" Type="http://schemas.openxmlformats.org/officeDocument/2006/relationships/hyperlink" Target="mailto:custsvc@msca.com.sg" TargetMode="External"/><Relationship Id="rId13" Type="http://schemas.openxmlformats.org/officeDocument/2006/relationships/hyperlink" Target="mailto:zant.chong@msc.com" TargetMode="External"/><Relationship Id="rId3" Type="http://schemas.openxmlformats.org/officeDocument/2006/relationships/hyperlink" Target="mailto:sinexp@msca.com.sg" TargetMode="External"/><Relationship Id="rId7" Type="http://schemas.openxmlformats.org/officeDocument/2006/relationships/hyperlink" Target="mailto:nlee@msca.com.sg" TargetMode="External"/><Relationship Id="rId12" Type="http://schemas.openxmlformats.org/officeDocument/2006/relationships/hyperlink" Target="mailto:ashton.yan@msc.com" TargetMode="External"/><Relationship Id="rId2" Type="http://schemas.openxmlformats.org/officeDocument/2006/relationships/hyperlink" Target="mailto:ytluo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mktg-dept@msca.com.sg" TargetMode="External"/><Relationship Id="rId11" Type="http://schemas.openxmlformats.org/officeDocument/2006/relationships/hyperlink" Target="mailto:darius.ong@msc.com" TargetMode="External"/><Relationship Id="rId5" Type="http://schemas.openxmlformats.org/officeDocument/2006/relationships/hyperlink" Target="mailto:skoh@msca.com.sg" TargetMode="External"/><Relationship Id="rId10" Type="http://schemas.openxmlformats.org/officeDocument/2006/relationships/hyperlink" Target="mailto:leon.tai@msc.com" TargetMode="External"/><Relationship Id="rId4" Type="http://schemas.openxmlformats.org/officeDocument/2006/relationships/hyperlink" Target="mailto:kslim@msca.com.sg" TargetMode="External"/><Relationship Id="rId9" Type="http://schemas.openxmlformats.org/officeDocument/2006/relationships/hyperlink" Target="mailto:crystal.lee@msc.com" TargetMode="External"/><Relationship Id="rId14" Type="http://schemas.openxmlformats.org/officeDocument/2006/relationships/printerSettings" Target="../printerSettings/printerSettings317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18.bin"/><Relationship Id="rId1" Type="http://schemas.openxmlformats.org/officeDocument/2006/relationships/hyperlink" Target="http://www.msc.com/" TargetMode="External"/></Relationships>
</file>

<file path=xl/worksheets/_rels/sheet5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6.bin"/><Relationship Id="rId3" Type="http://schemas.openxmlformats.org/officeDocument/2006/relationships/printerSettings" Target="../printerSettings/printerSettings321.bin"/><Relationship Id="rId7" Type="http://schemas.openxmlformats.org/officeDocument/2006/relationships/printerSettings" Target="../printerSettings/printerSettings325.bin"/><Relationship Id="rId2" Type="http://schemas.openxmlformats.org/officeDocument/2006/relationships/printerSettings" Target="../printerSettings/printerSettings320.bin"/><Relationship Id="rId1" Type="http://schemas.openxmlformats.org/officeDocument/2006/relationships/printerSettings" Target="../printerSettings/printerSettings319.bin"/><Relationship Id="rId6" Type="http://schemas.openxmlformats.org/officeDocument/2006/relationships/printerSettings" Target="../printerSettings/printerSettings324.bin"/><Relationship Id="rId5" Type="http://schemas.openxmlformats.org/officeDocument/2006/relationships/printerSettings" Target="../printerSettings/printerSettings323.bin"/><Relationship Id="rId4" Type="http://schemas.openxmlformats.org/officeDocument/2006/relationships/printerSettings" Target="../printerSettings/printerSettings322.bin"/><Relationship Id="rId9" Type="http://schemas.openxmlformats.org/officeDocument/2006/relationships/printerSettings" Target="../printerSettings/printerSettings327.bin"/></Relationships>
</file>

<file path=xl/worksheets/_rels/sheet5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5.bin"/><Relationship Id="rId13" Type="http://schemas.openxmlformats.org/officeDocument/2006/relationships/printerSettings" Target="../printerSettings/printerSettings340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330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334.bin"/><Relationship Id="rId12" Type="http://schemas.openxmlformats.org/officeDocument/2006/relationships/printerSettings" Target="../printerSettings/printerSettings339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329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328.bin"/><Relationship Id="rId6" Type="http://schemas.openxmlformats.org/officeDocument/2006/relationships/printerSettings" Target="../printerSettings/printerSettings333.bin"/><Relationship Id="rId11" Type="http://schemas.openxmlformats.org/officeDocument/2006/relationships/printerSettings" Target="../printerSettings/printerSettings338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332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337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331.bin"/><Relationship Id="rId9" Type="http://schemas.openxmlformats.org/officeDocument/2006/relationships/printerSettings" Target="../printerSettings/printerSettings336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341.bin"/></Relationships>
</file>

<file path=xl/worksheets/_rels/sheet57.xml.rels><?xml version="1.0" encoding="UTF-8" standalone="yes"?>
<Relationships xmlns="http://schemas.openxmlformats.org/package/2006/relationships"><Relationship Id="rId8" Type="http://schemas.openxmlformats.org/officeDocument/2006/relationships/hyperlink" Target="mailto:eunice.chan@msc.com" TargetMode="External"/><Relationship Id="rId13" Type="http://schemas.openxmlformats.org/officeDocument/2006/relationships/hyperlink" Target="mailto:zant.chong@msc.com" TargetMode="External"/><Relationship Id="rId3" Type="http://schemas.openxmlformats.org/officeDocument/2006/relationships/hyperlink" Target="mailto:mktg-dept@msca.com.sg" TargetMode="External"/><Relationship Id="rId7" Type="http://schemas.openxmlformats.org/officeDocument/2006/relationships/hyperlink" Target="mailto:hazel.toh@msc.com" TargetMode="External"/><Relationship Id="rId12" Type="http://schemas.openxmlformats.org/officeDocument/2006/relationships/hyperlink" Target="mailto:ashton.yan@msc.com" TargetMode="External"/><Relationship Id="rId2" Type="http://schemas.openxmlformats.org/officeDocument/2006/relationships/hyperlink" Target="mailto:sinexp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ytluo@msca.com.sg" TargetMode="External"/><Relationship Id="rId11" Type="http://schemas.openxmlformats.org/officeDocument/2006/relationships/hyperlink" Target="mailto:darius.ong@msc.com" TargetMode="External"/><Relationship Id="rId5" Type="http://schemas.openxmlformats.org/officeDocument/2006/relationships/hyperlink" Target="mailto:skoh@msca.com.sg" TargetMode="External"/><Relationship Id="rId15" Type="http://schemas.openxmlformats.org/officeDocument/2006/relationships/printerSettings" Target="../printerSettings/printerSettings342.bin"/><Relationship Id="rId10" Type="http://schemas.openxmlformats.org/officeDocument/2006/relationships/hyperlink" Target="mailto:crystal.lee@msc.com" TargetMode="External"/><Relationship Id="rId4" Type="http://schemas.openxmlformats.org/officeDocument/2006/relationships/hyperlink" Target="mailto:kslim@msca.com.sg" TargetMode="External"/><Relationship Id="rId9" Type="http://schemas.openxmlformats.org/officeDocument/2006/relationships/hyperlink" Target="mailto:custsvc@msca.com.sg" TargetMode="External"/><Relationship Id="rId14" Type="http://schemas.openxmlformats.org/officeDocument/2006/relationships/hyperlink" Target="mailto:phoebe.huang@msc.com" TargetMode="External"/></Relationships>
</file>

<file path=xl/worksheets/_rels/sheet58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355.bin"/><Relationship Id="rId18" Type="http://schemas.openxmlformats.org/officeDocument/2006/relationships/hyperlink" Target="mailto:ashton.yan@msc.com" TargetMode="External"/><Relationship Id="rId26" Type="http://schemas.openxmlformats.org/officeDocument/2006/relationships/hyperlink" Target="mailto:seoyi.liew@msc.com" TargetMode="External"/><Relationship Id="rId21" Type="http://schemas.openxmlformats.org/officeDocument/2006/relationships/hyperlink" Target="mailto:hazel.toh@msc.com" TargetMode="External"/><Relationship Id="rId34" Type="http://schemas.openxmlformats.org/officeDocument/2006/relationships/hyperlink" Target="mailto:phoebe.huang@msc.com" TargetMode="External"/><Relationship Id="rId7" Type="http://schemas.openxmlformats.org/officeDocument/2006/relationships/printerSettings" Target="../printerSettings/printerSettings349.bin"/><Relationship Id="rId12" Type="http://schemas.openxmlformats.org/officeDocument/2006/relationships/printerSettings" Target="../printerSettings/printerSettings354.bin"/><Relationship Id="rId17" Type="http://schemas.openxmlformats.org/officeDocument/2006/relationships/hyperlink" Target="mailto:kaisiang.lim@msc.com" TargetMode="External"/><Relationship Id="rId25" Type="http://schemas.openxmlformats.org/officeDocument/2006/relationships/hyperlink" Target="mailto:robert.chia@msc.com" TargetMode="External"/><Relationship Id="rId33" Type="http://schemas.openxmlformats.org/officeDocument/2006/relationships/hyperlink" Target="mailto:darius.ong@msc.com" TargetMode="External"/><Relationship Id="rId2" Type="http://schemas.openxmlformats.org/officeDocument/2006/relationships/printerSettings" Target="../printerSettings/printerSettings344.bin"/><Relationship Id="rId16" Type="http://schemas.openxmlformats.org/officeDocument/2006/relationships/hyperlink" Target="mailto:yuting.luo@msc.com" TargetMode="External"/><Relationship Id="rId20" Type="http://schemas.openxmlformats.org/officeDocument/2006/relationships/hyperlink" Target="mailto:charmaine.lim@msc.com" TargetMode="External"/><Relationship Id="rId29" Type="http://schemas.openxmlformats.org/officeDocument/2006/relationships/hyperlink" Target="mailto:raynar.ang@msc.com" TargetMode="External"/><Relationship Id="rId1" Type="http://schemas.openxmlformats.org/officeDocument/2006/relationships/printerSettings" Target="../printerSettings/printerSettings343.bin"/><Relationship Id="rId6" Type="http://schemas.openxmlformats.org/officeDocument/2006/relationships/printerSettings" Target="../printerSettings/printerSettings348.bin"/><Relationship Id="rId11" Type="http://schemas.openxmlformats.org/officeDocument/2006/relationships/printerSettings" Target="../printerSettings/printerSettings353.bin"/><Relationship Id="rId24" Type="http://schemas.openxmlformats.org/officeDocument/2006/relationships/hyperlink" Target="mailto:noor.afnindah@msc.com" TargetMode="External"/><Relationship Id="rId32" Type="http://schemas.openxmlformats.org/officeDocument/2006/relationships/hyperlink" Target="mailto:natalie.lew@msc.com" TargetMode="External"/><Relationship Id="rId37" Type="http://schemas.openxmlformats.org/officeDocument/2006/relationships/printerSettings" Target="../printerSettings/printerSettings356.bin"/><Relationship Id="rId5" Type="http://schemas.openxmlformats.org/officeDocument/2006/relationships/printerSettings" Target="../printerSettings/printerSettings347.bin"/><Relationship Id="rId15" Type="http://schemas.openxmlformats.org/officeDocument/2006/relationships/hyperlink" Target="mailto:SG094-Mktg-Dept@msc.com" TargetMode="External"/><Relationship Id="rId23" Type="http://schemas.openxmlformats.org/officeDocument/2006/relationships/hyperlink" Target="mailto:SG094-Custsvc@msc.com" TargetMode="External"/><Relationship Id="rId28" Type="http://schemas.openxmlformats.org/officeDocument/2006/relationships/hyperlink" Target="mailto:angelia.lau@msc.com" TargetMode="External"/><Relationship Id="rId36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352.bin"/><Relationship Id="rId19" Type="http://schemas.openxmlformats.org/officeDocument/2006/relationships/hyperlink" Target="mailto:zant.chong@msc.com" TargetMode="External"/><Relationship Id="rId31" Type="http://schemas.openxmlformats.org/officeDocument/2006/relationships/hyperlink" Target="mailto:chingwei.ng@msc.com" TargetMode="External"/><Relationship Id="rId4" Type="http://schemas.openxmlformats.org/officeDocument/2006/relationships/printerSettings" Target="../printerSettings/printerSettings346.bin"/><Relationship Id="rId9" Type="http://schemas.openxmlformats.org/officeDocument/2006/relationships/printerSettings" Target="../printerSettings/printerSettings351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eunice.chan@msc.com" TargetMode="External"/><Relationship Id="rId27" Type="http://schemas.openxmlformats.org/officeDocument/2006/relationships/hyperlink" Target="mailto:sharon.koh@msc.com" TargetMode="External"/><Relationship Id="rId30" Type="http://schemas.openxmlformats.org/officeDocument/2006/relationships/hyperlink" Target="mailto:dewi.ratnah@msc.com" TargetMode="External"/><Relationship Id="rId35" Type="http://schemas.openxmlformats.org/officeDocument/2006/relationships/hyperlink" Target="mailto:luis.lim@msc.com" TargetMode="External"/><Relationship Id="rId8" Type="http://schemas.openxmlformats.org/officeDocument/2006/relationships/printerSettings" Target="../printerSettings/printerSettings350.bin"/><Relationship Id="rId3" Type="http://schemas.openxmlformats.org/officeDocument/2006/relationships/printerSettings" Target="../printerSettings/printerSettings345.bin"/></Relationships>
</file>

<file path=xl/worksheets/_rels/sheet59.xml.rels><?xml version="1.0" encoding="UTF-8" standalone="yes"?>
<Relationships xmlns="http://schemas.openxmlformats.org/package/2006/relationships"><Relationship Id="rId8" Type="http://schemas.openxmlformats.org/officeDocument/2006/relationships/hyperlink" Target="mailto:zant.chong@msc.com" TargetMode="External"/><Relationship Id="rId13" Type="http://schemas.openxmlformats.org/officeDocument/2006/relationships/hyperlink" Target="mailto:SG094-Custsvc@msc.com" TargetMode="External"/><Relationship Id="rId18" Type="http://schemas.openxmlformats.org/officeDocument/2006/relationships/hyperlink" Target="mailto:angelia.lau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chingwei.ng@msc.com" TargetMode="External"/><Relationship Id="rId7" Type="http://schemas.openxmlformats.org/officeDocument/2006/relationships/hyperlink" Target="mailto:ashton.yan@msc.com" TargetMode="External"/><Relationship Id="rId12" Type="http://schemas.openxmlformats.org/officeDocument/2006/relationships/hyperlink" Target="mailto:karthigayan.velu@msc.com" TargetMode="External"/><Relationship Id="rId17" Type="http://schemas.openxmlformats.org/officeDocument/2006/relationships/hyperlink" Target="mailto:sharon.ko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seoyi.liew@msc.com" TargetMode="External"/><Relationship Id="rId20" Type="http://schemas.openxmlformats.org/officeDocument/2006/relationships/hyperlink" Target="mailto:dewi.ratnah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darius.ong@msc.com" TargetMode="External"/><Relationship Id="rId11" Type="http://schemas.openxmlformats.org/officeDocument/2006/relationships/hyperlink" Target="mailto:eunice.chan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robert.chia@msc.com" TargetMode="External"/><Relationship Id="rId10" Type="http://schemas.openxmlformats.org/officeDocument/2006/relationships/hyperlink" Target="mailto:hazel.toh@msc.com" TargetMode="External"/><Relationship Id="rId19" Type="http://schemas.openxmlformats.org/officeDocument/2006/relationships/hyperlink" Target="mailto:raynar.ang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phoebe.huang@msc.com" TargetMode="External"/><Relationship Id="rId14" Type="http://schemas.openxmlformats.org/officeDocument/2006/relationships/hyperlink" Target="mailto:noor.afnindah@msc.com" TargetMode="External"/><Relationship Id="rId22" Type="http://schemas.openxmlformats.org/officeDocument/2006/relationships/printerSettings" Target="../printerSettings/printerSettings35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noor.afnindah@msc.com" TargetMode="External"/><Relationship Id="rId13" Type="http://schemas.openxmlformats.org/officeDocument/2006/relationships/hyperlink" Target="mailto:raynar.ang@msc.com" TargetMode="External"/><Relationship Id="rId18" Type="http://schemas.openxmlformats.org/officeDocument/2006/relationships/printerSettings" Target="../printerSettings/printerSettings19.bin"/><Relationship Id="rId3" Type="http://schemas.openxmlformats.org/officeDocument/2006/relationships/hyperlink" Target="mailto:yuting.luo@msc.com" TargetMode="External"/><Relationship Id="rId7" Type="http://schemas.openxmlformats.org/officeDocument/2006/relationships/hyperlink" Target="mailto:SG094-Custsvc@msc.com" TargetMode="External"/><Relationship Id="rId12" Type="http://schemas.openxmlformats.org/officeDocument/2006/relationships/hyperlink" Target="mailto:angelia.lau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zoey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eunice.chan@msc.com" TargetMode="External"/><Relationship Id="rId11" Type="http://schemas.openxmlformats.org/officeDocument/2006/relationships/hyperlink" Target="mailto:sharon.koh@msc.com" TargetMode="External"/><Relationship Id="rId5" Type="http://schemas.openxmlformats.org/officeDocument/2006/relationships/hyperlink" Target="mailto:hazel.toh@msc.com" TargetMode="External"/><Relationship Id="rId15" Type="http://schemas.openxmlformats.org/officeDocument/2006/relationships/hyperlink" Target="mailto:chingwei.ng@msc.com" TargetMode="External"/><Relationship Id="rId10" Type="http://schemas.openxmlformats.org/officeDocument/2006/relationships/hyperlink" Target="mailto:seoyi.li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robert.chia@msc.com" TargetMode="External"/><Relationship Id="rId14" Type="http://schemas.openxmlformats.org/officeDocument/2006/relationships/hyperlink" Target="mailto:dewi.ratnah@msc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4.bin"/><Relationship Id="rId10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8.bin"/><Relationship Id="rId13" Type="http://schemas.openxmlformats.org/officeDocument/2006/relationships/printerSettings" Target="../printerSettings/printerSettings43.bin"/><Relationship Id="rId18" Type="http://schemas.openxmlformats.org/officeDocument/2006/relationships/hyperlink" Target="mailto:skoh@msca.com.sg" TargetMode="External"/><Relationship Id="rId26" Type="http://schemas.openxmlformats.org/officeDocument/2006/relationships/hyperlink" Target="mailto:zant.chong@msc.com" TargetMode="External"/><Relationship Id="rId3" Type="http://schemas.openxmlformats.org/officeDocument/2006/relationships/printerSettings" Target="../printerSettings/printerSettings33.bin"/><Relationship Id="rId21" Type="http://schemas.openxmlformats.org/officeDocument/2006/relationships/hyperlink" Target="mailto:custsvc@msca.com.sg" TargetMode="External"/><Relationship Id="rId7" Type="http://schemas.openxmlformats.org/officeDocument/2006/relationships/printerSettings" Target="../printerSettings/printerSettings37.bin"/><Relationship Id="rId12" Type="http://schemas.openxmlformats.org/officeDocument/2006/relationships/printerSettings" Target="../printerSettings/printerSettings42.bin"/><Relationship Id="rId17" Type="http://schemas.openxmlformats.org/officeDocument/2006/relationships/hyperlink" Target="mailto:kslim@msca.com.sg" TargetMode="External"/><Relationship Id="rId25" Type="http://schemas.openxmlformats.org/officeDocument/2006/relationships/hyperlink" Target="mailto:ashton.yan@msc.com" TargetMode="External"/><Relationship Id="rId2" Type="http://schemas.openxmlformats.org/officeDocument/2006/relationships/printerSettings" Target="../printerSettings/printerSettings32.bin"/><Relationship Id="rId16" Type="http://schemas.openxmlformats.org/officeDocument/2006/relationships/hyperlink" Target="mailto:sinexp@msca.com.sg" TargetMode="External"/><Relationship Id="rId20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11" Type="http://schemas.openxmlformats.org/officeDocument/2006/relationships/printerSettings" Target="../printerSettings/printerSettings41.bin"/><Relationship Id="rId24" Type="http://schemas.openxmlformats.org/officeDocument/2006/relationships/hyperlink" Target="mailto:darius.ong@msc.com" TargetMode="External"/><Relationship Id="rId5" Type="http://schemas.openxmlformats.org/officeDocument/2006/relationships/printerSettings" Target="../printerSettings/printerSettings35.bin"/><Relationship Id="rId15" Type="http://schemas.openxmlformats.org/officeDocument/2006/relationships/hyperlink" Target="mailto:ytluo@msca.com.sg" TargetMode="External"/><Relationship Id="rId23" Type="http://schemas.openxmlformats.org/officeDocument/2006/relationships/hyperlink" Target="mailto:leon.tai@msc.com" TargetMode="External"/><Relationship Id="rId10" Type="http://schemas.openxmlformats.org/officeDocument/2006/relationships/printerSettings" Target="../printerSettings/printerSettings40.bin"/><Relationship Id="rId19" Type="http://schemas.openxmlformats.org/officeDocument/2006/relationships/hyperlink" Target="mailto:mktg-dept@msca.com.sg" TargetMode="External"/><Relationship Id="rId4" Type="http://schemas.openxmlformats.org/officeDocument/2006/relationships/printerSettings" Target="../printerSettings/printerSettings34.bin"/><Relationship Id="rId9" Type="http://schemas.openxmlformats.org/officeDocument/2006/relationships/printerSettings" Target="../printerSettings/printerSettings39.bin"/><Relationship Id="rId14" Type="http://schemas.openxmlformats.org/officeDocument/2006/relationships/hyperlink" Target="mailto:custsvc@msca.com.sg" TargetMode="External"/><Relationship Id="rId22" Type="http://schemas.openxmlformats.org/officeDocument/2006/relationships/hyperlink" Target="mailto:crystal.lee@msc.com" TargetMode="External"/><Relationship Id="rId27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72803-AF23-4AC5-8172-99BB41D315D9}">
  <sheetPr codeName="Sheet2" filterMode="1">
    <tabColor theme="4"/>
    <pageSetUpPr fitToPage="1"/>
  </sheetPr>
  <dimension ref="A1:H103"/>
  <sheetViews>
    <sheetView topLeftCell="A5" zoomScale="85" zoomScaleNormal="85" zoomScaleSheetLayoutView="85" workbookViewId="0">
      <selection activeCell="A28" sqref="A28"/>
    </sheetView>
  </sheetViews>
  <sheetFormatPr defaultColWidth="39.85546875" defaultRowHeight="18"/>
  <cols>
    <col min="1" max="1" width="32.85546875" style="711" customWidth="1"/>
    <col min="2" max="2" width="34.85546875" style="710" customWidth="1"/>
    <col min="3" max="3" width="30.7109375" style="710" customWidth="1"/>
    <col min="4" max="4" width="33.28515625" style="710" customWidth="1"/>
    <col min="5" max="5" width="32.140625" style="710" customWidth="1"/>
    <col min="6" max="6" width="35.7109375" style="710" customWidth="1"/>
    <col min="7" max="7" width="75.5703125" style="710" customWidth="1"/>
    <col min="8" max="8" width="76.5703125" style="710" customWidth="1"/>
    <col min="9" max="16384" width="39.85546875" style="601"/>
  </cols>
  <sheetData>
    <row r="1" spans="1:8" s="710" customFormat="1" ht="45.6" hidden="1" customHeight="1" thickBot="1">
      <c r="A1" s="1582" t="s">
        <v>0</v>
      </c>
      <c r="B1" s="1583"/>
      <c r="C1" s="1583"/>
      <c r="D1" s="1583"/>
      <c r="E1" s="1583"/>
      <c r="F1" s="1583"/>
      <c r="G1" s="1583"/>
      <c r="H1" s="1584"/>
    </row>
    <row r="2" spans="1:8" s="710" customFormat="1" ht="18" customHeight="1">
      <c r="A2" s="713"/>
      <c r="B2" s="712"/>
      <c r="C2" s="712"/>
      <c r="D2" s="712"/>
      <c r="E2" s="712"/>
      <c r="F2" s="712"/>
      <c r="G2" s="712"/>
      <c r="H2" s="709"/>
    </row>
    <row r="3" spans="1:8" s="710" customFormat="1" ht="22.9">
      <c r="A3" s="918" t="s">
        <v>1</v>
      </c>
      <c r="B3" s="916"/>
      <c r="C3" s="916"/>
      <c r="D3" s="917"/>
      <c r="E3" s="709"/>
      <c r="F3" s="709"/>
      <c r="G3" s="709"/>
      <c r="H3" s="709"/>
    </row>
    <row r="4" spans="1:8" s="710" customFormat="1" ht="17.45">
      <c r="A4" s="709"/>
      <c r="B4" s="1581"/>
      <c r="C4" s="1581"/>
      <c r="D4" s="1581"/>
      <c r="E4" s="1581"/>
      <c r="F4" s="1581"/>
      <c r="G4" s="709"/>
      <c r="H4" s="709"/>
    </row>
    <row r="5" spans="1:8" s="710" customFormat="1" ht="30" customHeight="1">
      <c r="A5" s="709"/>
      <c r="B5" s="709"/>
      <c r="C5" s="709"/>
      <c r="D5" s="709"/>
      <c r="E5" s="709"/>
      <c r="F5" s="709"/>
      <c r="G5" s="709"/>
      <c r="H5" s="709"/>
    </row>
    <row r="6" spans="1:8" s="710" customFormat="1" ht="30" customHeight="1">
      <c r="A6" s="969" t="s">
        <v>2</v>
      </c>
      <c r="B6" s="969" t="s">
        <v>3</v>
      </c>
      <c r="C6" s="969" t="s">
        <v>4</v>
      </c>
      <c r="D6" s="969" t="s">
        <v>5</v>
      </c>
      <c r="E6" s="969" t="s">
        <v>6</v>
      </c>
      <c r="F6" s="969" t="s">
        <v>7</v>
      </c>
      <c r="G6" s="709"/>
      <c r="H6" s="709"/>
    </row>
    <row r="7" spans="1:8" s="710" customFormat="1" ht="30" customHeight="1">
      <c r="A7" s="1469"/>
      <c r="B7" s="935"/>
      <c r="C7" s="935"/>
      <c r="D7" s="935"/>
      <c r="E7" s="935"/>
      <c r="F7" s="935"/>
      <c r="G7" s="709"/>
      <c r="H7" s="709"/>
    </row>
    <row r="8" spans="1:8" s="710" customFormat="1" ht="30" customHeight="1">
      <c r="A8" s="969" t="s">
        <v>8</v>
      </c>
      <c r="B8" s="969" t="s">
        <v>9</v>
      </c>
      <c r="C8" s="969" t="s">
        <v>10</v>
      </c>
      <c r="D8" s="1429" t="s">
        <v>11</v>
      </c>
      <c r="E8" s="969" t="s">
        <v>12</v>
      </c>
      <c r="F8" s="1146" t="s">
        <v>13</v>
      </c>
      <c r="G8" s="709"/>
      <c r="H8" s="709"/>
    </row>
    <row r="9" spans="1:8" s="710" customFormat="1" ht="30" customHeight="1">
      <c r="A9" s="709"/>
      <c r="B9" s="709"/>
      <c r="C9" s="709"/>
      <c r="D9" s="709"/>
      <c r="E9" s="709"/>
      <c r="F9" s="709"/>
      <c r="G9" s="709"/>
      <c r="H9" s="709"/>
    </row>
    <row r="10" spans="1:8" s="710" customFormat="1" ht="30" customHeight="1">
      <c r="A10" s="969" t="s">
        <v>14</v>
      </c>
      <c r="B10" s="1558" t="s">
        <v>15</v>
      </c>
      <c r="C10" s="934" t="s">
        <v>16</v>
      </c>
      <c r="D10" s="934" t="s">
        <v>17</v>
      </c>
      <c r="E10" s="1468" t="s">
        <v>18</v>
      </c>
      <c r="F10" s="1429" t="s">
        <v>19</v>
      </c>
      <c r="H10" s="709"/>
    </row>
    <row r="11" spans="1:8" s="710" customFormat="1" ht="30" customHeight="1">
      <c r="A11" s="709"/>
      <c r="B11" s="709"/>
      <c r="C11" s="709"/>
      <c r="D11" s="709"/>
      <c r="E11" s="709"/>
      <c r="F11" s="709"/>
      <c r="G11" s="709"/>
      <c r="H11" s="709"/>
    </row>
    <row r="12" spans="1:8" s="710" customFormat="1" ht="30" hidden="1" customHeight="1">
      <c r="A12" s="709"/>
      <c r="B12" s="709"/>
      <c r="C12" s="709"/>
      <c r="D12" s="709"/>
      <c r="E12" s="709"/>
      <c r="F12" s="709"/>
      <c r="G12" s="709"/>
      <c r="H12" s="709"/>
    </row>
    <row r="13" spans="1:8" hidden="1"/>
    <row r="14" spans="1:8" hidden="1">
      <c r="A14" s="925" t="s">
        <v>20</v>
      </c>
    </row>
    <row r="15" spans="1:8" hidden="1"/>
    <row r="16" spans="1:8" hidden="1"/>
    <row r="17" spans="1:8" hidden="1"/>
    <row r="18" spans="1:8" ht="39.950000000000003" customHeight="1">
      <c r="A18" s="919" t="s">
        <v>21</v>
      </c>
      <c r="B18" s="1068" t="s">
        <v>22</v>
      </c>
      <c r="C18" s="919" t="s">
        <v>23</v>
      </c>
      <c r="D18" s="919" t="s">
        <v>24</v>
      </c>
      <c r="E18" s="919" t="s">
        <v>25</v>
      </c>
      <c r="F18" s="919" t="s">
        <v>26</v>
      </c>
      <c r="G18" s="919" t="s">
        <v>27</v>
      </c>
      <c r="H18" s="919" t="s">
        <v>28</v>
      </c>
    </row>
    <row r="19" spans="1:8" ht="39.950000000000003" hidden="1" customHeight="1">
      <c r="A19" s="1069" t="s">
        <v>14</v>
      </c>
      <c r="B19" s="912" t="s">
        <v>29</v>
      </c>
      <c r="C19" s="913" t="s">
        <v>30</v>
      </c>
      <c r="D19" s="913" t="s">
        <v>31</v>
      </c>
      <c r="E19" s="913" t="s">
        <v>32</v>
      </c>
      <c r="F19" s="913" t="s">
        <v>33</v>
      </c>
      <c r="G19" s="912" t="s">
        <v>34</v>
      </c>
      <c r="H19" s="912" t="s">
        <v>35</v>
      </c>
    </row>
    <row r="20" spans="1:8" ht="39.950000000000003" hidden="1" customHeight="1">
      <c r="A20" s="1069" t="s">
        <v>14</v>
      </c>
      <c r="B20" s="912" t="s">
        <v>29</v>
      </c>
      <c r="C20" s="913" t="s">
        <v>36</v>
      </c>
      <c r="D20" s="913" t="s">
        <v>31</v>
      </c>
      <c r="E20" s="913" t="s">
        <v>32</v>
      </c>
      <c r="F20" s="913" t="s">
        <v>33</v>
      </c>
      <c r="G20" s="912" t="s">
        <v>37</v>
      </c>
      <c r="H20" s="912" t="s">
        <v>35</v>
      </c>
    </row>
    <row r="21" spans="1:8" ht="39.950000000000003" hidden="1" customHeight="1">
      <c r="A21" s="1069" t="s">
        <v>14</v>
      </c>
      <c r="B21" s="912" t="s">
        <v>38</v>
      </c>
      <c r="C21" s="913" t="s">
        <v>39</v>
      </c>
      <c r="D21" s="913" t="s">
        <v>31</v>
      </c>
      <c r="E21" s="913" t="s">
        <v>32</v>
      </c>
      <c r="F21" s="913" t="s">
        <v>33</v>
      </c>
      <c r="G21" s="912" t="s">
        <v>40</v>
      </c>
      <c r="H21" s="912" t="s">
        <v>41</v>
      </c>
    </row>
    <row r="22" spans="1:8" ht="39.950000000000003" hidden="1" customHeight="1">
      <c r="A22" s="1069" t="s">
        <v>14</v>
      </c>
      <c r="B22" s="912" t="s">
        <v>38</v>
      </c>
      <c r="C22" s="913" t="s">
        <v>42</v>
      </c>
      <c r="D22" s="913" t="s">
        <v>31</v>
      </c>
      <c r="E22" s="913" t="s">
        <v>32</v>
      </c>
      <c r="F22" s="913" t="s">
        <v>33</v>
      </c>
      <c r="G22" s="912" t="s">
        <v>43</v>
      </c>
      <c r="H22" s="912" t="s">
        <v>44</v>
      </c>
    </row>
    <row r="23" spans="1:8" ht="39.950000000000003" hidden="1" customHeight="1">
      <c r="A23" s="1405" t="s">
        <v>4</v>
      </c>
      <c r="B23" s="913" t="s">
        <v>45</v>
      </c>
      <c r="C23" s="896" t="s">
        <v>46</v>
      </c>
      <c r="D23" s="896"/>
      <c r="E23" s="896" t="s">
        <v>47</v>
      </c>
      <c r="F23" s="896" t="s">
        <v>48</v>
      </c>
      <c r="G23" s="897" t="s">
        <v>49</v>
      </c>
      <c r="H23" s="914"/>
    </row>
    <row r="24" spans="1:8" ht="39.950000000000003" hidden="1" customHeight="1">
      <c r="A24" s="1069" t="s">
        <v>50</v>
      </c>
      <c r="B24" s="896" t="s">
        <v>51</v>
      </c>
      <c r="C24" s="896" t="s">
        <v>52</v>
      </c>
      <c r="D24" s="896"/>
      <c r="E24" s="896" t="s">
        <v>53</v>
      </c>
      <c r="F24" s="896" t="s">
        <v>54</v>
      </c>
      <c r="G24" s="912" t="s">
        <v>55</v>
      </c>
      <c r="H24" s="899"/>
    </row>
    <row r="25" spans="1:8" ht="39.950000000000003" hidden="1" customHeight="1">
      <c r="A25" s="1069" t="s">
        <v>9</v>
      </c>
      <c r="B25" s="913" t="s">
        <v>51</v>
      </c>
      <c r="C25" s="913" t="s">
        <v>52</v>
      </c>
      <c r="D25" s="913"/>
      <c r="E25" s="913" t="s">
        <v>56</v>
      </c>
      <c r="F25" s="913" t="s">
        <v>54</v>
      </c>
      <c r="G25" s="912" t="s">
        <v>57</v>
      </c>
      <c r="H25" s="912"/>
    </row>
    <row r="26" spans="1:8" ht="39.950000000000003" hidden="1" customHeight="1">
      <c r="A26" s="1069" t="s">
        <v>5</v>
      </c>
      <c r="B26" s="913" t="s">
        <v>51</v>
      </c>
      <c r="C26" s="913" t="s">
        <v>52</v>
      </c>
      <c r="D26" s="913"/>
      <c r="E26" s="913" t="s">
        <v>58</v>
      </c>
      <c r="F26" s="913" t="s">
        <v>54</v>
      </c>
      <c r="G26" s="912" t="s">
        <v>57</v>
      </c>
      <c r="H26" s="913"/>
    </row>
    <row r="27" spans="1:8" ht="39.950000000000003" customHeight="1">
      <c r="A27" s="1069" t="s">
        <v>3</v>
      </c>
      <c r="B27" s="913" t="s">
        <v>59</v>
      </c>
      <c r="C27" s="896" t="s">
        <v>60</v>
      </c>
      <c r="D27" s="896"/>
      <c r="E27" s="896" t="s">
        <v>61</v>
      </c>
      <c r="F27" s="896" t="s">
        <v>62</v>
      </c>
      <c r="G27" s="897" t="s">
        <v>63</v>
      </c>
      <c r="H27" s="1067"/>
    </row>
    <row r="28" spans="1:8" ht="39.950000000000003" customHeight="1">
      <c r="A28" s="1069" t="s">
        <v>12</v>
      </c>
      <c r="B28" s="913" t="s">
        <v>59</v>
      </c>
      <c r="C28" s="913" t="s">
        <v>60</v>
      </c>
      <c r="D28" s="913"/>
      <c r="E28" s="913" t="s">
        <v>64</v>
      </c>
      <c r="F28" s="913" t="s">
        <v>62</v>
      </c>
      <c r="G28" s="912" t="s">
        <v>63</v>
      </c>
      <c r="H28" s="913"/>
    </row>
    <row r="29" spans="1:8" ht="39.950000000000003" hidden="1" customHeight="1">
      <c r="A29" s="1467" t="s">
        <v>9</v>
      </c>
      <c r="B29" s="1388" t="s">
        <v>65</v>
      </c>
      <c r="C29" s="913" t="s">
        <v>66</v>
      </c>
      <c r="D29" s="913"/>
      <c r="E29" s="913" t="s">
        <v>67</v>
      </c>
      <c r="F29" s="913" t="s">
        <v>68</v>
      </c>
      <c r="G29" s="912" t="s">
        <v>69</v>
      </c>
      <c r="H29" s="913"/>
    </row>
    <row r="30" spans="1:8" ht="39.950000000000003" hidden="1" customHeight="1">
      <c r="A30" s="1405" t="s">
        <v>7</v>
      </c>
      <c r="B30" s="1143" t="s">
        <v>70</v>
      </c>
      <c r="C30" s="896" t="s">
        <v>71</v>
      </c>
      <c r="D30" s="896"/>
      <c r="E30" s="896" t="s">
        <v>47</v>
      </c>
      <c r="F30" s="896" t="s">
        <v>72</v>
      </c>
      <c r="G30" s="897" t="s">
        <v>73</v>
      </c>
      <c r="H30" s="913"/>
    </row>
    <row r="31" spans="1:8" ht="39.950000000000003" hidden="1" customHeight="1">
      <c r="A31" s="1069" t="s">
        <v>2</v>
      </c>
      <c r="B31" s="1143" t="s">
        <v>74</v>
      </c>
      <c r="C31" s="896" t="s">
        <v>75</v>
      </c>
      <c r="D31" s="896" t="s">
        <v>76</v>
      </c>
      <c r="E31" s="896" t="s">
        <v>77</v>
      </c>
      <c r="F31" s="896" t="s">
        <v>78</v>
      </c>
      <c r="G31" s="896" t="s">
        <v>79</v>
      </c>
      <c r="H31" s="1529" t="s">
        <v>80</v>
      </c>
    </row>
    <row r="32" spans="1:8" ht="39.950000000000003" hidden="1" customHeight="1">
      <c r="A32" s="1524" t="s">
        <v>7</v>
      </c>
      <c r="B32" s="896" t="s">
        <v>81</v>
      </c>
      <c r="C32" s="896" t="s">
        <v>82</v>
      </c>
      <c r="D32" s="896"/>
      <c r="E32" s="896" t="s">
        <v>64</v>
      </c>
      <c r="F32" s="896" t="s">
        <v>72</v>
      </c>
      <c r="G32" s="896" t="s">
        <v>83</v>
      </c>
      <c r="H32" s="913"/>
    </row>
    <row r="33" spans="1:8" ht="39.950000000000003" hidden="1" customHeight="1">
      <c r="A33" s="1467" t="s">
        <v>6</v>
      </c>
      <c r="B33" s="1388" t="s">
        <v>84</v>
      </c>
      <c r="C33" s="913" t="s">
        <v>85</v>
      </c>
      <c r="D33" s="913"/>
      <c r="E33" s="913" t="s">
        <v>86</v>
      </c>
      <c r="F33" s="913" t="s">
        <v>68</v>
      </c>
      <c r="G33" s="912" t="s">
        <v>87</v>
      </c>
      <c r="H33" s="914"/>
    </row>
    <row r="34" spans="1:8" ht="39.950000000000003" hidden="1" customHeight="1">
      <c r="A34" s="1470" t="s">
        <v>5</v>
      </c>
      <c r="B34" s="1388" t="s">
        <v>88</v>
      </c>
      <c r="C34" s="913" t="s">
        <v>89</v>
      </c>
      <c r="D34" s="913"/>
      <c r="E34" s="913" t="s">
        <v>77</v>
      </c>
      <c r="F34" s="913" t="s">
        <v>90</v>
      </c>
      <c r="G34" s="913" t="s">
        <v>91</v>
      </c>
      <c r="H34" s="913"/>
    </row>
    <row r="35" spans="1:8" ht="39.950000000000003" hidden="1" customHeight="1">
      <c r="A35" s="1405" t="s">
        <v>6</v>
      </c>
      <c r="B35" s="913" t="s">
        <v>92</v>
      </c>
      <c r="C35" s="913" t="s">
        <v>93</v>
      </c>
      <c r="D35" s="913"/>
      <c r="E35" s="913" t="s">
        <v>77</v>
      </c>
      <c r="F35" s="913" t="s">
        <v>92</v>
      </c>
      <c r="G35" s="912" t="s">
        <v>94</v>
      </c>
      <c r="H35" s="913"/>
    </row>
    <row r="36" spans="1:8" ht="39.950000000000003" hidden="1" customHeight="1">
      <c r="A36" s="1069" t="s">
        <v>12</v>
      </c>
      <c r="B36" s="896" t="s">
        <v>95</v>
      </c>
      <c r="C36" s="896" t="s">
        <v>96</v>
      </c>
      <c r="D36" s="896" t="s">
        <v>97</v>
      </c>
      <c r="E36" s="913" t="s">
        <v>98</v>
      </c>
      <c r="F36" s="896" t="s">
        <v>68</v>
      </c>
      <c r="G36" s="912" t="s">
        <v>99</v>
      </c>
      <c r="H36" s="896" t="s">
        <v>100</v>
      </c>
    </row>
    <row r="37" spans="1:8" ht="39.950000000000003" hidden="1" customHeight="1">
      <c r="A37" s="1069" t="s">
        <v>10</v>
      </c>
      <c r="B37" s="913" t="s">
        <v>101</v>
      </c>
      <c r="C37" s="913" t="s">
        <v>102</v>
      </c>
      <c r="D37" s="913" t="s">
        <v>103</v>
      </c>
      <c r="E37" s="913" t="s">
        <v>104</v>
      </c>
      <c r="F37" s="913" t="s">
        <v>68</v>
      </c>
      <c r="G37" s="896" t="s">
        <v>105</v>
      </c>
      <c r="H37" s="915" t="s">
        <v>106</v>
      </c>
    </row>
    <row r="38" spans="1:8" ht="39.950000000000003" hidden="1" customHeight="1">
      <c r="A38" s="1405" t="s">
        <v>9</v>
      </c>
      <c r="B38" s="913" t="s">
        <v>107</v>
      </c>
      <c r="C38" s="913" t="s">
        <v>108</v>
      </c>
      <c r="D38" s="913"/>
      <c r="E38" s="913" t="s">
        <v>109</v>
      </c>
      <c r="F38" s="913" t="s">
        <v>48</v>
      </c>
      <c r="G38" s="912" t="s">
        <v>110</v>
      </c>
      <c r="H38" s="913"/>
    </row>
    <row r="39" spans="1:8" ht="39.950000000000003" hidden="1" customHeight="1">
      <c r="A39" s="1069" t="s">
        <v>12</v>
      </c>
      <c r="B39" s="913" t="s">
        <v>111</v>
      </c>
      <c r="C39" s="913" t="s">
        <v>96</v>
      </c>
      <c r="D39" s="913" t="s">
        <v>97</v>
      </c>
      <c r="E39" s="913" t="s">
        <v>98</v>
      </c>
      <c r="F39" s="913" t="s">
        <v>68</v>
      </c>
      <c r="G39" s="912" t="s">
        <v>99</v>
      </c>
      <c r="H39" s="896" t="s">
        <v>100</v>
      </c>
    </row>
    <row r="40" spans="1:8" ht="39.950000000000003" hidden="1" customHeight="1">
      <c r="A40" s="1069" t="s">
        <v>11</v>
      </c>
      <c r="B40" s="896" t="s">
        <v>112</v>
      </c>
      <c r="C40" s="896" t="s">
        <v>113</v>
      </c>
      <c r="D40" s="896" t="s">
        <v>114</v>
      </c>
      <c r="E40" s="896" t="s">
        <v>53</v>
      </c>
      <c r="F40" s="896" t="s">
        <v>115</v>
      </c>
      <c r="G40" s="896" t="s">
        <v>116</v>
      </c>
      <c r="H40" s="896" t="s">
        <v>117</v>
      </c>
    </row>
    <row r="41" spans="1:8" ht="39.950000000000003" hidden="1" customHeight="1">
      <c r="A41" s="1069" t="s">
        <v>14</v>
      </c>
      <c r="B41" s="896" t="s">
        <v>118</v>
      </c>
      <c r="C41" s="896" t="s">
        <v>119</v>
      </c>
      <c r="D41" s="896" t="s">
        <v>31</v>
      </c>
      <c r="E41" s="913" t="s">
        <v>32</v>
      </c>
      <c r="F41" s="896" t="s">
        <v>33</v>
      </c>
      <c r="G41" s="896" t="s">
        <v>120</v>
      </c>
      <c r="H41" s="912" t="s">
        <v>121</v>
      </c>
    </row>
    <row r="42" spans="1:8" ht="39.950000000000003" hidden="1" customHeight="1">
      <c r="A42" s="1404" t="s">
        <v>6</v>
      </c>
      <c r="B42" s="913" t="s">
        <v>122</v>
      </c>
      <c r="C42" s="913" t="s">
        <v>93</v>
      </c>
      <c r="D42" s="913" t="s">
        <v>92</v>
      </c>
      <c r="E42" s="913" t="s">
        <v>53</v>
      </c>
      <c r="F42" s="913" t="s">
        <v>92</v>
      </c>
      <c r="G42" s="912" t="s">
        <v>94</v>
      </c>
      <c r="H42" s="913" t="s">
        <v>123</v>
      </c>
    </row>
    <row r="43" spans="1:8" ht="39.950000000000003" hidden="1" customHeight="1">
      <c r="A43" s="1405" t="s">
        <v>10</v>
      </c>
      <c r="B43" s="913" t="s">
        <v>124</v>
      </c>
      <c r="C43" s="896" t="s">
        <v>125</v>
      </c>
      <c r="D43" s="896"/>
      <c r="E43" s="896" t="s">
        <v>64</v>
      </c>
      <c r="F43" s="896" t="s">
        <v>78</v>
      </c>
      <c r="G43" s="897" t="s">
        <v>126</v>
      </c>
      <c r="H43" s="896"/>
    </row>
    <row r="44" spans="1:8" ht="39.950000000000003" hidden="1" customHeight="1">
      <c r="A44" s="1069" t="s">
        <v>50</v>
      </c>
      <c r="B44" s="896" t="s">
        <v>127</v>
      </c>
      <c r="C44" s="896" t="s">
        <v>128</v>
      </c>
      <c r="D44" s="896"/>
      <c r="E44" s="896" t="s">
        <v>129</v>
      </c>
      <c r="F44" s="896" t="s">
        <v>130</v>
      </c>
      <c r="G44" s="896" t="s">
        <v>131</v>
      </c>
      <c r="H44" s="899"/>
    </row>
    <row r="45" spans="1:8" ht="39.950000000000003" hidden="1" customHeight="1">
      <c r="A45" s="1069" t="s">
        <v>12</v>
      </c>
      <c r="B45" s="913" t="s">
        <v>132</v>
      </c>
      <c r="C45" s="913" t="s">
        <v>133</v>
      </c>
      <c r="D45" s="913"/>
      <c r="E45" s="913" t="s">
        <v>134</v>
      </c>
      <c r="F45" s="913" t="s">
        <v>68</v>
      </c>
      <c r="G45" s="912" t="s">
        <v>135</v>
      </c>
      <c r="H45" s="913"/>
    </row>
    <row r="46" spans="1:8" ht="39.950000000000003" hidden="1" customHeight="1">
      <c r="A46" s="1069" t="s">
        <v>9</v>
      </c>
      <c r="B46" s="913" t="s">
        <v>136</v>
      </c>
      <c r="C46" s="913" t="s">
        <v>137</v>
      </c>
      <c r="D46" s="913" t="s">
        <v>51</v>
      </c>
      <c r="E46" s="913" t="s">
        <v>67</v>
      </c>
      <c r="F46" s="913" t="s">
        <v>130</v>
      </c>
      <c r="G46" s="912" t="s">
        <v>57</v>
      </c>
      <c r="H46" s="912" t="s">
        <v>138</v>
      </c>
    </row>
    <row r="47" spans="1:8" ht="39.950000000000003" hidden="1" customHeight="1">
      <c r="A47" s="1069" t="s">
        <v>3</v>
      </c>
      <c r="B47" s="913" t="s">
        <v>114</v>
      </c>
      <c r="C47" s="896" t="s">
        <v>139</v>
      </c>
      <c r="D47" s="896"/>
      <c r="E47" s="896" t="s">
        <v>58</v>
      </c>
      <c r="F47" s="896" t="s">
        <v>68</v>
      </c>
      <c r="G47" s="897" t="s">
        <v>140</v>
      </c>
      <c r="H47" s="1067"/>
    </row>
    <row r="48" spans="1:8" ht="39.950000000000003" hidden="1" customHeight="1">
      <c r="A48" s="1069" t="s">
        <v>10</v>
      </c>
      <c r="B48" s="896" t="s">
        <v>114</v>
      </c>
      <c r="C48" s="896" t="s">
        <v>139</v>
      </c>
      <c r="D48" s="896"/>
      <c r="E48" s="896" t="s">
        <v>141</v>
      </c>
      <c r="F48" s="896" t="s">
        <v>68</v>
      </c>
      <c r="G48" s="897" t="s">
        <v>140</v>
      </c>
      <c r="H48" s="899"/>
    </row>
    <row r="49" spans="1:8" ht="39.950000000000003" hidden="1" customHeight="1">
      <c r="A49" s="1404" t="s">
        <v>9</v>
      </c>
      <c r="B49" s="913" t="s">
        <v>142</v>
      </c>
      <c r="C49" s="913" t="s">
        <v>143</v>
      </c>
      <c r="D49" s="913" t="s">
        <v>51</v>
      </c>
      <c r="E49" s="913" t="s">
        <v>67</v>
      </c>
      <c r="F49" s="913" t="s">
        <v>130</v>
      </c>
      <c r="G49" s="1097" t="s">
        <v>57</v>
      </c>
      <c r="H49" s="912" t="s">
        <v>138</v>
      </c>
    </row>
    <row r="50" spans="1:8" ht="39.950000000000003" hidden="1" customHeight="1">
      <c r="A50" s="1450" t="s">
        <v>9</v>
      </c>
      <c r="B50" s="1143" t="s">
        <v>144</v>
      </c>
      <c r="C50" s="896" t="s">
        <v>145</v>
      </c>
      <c r="D50" s="896"/>
      <c r="E50" s="896" t="s">
        <v>47</v>
      </c>
      <c r="F50" s="896" t="s">
        <v>48</v>
      </c>
      <c r="G50" s="896" t="s">
        <v>146</v>
      </c>
      <c r="H50" s="913"/>
    </row>
    <row r="51" spans="1:8" ht="39.950000000000003" hidden="1" customHeight="1">
      <c r="A51" s="1069" t="s">
        <v>16</v>
      </c>
      <c r="B51" s="896" t="s">
        <v>147</v>
      </c>
      <c r="C51" s="896" t="s">
        <v>148</v>
      </c>
      <c r="D51" s="896"/>
      <c r="E51" s="896" t="s">
        <v>53</v>
      </c>
      <c r="F51" s="896" t="s">
        <v>68</v>
      </c>
      <c r="G51" s="896" t="s">
        <v>149</v>
      </c>
      <c r="H51" s="896"/>
    </row>
    <row r="52" spans="1:8" ht="39.950000000000003" hidden="1" customHeight="1">
      <c r="A52" s="1069" t="s">
        <v>3</v>
      </c>
      <c r="B52" s="913" t="s">
        <v>147</v>
      </c>
      <c r="C52" s="896" t="s">
        <v>148</v>
      </c>
      <c r="D52" s="896"/>
      <c r="E52" s="896" t="s">
        <v>56</v>
      </c>
      <c r="F52" s="896" t="s">
        <v>68</v>
      </c>
      <c r="G52" s="897" t="s">
        <v>149</v>
      </c>
      <c r="H52" s="914"/>
    </row>
    <row r="53" spans="1:8" ht="39.950000000000003" hidden="1" customHeight="1">
      <c r="A53" s="1069" t="s">
        <v>5</v>
      </c>
      <c r="B53" s="896" t="s">
        <v>147</v>
      </c>
      <c r="C53" s="896" t="s">
        <v>148</v>
      </c>
      <c r="D53" s="896"/>
      <c r="E53" s="896" t="s">
        <v>141</v>
      </c>
      <c r="F53" s="896" t="s">
        <v>68</v>
      </c>
      <c r="G53" s="896" t="s">
        <v>149</v>
      </c>
      <c r="H53" s="913"/>
    </row>
    <row r="54" spans="1:8" ht="39.950000000000003" hidden="1" customHeight="1">
      <c r="A54" s="1069" t="s">
        <v>9</v>
      </c>
      <c r="B54" s="913" t="s">
        <v>147</v>
      </c>
      <c r="C54" s="913" t="s">
        <v>148</v>
      </c>
      <c r="D54" s="913"/>
      <c r="E54" s="913" t="s">
        <v>150</v>
      </c>
      <c r="F54" s="913" t="s">
        <v>68</v>
      </c>
      <c r="G54" s="912" t="s">
        <v>149</v>
      </c>
      <c r="H54" s="912"/>
    </row>
    <row r="55" spans="1:8" ht="39.950000000000003" hidden="1" customHeight="1">
      <c r="A55" s="1069" t="s">
        <v>6</v>
      </c>
      <c r="B55" s="896" t="s">
        <v>151</v>
      </c>
      <c r="C55" s="896" t="s">
        <v>152</v>
      </c>
      <c r="D55" s="896"/>
      <c r="E55" s="896" t="s">
        <v>98</v>
      </c>
      <c r="F55" s="896" t="s">
        <v>68</v>
      </c>
      <c r="G55" s="897" t="s">
        <v>153</v>
      </c>
      <c r="H55" s="913"/>
    </row>
    <row r="56" spans="1:8" ht="39.950000000000003" hidden="1" customHeight="1">
      <c r="A56" s="1069" t="s">
        <v>9</v>
      </c>
      <c r="B56" s="913" t="s">
        <v>154</v>
      </c>
      <c r="C56" s="913" t="s">
        <v>155</v>
      </c>
      <c r="D56" s="913" t="s">
        <v>51</v>
      </c>
      <c r="E56" s="913" t="s">
        <v>67</v>
      </c>
      <c r="F56" s="913" t="s">
        <v>130</v>
      </c>
      <c r="G56" s="912" t="s">
        <v>57</v>
      </c>
      <c r="H56" s="912" t="s">
        <v>138</v>
      </c>
    </row>
    <row r="57" spans="1:8" ht="39.950000000000003" hidden="1" customHeight="1">
      <c r="A57" s="1069" t="s">
        <v>5</v>
      </c>
      <c r="B57" s="896" t="s">
        <v>156</v>
      </c>
      <c r="C57" s="896" t="s">
        <v>157</v>
      </c>
      <c r="D57" s="896"/>
      <c r="E57" s="896" t="s">
        <v>134</v>
      </c>
      <c r="F57" s="896" t="s">
        <v>48</v>
      </c>
      <c r="G57" s="896" t="s">
        <v>158</v>
      </c>
      <c r="H57" s="912"/>
    </row>
    <row r="58" spans="1:8" ht="39.950000000000003" hidden="1" customHeight="1">
      <c r="A58" s="1069" t="s">
        <v>3</v>
      </c>
      <c r="B58" s="913" t="s">
        <v>103</v>
      </c>
      <c r="C58" s="896" t="s">
        <v>102</v>
      </c>
      <c r="D58" s="896"/>
      <c r="E58" s="896" t="s">
        <v>159</v>
      </c>
      <c r="F58" s="896" t="s">
        <v>68</v>
      </c>
      <c r="G58" s="897" t="s">
        <v>105</v>
      </c>
      <c r="H58" s="1132" t="s">
        <v>160</v>
      </c>
    </row>
    <row r="59" spans="1:8" ht="39.950000000000003" hidden="1" customHeight="1">
      <c r="A59" s="1467" t="s">
        <v>6</v>
      </c>
      <c r="B59" s="1143" t="s">
        <v>161</v>
      </c>
      <c r="C59" s="896" t="s">
        <v>162</v>
      </c>
      <c r="D59" s="896"/>
      <c r="E59" s="896" t="s">
        <v>163</v>
      </c>
      <c r="F59" s="896" t="s">
        <v>68</v>
      </c>
      <c r="G59" s="897" t="s">
        <v>164</v>
      </c>
      <c r="H59" s="912"/>
    </row>
    <row r="60" spans="1:8" ht="39.950000000000003" hidden="1" customHeight="1">
      <c r="A60" s="1470" t="s">
        <v>6</v>
      </c>
      <c r="B60" s="1143" t="s">
        <v>97</v>
      </c>
      <c r="C60" s="896" t="s">
        <v>96</v>
      </c>
      <c r="D60" s="896"/>
      <c r="E60" s="896" t="s">
        <v>67</v>
      </c>
      <c r="F60" s="896" t="s">
        <v>68</v>
      </c>
      <c r="G60" s="896" t="s">
        <v>99</v>
      </c>
      <c r="H60" s="912"/>
    </row>
    <row r="61" spans="1:8" ht="39.950000000000003" hidden="1" customHeight="1">
      <c r="A61" s="1069" t="s">
        <v>12</v>
      </c>
      <c r="B61" s="913" t="s">
        <v>97</v>
      </c>
      <c r="C61" s="913" t="s">
        <v>96</v>
      </c>
      <c r="D61" s="913"/>
      <c r="E61" s="913" t="s">
        <v>64</v>
      </c>
      <c r="F61" s="913" t="s">
        <v>68</v>
      </c>
      <c r="G61" s="912" t="s">
        <v>99</v>
      </c>
      <c r="H61" s="913"/>
    </row>
    <row r="62" spans="1:8" ht="39.950000000000003" hidden="1" customHeight="1">
      <c r="A62" s="1069" t="s">
        <v>10</v>
      </c>
      <c r="B62" s="896" t="s">
        <v>165</v>
      </c>
      <c r="C62" s="896" t="s">
        <v>166</v>
      </c>
      <c r="D62" s="896"/>
      <c r="E62" s="896" t="s">
        <v>53</v>
      </c>
      <c r="F62" s="896" t="s">
        <v>78</v>
      </c>
      <c r="G62" s="896" t="s">
        <v>167</v>
      </c>
      <c r="H62" s="896"/>
    </row>
    <row r="63" spans="1:8" ht="39.950000000000003" hidden="1" customHeight="1">
      <c r="A63" s="1069" t="s">
        <v>5</v>
      </c>
      <c r="B63" s="896" t="s">
        <v>168</v>
      </c>
      <c r="C63" s="896" t="s">
        <v>169</v>
      </c>
      <c r="D63" s="896"/>
      <c r="E63" s="896" t="s">
        <v>98</v>
      </c>
      <c r="F63" s="896" t="s">
        <v>48</v>
      </c>
      <c r="G63" s="896" t="s">
        <v>170</v>
      </c>
      <c r="H63" s="897"/>
    </row>
    <row r="64" spans="1:8" ht="39.950000000000003" hidden="1" customHeight="1">
      <c r="A64" s="1069" t="s">
        <v>9</v>
      </c>
      <c r="B64" s="896" t="s">
        <v>171</v>
      </c>
      <c r="C64" s="896" t="s">
        <v>172</v>
      </c>
      <c r="D64" s="896" t="s">
        <v>173</v>
      </c>
      <c r="E64" s="896" t="s">
        <v>53</v>
      </c>
      <c r="F64" s="896" t="s">
        <v>115</v>
      </c>
      <c r="G64" s="897" t="s">
        <v>174</v>
      </c>
      <c r="H64" s="896" t="s">
        <v>175</v>
      </c>
    </row>
    <row r="65" spans="1:8" ht="39.950000000000003" hidden="1" customHeight="1">
      <c r="A65" s="1069" t="s">
        <v>9</v>
      </c>
      <c r="B65" s="896" t="s">
        <v>176</v>
      </c>
      <c r="C65" s="896" t="s">
        <v>177</v>
      </c>
      <c r="D65" s="896"/>
      <c r="E65" s="896" t="s">
        <v>178</v>
      </c>
      <c r="F65" s="896" t="s">
        <v>68</v>
      </c>
      <c r="G65" s="897" t="s">
        <v>179</v>
      </c>
      <c r="H65" s="898"/>
    </row>
    <row r="66" spans="1:8" ht="39.950000000000003" hidden="1" customHeight="1">
      <c r="A66" s="1404" t="s">
        <v>50</v>
      </c>
      <c r="B66" s="896" t="s">
        <v>180</v>
      </c>
      <c r="C66" s="896" t="s">
        <v>181</v>
      </c>
      <c r="D66" s="896"/>
      <c r="E66" s="896" t="s">
        <v>67</v>
      </c>
      <c r="F66" s="896" t="s">
        <v>130</v>
      </c>
      <c r="G66" s="896" t="s">
        <v>182</v>
      </c>
      <c r="H66" s="897"/>
    </row>
    <row r="67" spans="1:8" ht="39.950000000000003" hidden="1" customHeight="1">
      <c r="A67" s="1069" t="s">
        <v>15</v>
      </c>
      <c r="B67" s="1388" t="s">
        <v>183</v>
      </c>
      <c r="C67" s="896" t="s">
        <v>184</v>
      </c>
      <c r="D67" s="896" t="s">
        <v>51</v>
      </c>
      <c r="E67" s="896" t="s">
        <v>185</v>
      </c>
      <c r="F67" s="896" t="s">
        <v>186</v>
      </c>
      <c r="G67" s="896" t="s">
        <v>187</v>
      </c>
      <c r="H67" s="1529" t="s">
        <v>138</v>
      </c>
    </row>
    <row r="68" spans="1:8" ht="39.950000000000003" hidden="1" customHeight="1">
      <c r="A68" s="1470" t="s">
        <v>4</v>
      </c>
      <c r="B68" s="1388" t="s">
        <v>188</v>
      </c>
      <c r="C68" s="896" t="s">
        <v>189</v>
      </c>
      <c r="D68" s="896"/>
      <c r="E68" s="896" t="s">
        <v>134</v>
      </c>
      <c r="F68" s="896" t="s">
        <v>190</v>
      </c>
      <c r="G68" s="897" t="s">
        <v>191</v>
      </c>
      <c r="H68" s="914"/>
    </row>
    <row r="69" spans="1:8" ht="39.950000000000003" hidden="1" customHeight="1">
      <c r="A69" s="1470" t="s">
        <v>6</v>
      </c>
      <c r="B69" s="1143" t="s">
        <v>192</v>
      </c>
      <c r="C69" s="896" t="s">
        <v>193</v>
      </c>
      <c r="D69" s="896"/>
      <c r="E69" s="896" t="s">
        <v>159</v>
      </c>
      <c r="F69" s="896" t="s">
        <v>68</v>
      </c>
      <c r="G69" s="896" t="s">
        <v>194</v>
      </c>
      <c r="H69" s="912"/>
    </row>
    <row r="70" spans="1:8" ht="39.950000000000003" hidden="1" customHeight="1">
      <c r="A70" s="1405" t="s">
        <v>50</v>
      </c>
      <c r="B70" s="896" t="s">
        <v>195</v>
      </c>
      <c r="C70" s="896" t="s">
        <v>196</v>
      </c>
      <c r="D70" s="896"/>
      <c r="E70" s="896" t="s">
        <v>141</v>
      </c>
      <c r="F70" s="896" t="s">
        <v>130</v>
      </c>
      <c r="G70" s="896" t="s">
        <v>197</v>
      </c>
      <c r="H70" s="896"/>
    </row>
    <row r="71" spans="1:8" ht="39.950000000000003" hidden="1" customHeight="1">
      <c r="A71" s="1069" t="s">
        <v>50</v>
      </c>
      <c r="B71" s="896" t="s">
        <v>198</v>
      </c>
      <c r="C71" s="896" t="s">
        <v>199</v>
      </c>
      <c r="D71" s="896"/>
      <c r="E71" s="896" t="s">
        <v>159</v>
      </c>
      <c r="F71" s="896" t="s">
        <v>130</v>
      </c>
      <c r="G71" s="896" t="s">
        <v>200</v>
      </c>
      <c r="H71" s="896"/>
    </row>
    <row r="72" spans="1:8" ht="39.950000000000003" hidden="1" customHeight="1">
      <c r="A72" s="1069" t="s">
        <v>7</v>
      </c>
      <c r="B72" s="896" t="s">
        <v>76</v>
      </c>
      <c r="C72" s="896" t="s">
        <v>201</v>
      </c>
      <c r="D72" s="896"/>
      <c r="E72" s="896" t="s">
        <v>202</v>
      </c>
      <c r="F72" s="896" t="s">
        <v>90</v>
      </c>
      <c r="G72" s="897" t="s">
        <v>203</v>
      </c>
      <c r="H72" s="898"/>
    </row>
    <row r="73" spans="1:8" ht="39.950000000000003" hidden="1" customHeight="1">
      <c r="A73" s="1069" t="s">
        <v>7</v>
      </c>
      <c r="B73" s="913" t="s">
        <v>51</v>
      </c>
      <c r="C73" s="913" t="s">
        <v>52</v>
      </c>
      <c r="D73" s="913"/>
      <c r="E73" s="913" t="s">
        <v>204</v>
      </c>
      <c r="F73" s="913" t="s">
        <v>54</v>
      </c>
      <c r="G73" s="912" t="s">
        <v>57</v>
      </c>
      <c r="H73" s="912"/>
    </row>
    <row r="74" spans="1:8" ht="39.950000000000003" hidden="1" customHeight="1">
      <c r="A74" s="1069" t="s">
        <v>7</v>
      </c>
      <c r="B74" s="913" t="s">
        <v>65</v>
      </c>
      <c r="C74" s="913" t="s">
        <v>66</v>
      </c>
      <c r="D74" s="913"/>
      <c r="E74" s="913" t="s">
        <v>53</v>
      </c>
      <c r="F74" s="913" t="s">
        <v>68</v>
      </c>
      <c r="G74" s="912" t="s">
        <v>69</v>
      </c>
      <c r="H74" s="913"/>
    </row>
    <row r="75" spans="1:8" ht="39.950000000000003" hidden="1" customHeight="1">
      <c r="A75" s="1069" t="s">
        <v>7</v>
      </c>
      <c r="B75" s="913" t="s">
        <v>205</v>
      </c>
      <c r="C75" s="913" t="s">
        <v>206</v>
      </c>
      <c r="D75" s="913"/>
      <c r="E75" s="913" t="s">
        <v>56</v>
      </c>
      <c r="F75" s="913" t="s">
        <v>54</v>
      </c>
      <c r="G75" s="912" t="s">
        <v>207</v>
      </c>
      <c r="H75" s="912"/>
    </row>
    <row r="76" spans="1:8" ht="39.950000000000003" hidden="1" customHeight="1">
      <c r="A76" s="1069" t="s">
        <v>7</v>
      </c>
      <c r="B76" s="896" t="s">
        <v>176</v>
      </c>
      <c r="C76" s="896" t="s">
        <v>177</v>
      </c>
      <c r="D76" s="896"/>
      <c r="E76" s="896" t="s">
        <v>58</v>
      </c>
      <c r="F76" s="896" t="s">
        <v>68</v>
      </c>
      <c r="G76" s="897" t="s">
        <v>208</v>
      </c>
      <c r="H76" s="898"/>
    </row>
    <row r="77" spans="1:8" ht="39.950000000000003" hidden="1" customHeight="1">
      <c r="A77" s="1069" t="s">
        <v>7</v>
      </c>
      <c r="B77" s="913" t="s">
        <v>147</v>
      </c>
      <c r="C77" s="913" t="s">
        <v>148</v>
      </c>
      <c r="D77" s="913"/>
      <c r="E77" s="913" t="s">
        <v>159</v>
      </c>
      <c r="F77" s="913" t="s">
        <v>68</v>
      </c>
      <c r="G77" s="912" t="s">
        <v>149</v>
      </c>
      <c r="H77" s="912"/>
    </row>
    <row r="78" spans="1:8" ht="39.950000000000003" hidden="1" customHeight="1">
      <c r="A78" s="1069" t="s">
        <v>7</v>
      </c>
      <c r="B78" s="913" t="s">
        <v>209</v>
      </c>
      <c r="C78" s="896" t="s">
        <v>210</v>
      </c>
      <c r="D78" s="913"/>
      <c r="E78" s="913" t="s">
        <v>129</v>
      </c>
      <c r="F78" s="913" t="s">
        <v>68</v>
      </c>
      <c r="G78" s="912" t="s">
        <v>211</v>
      </c>
      <c r="H78" s="913"/>
    </row>
    <row r="79" spans="1:8" ht="39.950000000000003" hidden="1" customHeight="1">
      <c r="A79" s="1069" t="s">
        <v>11</v>
      </c>
      <c r="B79" s="896" t="s">
        <v>212</v>
      </c>
      <c r="C79" s="896" t="s">
        <v>213</v>
      </c>
      <c r="D79" s="896" t="s">
        <v>114</v>
      </c>
      <c r="E79" s="896" t="s">
        <v>53</v>
      </c>
      <c r="F79" s="896" t="s">
        <v>115</v>
      </c>
      <c r="G79" s="896" t="s">
        <v>116</v>
      </c>
      <c r="H79" s="896" t="s">
        <v>117</v>
      </c>
    </row>
    <row r="80" spans="1:8" ht="36" hidden="1" customHeight="1">
      <c r="A80" s="1069" t="s">
        <v>9</v>
      </c>
      <c r="B80" s="896" t="s">
        <v>92</v>
      </c>
      <c r="C80" s="1143" t="s">
        <v>93</v>
      </c>
      <c r="D80" s="1143"/>
      <c r="E80" s="1143" t="s">
        <v>64</v>
      </c>
      <c r="F80" s="1143" t="s">
        <v>92</v>
      </c>
      <c r="G80" s="1143" t="s">
        <v>214</v>
      </c>
      <c r="H80" s="898"/>
    </row>
    <row r="81" spans="1:8" ht="37.5" hidden="1" customHeight="1">
      <c r="A81" s="1069" t="s">
        <v>9</v>
      </c>
      <c r="B81" s="896" t="s">
        <v>132</v>
      </c>
      <c r="C81" s="1143" t="s">
        <v>133</v>
      </c>
      <c r="D81" s="1143"/>
      <c r="E81" s="1143" t="s">
        <v>134</v>
      </c>
      <c r="F81" s="1143" t="s">
        <v>68</v>
      </c>
      <c r="G81" s="1144" t="s">
        <v>215</v>
      </c>
      <c r="H81" s="898"/>
    </row>
    <row r="82" spans="1:8" ht="36.75" hidden="1" customHeight="1">
      <c r="A82" s="1389" t="s">
        <v>13</v>
      </c>
      <c r="B82" s="913" t="s">
        <v>45</v>
      </c>
      <c r="C82" s="896" t="s">
        <v>46</v>
      </c>
      <c r="D82" s="896"/>
      <c r="E82" s="896" t="s">
        <v>47</v>
      </c>
      <c r="F82" s="896" t="s">
        <v>48</v>
      </c>
      <c r="G82" s="897" t="s">
        <v>49</v>
      </c>
      <c r="H82" s="914"/>
    </row>
    <row r="83" spans="1:8" ht="39" hidden="1" customHeight="1">
      <c r="A83" s="1402" t="s">
        <v>13</v>
      </c>
      <c r="B83" s="1388" t="s">
        <v>216</v>
      </c>
      <c r="C83" s="896" t="s">
        <v>217</v>
      </c>
      <c r="D83" s="896"/>
      <c r="E83" s="896" t="s">
        <v>218</v>
      </c>
      <c r="F83" s="896" t="s">
        <v>48</v>
      </c>
      <c r="G83" s="897" t="s">
        <v>219</v>
      </c>
      <c r="H83" s="914"/>
    </row>
    <row r="84" spans="1:8" ht="33" hidden="1" customHeight="1">
      <c r="A84" s="1403" t="s">
        <v>19</v>
      </c>
      <c r="B84" s="1388" t="s">
        <v>220</v>
      </c>
      <c r="C84" s="896" t="s">
        <v>221</v>
      </c>
      <c r="D84" s="896"/>
      <c r="E84" s="896" t="s">
        <v>202</v>
      </c>
      <c r="F84" s="896" t="s">
        <v>222</v>
      </c>
      <c r="G84" s="897" t="s">
        <v>223</v>
      </c>
      <c r="H84" s="914"/>
    </row>
    <row r="85" spans="1:8" ht="33" hidden="1" customHeight="1">
      <c r="A85" s="1069" t="s">
        <v>3</v>
      </c>
      <c r="B85" s="913" t="s">
        <v>209</v>
      </c>
      <c r="C85" s="896" t="s">
        <v>210</v>
      </c>
      <c r="D85" s="896"/>
      <c r="E85" s="896" t="s">
        <v>64</v>
      </c>
      <c r="F85" s="896" t="s">
        <v>68</v>
      </c>
      <c r="G85" s="897" t="s">
        <v>224</v>
      </c>
      <c r="H85" s="1132"/>
    </row>
    <row r="86" spans="1:8" ht="33" hidden="1" customHeight="1">
      <c r="A86" s="1069" t="s">
        <v>10</v>
      </c>
      <c r="B86" s="896" t="s">
        <v>225</v>
      </c>
      <c r="C86" s="896" t="s">
        <v>226</v>
      </c>
      <c r="D86" s="896"/>
      <c r="E86" s="896" t="s">
        <v>227</v>
      </c>
      <c r="F86" s="896" t="s">
        <v>78</v>
      </c>
      <c r="G86" s="896" t="s">
        <v>228</v>
      </c>
      <c r="H86" s="896"/>
    </row>
    <row r="87" spans="1:8" ht="33" hidden="1" customHeight="1">
      <c r="A87" s="1069" t="s">
        <v>9</v>
      </c>
      <c r="B87" s="896" t="s">
        <v>173</v>
      </c>
      <c r="C87" s="1143" t="s">
        <v>172</v>
      </c>
      <c r="D87" s="1143"/>
      <c r="E87" s="1143" t="s">
        <v>77</v>
      </c>
      <c r="F87" s="1143" t="s">
        <v>115</v>
      </c>
      <c r="G87" s="1144" t="s">
        <v>229</v>
      </c>
      <c r="H87" s="898"/>
    </row>
    <row r="88" spans="1:8" ht="33" hidden="1" customHeight="1">
      <c r="A88" s="1069" t="s">
        <v>11</v>
      </c>
      <c r="B88" s="896" t="s">
        <v>168</v>
      </c>
      <c r="C88" s="896" t="s">
        <v>169</v>
      </c>
      <c r="D88" s="896"/>
      <c r="E88" s="896" t="s">
        <v>32</v>
      </c>
      <c r="F88" s="896" t="s">
        <v>48</v>
      </c>
      <c r="G88" s="896" t="s">
        <v>170</v>
      </c>
      <c r="H88" s="913"/>
    </row>
    <row r="89" spans="1:8" ht="33" hidden="1" customHeight="1">
      <c r="A89" s="1069" t="s">
        <v>11</v>
      </c>
      <c r="B89" s="896" t="s">
        <v>156</v>
      </c>
      <c r="C89" s="896" t="s">
        <v>157</v>
      </c>
      <c r="D89" s="896"/>
      <c r="E89" s="896" t="s">
        <v>134</v>
      </c>
      <c r="F89" s="896" t="s">
        <v>48</v>
      </c>
      <c r="G89" s="896" t="s">
        <v>158</v>
      </c>
      <c r="H89" s="913"/>
    </row>
    <row r="90" spans="1:8" ht="33" hidden="1" customHeight="1">
      <c r="A90" s="1069" t="s">
        <v>11</v>
      </c>
      <c r="B90" s="896" t="s">
        <v>103</v>
      </c>
      <c r="C90" s="896" t="s">
        <v>102</v>
      </c>
      <c r="D90" s="896"/>
      <c r="E90" s="896" t="s">
        <v>98</v>
      </c>
      <c r="F90" s="896" t="s">
        <v>68</v>
      </c>
      <c r="G90" s="896" t="s">
        <v>105</v>
      </c>
      <c r="H90" s="1132" t="s">
        <v>160</v>
      </c>
    </row>
    <row r="91" spans="1:8" ht="33" hidden="1" customHeight="1">
      <c r="A91" s="1069" t="s">
        <v>11</v>
      </c>
      <c r="B91" s="896" t="s">
        <v>114</v>
      </c>
      <c r="C91" s="896" t="s">
        <v>139</v>
      </c>
      <c r="D91" s="896"/>
      <c r="E91" s="896" t="s">
        <v>53</v>
      </c>
      <c r="F91" s="896" t="s">
        <v>68</v>
      </c>
      <c r="G91" s="897" t="s">
        <v>140</v>
      </c>
      <c r="H91" s="913"/>
    </row>
    <row r="92" spans="1:8" ht="33" hidden="1" customHeight="1">
      <c r="A92" s="1069" t="s">
        <v>11</v>
      </c>
      <c r="B92" s="896" t="s">
        <v>97</v>
      </c>
      <c r="C92" s="913" t="s">
        <v>96</v>
      </c>
      <c r="D92" s="896"/>
      <c r="E92" s="896" t="s">
        <v>86</v>
      </c>
      <c r="F92" s="896" t="s">
        <v>68</v>
      </c>
      <c r="G92" s="896" t="s">
        <v>99</v>
      </c>
      <c r="H92" s="913"/>
    </row>
    <row r="93" spans="1:8" ht="33" hidden="1" customHeight="1">
      <c r="A93" s="1069" t="s">
        <v>18</v>
      </c>
      <c r="B93" s="896" t="s">
        <v>230</v>
      </c>
      <c r="C93" s="896" t="s">
        <v>231</v>
      </c>
      <c r="D93" s="896"/>
      <c r="E93" s="896" t="s">
        <v>47</v>
      </c>
      <c r="F93" s="896" t="s">
        <v>72</v>
      </c>
      <c r="G93" s="896" t="s">
        <v>232</v>
      </c>
      <c r="H93" s="913"/>
    </row>
    <row r="94" spans="1:8" ht="36" hidden="1" customHeight="1">
      <c r="A94" s="1069" t="s">
        <v>50</v>
      </c>
      <c r="B94" s="896" t="s">
        <v>92</v>
      </c>
      <c r="C94" s="896" t="s">
        <v>93</v>
      </c>
      <c r="D94" s="896"/>
      <c r="E94" s="896" t="s">
        <v>32</v>
      </c>
      <c r="F94" s="896" t="s">
        <v>92</v>
      </c>
      <c r="G94" s="1143" t="s">
        <v>214</v>
      </c>
      <c r="H94" s="896"/>
    </row>
    <row r="95" spans="1:8" ht="39.950000000000003" hidden="1" customHeight="1">
      <c r="A95" s="1069" t="s">
        <v>10</v>
      </c>
      <c r="B95" s="913" t="s">
        <v>103</v>
      </c>
      <c r="C95" s="896" t="s">
        <v>102</v>
      </c>
      <c r="D95" s="896"/>
      <c r="E95" s="896" t="s">
        <v>159</v>
      </c>
      <c r="F95" s="896" t="s">
        <v>68</v>
      </c>
      <c r="G95" s="896" t="s">
        <v>105</v>
      </c>
      <c r="H95" s="1132" t="s">
        <v>160</v>
      </c>
    </row>
    <row r="96" spans="1:8" ht="33" hidden="1" customHeight="1">
      <c r="A96" s="1069" t="s">
        <v>14</v>
      </c>
      <c r="B96" s="896" t="s">
        <v>31</v>
      </c>
      <c r="C96" s="913" t="s">
        <v>119</v>
      </c>
      <c r="D96" s="896"/>
      <c r="E96" s="896" t="s">
        <v>47</v>
      </c>
      <c r="F96" s="896" t="s">
        <v>33</v>
      </c>
      <c r="G96" s="896" t="s">
        <v>120</v>
      </c>
      <c r="H96" s="913"/>
    </row>
    <row r="97" spans="1:8" ht="33" hidden="1" customHeight="1">
      <c r="A97" s="1069" t="s">
        <v>14</v>
      </c>
      <c r="B97" s="896" t="s">
        <v>103</v>
      </c>
      <c r="C97" s="913" t="s">
        <v>102</v>
      </c>
      <c r="D97" s="896"/>
      <c r="E97" s="896" t="s">
        <v>53</v>
      </c>
      <c r="F97" s="896" t="s">
        <v>68</v>
      </c>
      <c r="G97" s="896" t="s">
        <v>233</v>
      </c>
      <c r="H97" s="913"/>
    </row>
    <row r="98" spans="1:8" ht="33" hidden="1" customHeight="1">
      <c r="A98" s="1069" t="s">
        <v>14</v>
      </c>
      <c r="B98" s="896" t="s">
        <v>114</v>
      </c>
      <c r="C98" s="913" t="s">
        <v>139</v>
      </c>
      <c r="D98" s="896"/>
      <c r="E98" s="896" t="s">
        <v>86</v>
      </c>
      <c r="F98" s="896" t="s">
        <v>68</v>
      </c>
      <c r="G98" s="897" t="s">
        <v>140</v>
      </c>
      <c r="H98" s="913"/>
    </row>
    <row r="99" spans="1:8" ht="33" hidden="1" customHeight="1">
      <c r="A99" s="1069" t="s">
        <v>14</v>
      </c>
      <c r="B99" s="896" t="s">
        <v>97</v>
      </c>
      <c r="C99" s="913" t="s">
        <v>96</v>
      </c>
      <c r="D99" s="896"/>
      <c r="E99" s="896" t="s">
        <v>67</v>
      </c>
      <c r="F99" s="896" t="s">
        <v>68</v>
      </c>
      <c r="G99" s="896" t="s">
        <v>99</v>
      </c>
      <c r="H99" s="913"/>
    </row>
    <row r="100" spans="1:8" ht="29.25" hidden="1" customHeight="1">
      <c r="A100" s="1069" t="s">
        <v>14</v>
      </c>
      <c r="B100" s="896" t="s">
        <v>234</v>
      </c>
      <c r="C100" s="913" t="s">
        <v>235</v>
      </c>
      <c r="D100" s="896"/>
      <c r="E100" s="896" t="s">
        <v>202</v>
      </c>
      <c r="F100" s="896" t="s">
        <v>48</v>
      </c>
      <c r="G100" s="896" t="s">
        <v>236</v>
      </c>
      <c r="H100" s="913"/>
    </row>
    <row r="101" spans="1:8" ht="29.25" hidden="1" customHeight="1">
      <c r="A101" s="1069" t="s">
        <v>14</v>
      </c>
      <c r="B101" s="896" t="s">
        <v>107</v>
      </c>
      <c r="C101" s="913" t="s">
        <v>108</v>
      </c>
      <c r="D101" s="896"/>
      <c r="E101" s="896" t="s">
        <v>47</v>
      </c>
      <c r="F101" s="896" t="s">
        <v>48</v>
      </c>
      <c r="G101" s="896" t="s">
        <v>237</v>
      </c>
      <c r="H101" s="913"/>
    </row>
    <row r="102" spans="1:8" ht="32.25" hidden="1" customHeight="1">
      <c r="A102" s="1069" t="s">
        <v>14</v>
      </c>
      <c r="B102" s="896" t="s">
        <v>81</v>
      </c>
      <c r="C102" s="913" t="s">
        <v>82</v>
      </c>
      <c r="D102" s="896"/>
      <c r="E102" s="896" t="s">
        <v>134</v>
      </c>
      <c r="F102" s="896" t="s">
        <v>72</v>
      </c>
      <c r="G102" s="896" t="s">
        <v>83</v>
      </c>
      <c r="H102" s="913"/>
    </row>
    <row r="103" spans="1:8" ht="32.25" hidden="1" customHeight="1">
      <c r="A103" s="1069" t="s">
        <v>7</v>
      </c>
      <c r="B103" s="896" t="s">
        <v>238</v>
      </c>
      <c r="C103" s="896" t="s">
        <v>201</v>
      </c>
      <c r="D103" s="896" t="s">
        <v>76</v>
      </c>
      <c r="E103" s="896" t="s">
        <v>47</v>
      </c>
      <c r="F103" s="896" t="s">
        <v>90</v>
      </c>
      <c r="G103" s="897" t="s">
        <v>239</v>
      </c>
      <c r="H103" s="1528" t="s">
        <v>240</v>
      </c>
    </row>
  </sheetData>
  <sheetProtection formatCells="0" autoFilter="0"/>
  <autoFilter ref="A18:H103" xr:uid="{BA772803-AF23-4AC5-8172-99BB41D315D9}">
    <filterColumn colId="1">
      <filters>
        <filter val="CHATTOGRAM"/>
      </filters>
    </filterColumn>
    <sortState xmlns:xlrd2="http://schemas.microsoft.com/office/spreadsheetml/2017/richdata2" ref="A66:H66">
      <sortCondition descending="1" ref="B18:B99"/>
    </sortState>
  </autoFilter>
  <mergeCells count="2">
    <mergeCell ref="B4:F4"/>
    <mergeCell ref="A1:H1"/>
  </mergeCells>
  <hyperlinks>
    <hyperlink ref="B6" location="BENGAL!Print_Area" display="BENGAL" xr:uid="{63BA7C44-30B9-42BD-8463-6D49A188F811}"/>
    <hyperlink ref="E8" location="SHAPLA!Print_Area" display="SEAHORSE" xr:uid="{FDBEBF6E-E317-410C-A71C-37979BEBAE64}"/>
    <hyperlink ref="D6" location="DOLPHIN!Print_Area" display="DOLPHIN" xr:uid="{50777A39-7164-4815-B1F8-224A6AD9D8C4}"/>
    <hyperlink ref="C10" location="'JADE EAST'!A1" display="JADE EAST" xr:uid="{3B55FA1C-2406-46A2-9728-5CAFBCD0C3A5}"/>
    <hyperlink ref="E6" location="'ORCHID '!Print_Area" display="ORCHID" xr:uid="{6FBE5A3C-693B-4137-BC3D-909AAB0C0177}"/>
    <hyperlink ref="A8" location="ORIGAMI!A1" display=" ORIGAMI" xr:uid="{75B8021A-616E-4CC2-BC09-7FD3C2EC91DC}"/>
    <hyperlink ref="B8" location="PERTIWI!Print_Area" display="PERTIWI" xr:uid="{B758482B-2837-4FD6-A583-F5334E6D7136}"/>
    <hyperlink ref="D10" location="'TIGER EAST'!A1" display="TIGER EAST" xr:uid="{9DE41EEC-1B51-423D-B04D-D9408F12A876}"/>
    <hyperlink ref="A6" location="SAOLA!A1" display="SAOLA" xr:uid="{86D4CE35-B19E-4BFB-943A-4DDE1BB70E87}"/>
    <hyperlink ref="B10" location="'GOLDEN HORN &amp; ORCA'!A1" display="GOLDEN HORN &amp; ORCA" xr:uid="{832CC9BF-1277-4BCB-9654-7344FBBC26B2}"/>
    <hyperlink ref="A70" location="ORIGAMI!A1" display="NEW ORIGAMI" xr:uid="{3802E718-3D23-44D1-84E7-1BAD300BE984}"/>
    <hyperlink ref="A71" location="ORIGAMI!A1" display="NEW ORIGAMI" xr:uid="{1E0DB699-861A-40A3-93AA-812F84EE0989}"/>
    <hyperlink ref="F6" location="SAMBAR!Print_Area" display="SAMBAR" xr:uid="{30421905-4B0D-4091-8908-4439813B4071}"/>
    <hyperlink ref="A72" location="SAMBAR!Print_Area" display="SAMBAR" xr:uid="{DE00230D-10F6-474D-BA6A-E9FED12C6A43}"/>
    <hyperlink ref="A73:A78" location="SAMBAR!Print_Area" display="SAMBAR" xr:uid="{A02E923C-0D3B-46DC-97EE-919C7E8712F2}"/>
    <hyperlink ref="A80" location="PERTIWI!Print_Area" display="PERTIWI" xr:uid="{2C77C936-04C1-48E4-AD76-BE77B742C7DA}"/>
    <hyperlink ref="A81" location="PERTIWI!Print_Area" display="PERTIWI" xr:uid="{3312316A-1B0C-4ED7-AFB5-FC63AF9E0065}"/>
    <hyperlink ref="F8" location="MALACCA!Print_Area" display="MALACCA" xr:uid="{F53CB0AA-573B-4B8E-9DAC-937272D1088D}"/>
    <hyperlink ref="C8" location="SEAGULL!A1" display="SEAGULL" xr:uid="{88C276CF-9AA7-41BC-83BA-4031D9529190}"/>
    <hyperlink ref="C6" location="BURMA!A1" display="BURMA" xr:uid="{6562E0E9-0C36-400C-A829-536CB5CA4566}"/>
    <hyperlink ref="A82" location="MALACCA!Print_Area" display="MALACCA" xr:uid="{B234FB9E-96A4-4794-8275-A242ABC01975}"/>
    <hyperlink ref="A83" location="MALACCA!Print_Area" display="MALACCA" xr:uid="{4E5E6AE0-CC5D-4E07-888E-AF745ABB945C}"/>
    <hyperlink ref="A84" location="KOUPREY!Print_Area" display="MALACCA" xr:uid="{B9BA3D13-6F38-4979-AD82-289996F13F68}"/>
    <hyperlink ref="F10" location="KOUPREY!Print_Area" display="KOUPREY" xr:uid="{565B194C-924F-481E-8B7C-91BC1DF76087}"/>
    <hyperlink ref="A85" location="BENGAL!A1" display="BAYAN KO" xr:uid="{2F5338C1-DF60-48F0-B1BD-9A7D1AAEB2CB}"/>
    <hyperlink ref="A86" location="SEAGULL!A1" display="SEAGULL" xr:uid="{09357FBB-A226-4203-A0A3-4BD4B0EAD336}"/>
    <hyperlink ref="A87" location="PERTIWI!Print_Area" display="PERTIWI" xr:uid="{A6CDB7CF-0166-4244-BAD4-3AF408DEA019}"/>
    <hyperlink ref="A88" location="FIREHORSE!A1" display="FIREHORSE" xr:uid="{FD068E45-D0CD-400E-BEB5-4DE740229172}"/>
    <hyperlink ref="D8" location="FIREHORSE!A1" display="FIREHORSE" xr:uid="{38022872-E8E9-401A-A0AB-FE0F03012F03}"/>
    <hyperlink ref="A89:A92" location="FIREHORSE!A1" display="FIREHORSE" xr:uid="{724BF539-AB3D-47F5-A789-EBA17DB58612}"/>
    <hyperlink ref="A32" location="SAMBAR!Print_Area" display="SAMBAR" xr:uid="{1D1E0CD9-2B9D-4561-91F2-7E87C79D4058}"/>
    <hyperlink ref="A30" location="SAMBAR!Print_Area" display="SAMBAR" xr:uid="{A2B025E3-F920-4A1E-9BD8-E7062E1CF0E0}"/>
    <hyperlink ref="A69" location="'ORCHID '!Print_Area" display="ORCHID" xr:uid="{0711DD97-677A-4372-A755-B06480A51940}"/>
    <hyperlink ref="A59:A60" location="'ORCHID '!Print_Area" display="ORCHID" xr:uid="{F867AB45-347F-4329-8B1D-B9FB350A5841}"/>
    <hyperlink ref="A55" location="'ORCHID '!Print_Area" display="ORCHID" xr:uid="{63821C25-D4C0-4F7B-95BD-3AF3EF97B896}"/>
    <hyperlink ref="A42" location="'ORCHID '!Print_Area" display="ORCHID" xr:uid="{CFBB1B76-4716-4B8F-BD56-A18E252ABB25}"/>
    <hyperlink ref="A33" location="'ORCHID '!Print_Area" display="ORCHID" xr:uid="{D40C3B45-70DC-4EBC-93D6-A8938F19F8FB}"/>
    <hyperlink ref="A23" location="BURMA!A1" display="BENGAL" xr:uid="{2851E17B-5A77-4728-B95B-78A2BA072399}"/>
    <hyperlink ref="A48" location="SEAGULL!A1" display="SEAGULL" xr:uid="{471DA5CD-B1FA-470F-83D1-A6AED7224528}"/>
    <hyperlink ref="A39" location="SHAPLA!A1" display="SHAPLA" xr:uid="{9A5B39C8-5137-49FB-8338-C28A2C1A95B0}"/>
    <hyperlink ref="A36" location="SHAPLA!A1" display="SHAPLA" xr:uid="{4AEA937F-FD73-4051-9013-26DDFDE79A77}"/>
    <hyperlink ref="A66" location="ORIGAMI!A1" display="NEW ORIGAMI" xr:uid="{B4D70C33-7C9E-4ABA-BE9F-CFC1DB7A6197}"/>
    <hyperlink ref="A64" location="PERTIWI!Print_Area" display="PERTIWI" xr:uid="{8F82E69C-ECBB-407C-99DE-BAACA68F85D7}"/>
    <hyperlink ref="A44" location="ORIGAMI!A1" display="NEW ORIGAMI" xr:uid="{619BA209-EA64-4A8C-AC89-A201956FAA1A}"/>
    <hyperlink ref="A43" location="SEAGULL!A1" display="SEAGULL" xr:uid="{C1F2AF4A-9582-41D9-8807-BA63EC51EF1F}"/>
    <hyperlink ref="A65" location="PERTIWI!Print_Area" display="PERTIWI" xr:uid="{CC65C831-BE4D-48E1-8ACD-3E0EC16B60E5}"/>
    <hyperlink ref="A26" location="DOLPHIN!Print_Area" display="DOLPHIN" xr:uid="{AEE5A9F5-CD9D-4CA2-BD34-9EBE76DD5907}"/>
    <hyperlink ref="A24" location="ORIGAMI!A1" display="NEW ORIGAMI" xr:uid="{4579B77B-7DD3-44D2-BF80-93F6B295369E}"/>
    <hyperlink ref="A45" location="SHAPLA!A1" display="SHAPLA" xr:uid="{A5884665-B800-4C01-93DB-4A16A2F45607}"/>
    <hyperlink ref="A62" location="SEAGULL!A1" display="SEAGULL" xr:uid="{6F22E157-ED44-474B-9872-7642A3334037}"/>
    <hyperlink ref="A56" location="PERTIWI!Print_Area" display="PERTIWI" xr:uid="{46D6ECCD-D0FB-4D6F-80EF-2778E779DC92}"/>
    <hyperlink ref="A37" location="SEAGULL!A1" display="SEAGULL" xr:uid="{267E0C71-F393-4861-B230-7FF81D1F4D92}"/>
    <hyperlink ref="A67" location="'GOLDEN HORN &amp; ORCA'!A1" display="GOLDEN HORN &amp; ORCA" xr:uid="{6635A583-81B0-42B8-A6C6-C7D6F864B162}"/>
    <hyperlink ref="A68" location="BURMA!A1" display="BENGAL" xr:uid="{0916C518-32AB-4991-B1BB-4BB24350905F}"/>
    <hyperlink ref="A58" location="BENGAL!A1" display="BAYAN KO" xr:uid="{E98A6868-2BD0-4C67-8803-95B0224C96CB}"/>
    <hyperlink ref="A52" location="BENGAL!A1" display="BAYAN KO" xr:uid="{81732089-B8B4-457A-A064-A6A2A684E7DE}"/>
    <hyperlink ref="A47" location="BENGAL!A1" display="BAYAN KO" xr:uid="{54861495-9CEA-4967-A43C-FF013F41CB54}"/>
    <hyperlink ref="A27" location="BENGAL!A1" display="BAYAN KO" xr:uid="{9FFEBF44-A0C8-4852-8AF9-725DC9EAED1B}"/>
    <hyperlink ref="A46" location="PERTIWI!Print_Area" display="PERTIWI" xr:uid="{BA216C70-E2CD-4CCD-B77E-141BF09DFD2F}"/>
    <hyperlink ref="A49" location="PERTIWI!Print_Area" display="PERTIWI" xr:uid="{0465B633-FB0B-4E13-8013-589E934CEF38}"/>
    <hyperlink ref="A51" location="'JADE EAST'!A1" display="JADE EAST**" xr:uid="{BD83F988-11EE-4CCF-8C34-7676FA00DBB6}"/>
    <hyperlink ref="A61" location="SHAPLA!A1" display="SHAPLA" xr:uid="{C86B09FE-EB91-42A5-A821-EA6ABB362C27}"/>
    <hyperlink ref="A95" location="SEAGULL!A1" display="SEAGULL" xr:uid="{33B99C71-741B-412E-B18D-F7928AF0D33E}"/>
    <hyperlink ref="A54" location="PERTIWI!Print_Area" display="PERTIWI" xr:uid="{315F5AF3-9992-4D4F-8BCD-0AEBC078B199}"/>
    <hyperlink ref="A29" location="PERTIWI!Print_Area" display="PERTIWI" xr:uid="{FB6CBA44-A6E0-4898-8D04-BF2121A0CC6A}"/>
    <hyperlink ref="A25" location="PERTIWI!Print_Area" display="PERTIWI" xr:uid="{57926299-1D2C-4243-9367-1F7914DA5E4A}"/>
    <hyperlink ref="A50" location="PERTIWI!Print_Area" display="PERTIWI" xr:uid="{6834ED17-D3D9-4D5B-B024-63D3507028D7}"/>
    <hyperlink ref="A38" location="PERTIWI!Print_Area" display="PERTIWI" xr:uid="{A619B0EF-F51F-4486-90CC-2872A1A81129}"/>
    <hyperlink ref="A35" location="'ORCHID '!Print_Area" display="ORCHID" xr:uid="{4E14FF4E-EF9A-4F57-864D-0A973F33169D}"/>
    <hyperlink ref="A53" location="DOLPHIN!Print_Area" display="DOLPHIN" xr:uid="{F3EB8B6E-157E-4216-85C1-71649942E60A}"/>
    <hyperlink ref="A34" location="DOLPHIN!Print_Area" display="DOLPHIN" xr:uid="{FE0713EF-C397-485B-AD8E-289053497113}"/>
    <hyperlink ref="A63" location="DOLPHIN!Print_Area" display="DOLPHIN" xr:uid="{6927551A-7A85-4502-955F-5F85C30695C2}"/>
    <hyperlink ref="A57" location="DOLPHIN!Print_Area" display="DOLPHIN" xr:uid="{74AFFC0F-9A4F-4ABF-89A2-99EFE2A56AE8}"/>
    <hyperlink ref="A31" location="SAOLA!A1" display="BAYAN KO" xr:uid="{4942EFF5-3795-45FB-9CC9-FE0C597D4B25}"/>
    <hyperlink ref="A28" location="SHAPLA!A1" display="SHAPLA" xr:uid="{A4365AA9-9778-497D-B7D6-77DD062B4764}"/>
    <hyperlink ref="A40" location="FIREHORSE!A1" display="FIREHORSE" xr:uid="{2D8842EC-BD8A-4841-8685-E2EFFA393D41}"/>
    <hyperlink ref="A79" location="FIREHORSE!A1" display="FIREHORSE" xr:uid="{A6673EEA-0206-478C-BBDA-F0B83A9B5A39}"/>
    <hyperlink ref="A93" location="SENTOSA!A1" display="SENTOSA" xr:uid="{0344E35D-988A-4442-8067-64ED102566DE}"/>
    <hyperlink ref="E10" location="SENTOSA!A1" display="SENTOSA" xr:uid="{D52379C6-9334-4B9F-9AFE-9B768C0EEB41}"/>
    <hyperlink ref="A94" location="ORIGAMI!A1" display="NEW ORIGAMI" xr:uid="{7F497410-5BC0-4061-877A-D0567108861F}"/>
    <hyperlink ref="A78" location="SAMBAR!Print_Area" display="SAMBAR" xr:uid="{9D743D55-6027-48AD-9D47-EECED298D7CE}"/>
    <hyperlink ref="A91" location="FIREHORSE!A1" display="FIREHORSE" xr:uid="{F9CB8460-1719-402D-AB86-0A8A37118861}"/>
    <hyperlink ref="A96" location="SEAHORSE!A1" display="SEAHORSE" xr:uid="{07281C86-9EF9-496F-B445-AC5CAF3DD292}"/>
    <hyperlink ref="A10" location="SEAHORSE!A1" display="SEAHORSE" xr:uid="{6AE3B98F-ABE7-424D-82F1-A17308A40F66}"/>
    <hyperlink ref="A97" location="SEAHORSE!A1" display="SEAHORSE" xr:uid="{441AA6BD-3473-4579-83BF-BB3C9BCBBDF3}"/>
    <hyperlink ref="A98" location="SEAHORSE!A1" display="SEAHORSE" xr:uid="{BC6FB4A0-F794-40F9-AC0C-F502A39F15AC}"/>
    <hyperlink ref="A99" location="SEAHORSE!A1" display="SEAHORSE" xr:uid="{EAD67C81-B3A8-4AA7-A8E5-DB1BB9E9A91B}"/>
    <hyperlink ref="A100" location="SEAHORSE!A1" display="SEAHORSE" xr:uid="{97FE12CE-EA73-4AA5-AFAC-FC4ABCA21DA0}"/>
    <hyperlink ref="A102" location="SEAHORSE!A1" display="SEAHORSE" xr:uid="{9F87D1F8-D7C2-45D8-920C-B46FF94C5D5B}"/>
    <hyperlink ref="A103" location="SAMBAR!Print_Area" display="SAMBAR" xr:uid="{F5C75B9B-400A-4EB7-94EF-54DC4C83B17F}"/>
    <hyperlink ref="A41" location="SEAHORSE!A1" display="SEAHORSE" xr:uid="{7F053771-001A-4EEC-BA1D-6BA6AE07F3A0}"/>
    <hyperlink ref="A22" location="SEAHORSE!A1" display="SEAHORSE" xr:uid="{24FF708E-897F-4F58-BE20-A3431F76486E}"/>
    <hyperlink ref="A21" location="SEAHORSE!A1" display="SEAHORSE" xr:uid="{A2CD6F31-F8FF-4A7B-B267-E7840091C677}"/>
    <hyperlink ref="A20" location="SEAHORSE!A1" display="SEAHORSE" xr:uid="{94D993F7-F450-482E-922C-4F30E3286672}"/>
    <hyperlink ref="A19" location="SEAHORSE!A1" display="SEAHORSE" xr:uid="{72A13B4A-20F1-469C-B0EC-FB541E208D41}"/>
    <hyperlink ref="A101" location="SEAHORSE!A1" display="SEAHORSE" xr:uid="{86AC51E1-A3B6-4A48-93DC-14DF7F8ABB92}"/>
  </hyperlinks>
  <pageMargins left="0.35433070866141736" right="0.70866141732283472" top="0.74803149606299213" bottom="0.74803149606299213" header="0.31496062992125984" footer="0.31496062992125984"/>
  <pageSetup paperSize="9" scale="39" orientation="landscape" r:id="rId1"/>
  <headerFooter>
    <oddFooter>&amp;L_x000D_&amp;1#&amp;"Calibri"&amp;10&amp;K000000 Sensitivity: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608A8-455B-465F-B9A5-37A91ADDBF9C}">
  <sheetPr codeName="Sheet6" filterMode="1"/>
  <dimension ref="A2:J154"/>
  <sheetViews>
    <sheetView zoomScale="80" zoomScaleNormal="80" workbookViewId="0">
      <pane ySplit="9" topLeftCell="A107" activePane="bottomLeft" state="frozen"/>
      <selection pane="bottomLeft" activeCell="J135" sqref="J135"/>
    </sheetView>
  </sheetViews>
  <sheetFormatPr defaultRowHeight="13.15"/>
  <cols>
    <col min="1" max="1" width="16.5703125" style="223" customWidth="1"/>
    <col min="2" max="2" width="19.42578125" style="223" bestFit="1" customWidth="1"/>
    <col min="3" max="3" width="13.85546875" style="223" customWidth="1"/>
    <col min="4" max="4" width="15.7109375" style="223" customWidth="1"/>
    <col min="5" max="5" width="14.28515625" style="223" bestFit="1" customWidth="1"/>
    <col min="6" max="6" width="18.85546875" style="223" customWidth="1"/>
    <col min="7" max="7" width="28.7109375" style="223" customWidth="1"/>
    <col min="8" max="8" width="7.28515625" style="223" bestFit="1" customWidth="1"/>
    <col min="9" max="9" width="27.7109375" style="251" customWidth="1"/>
    <col min="10" max="10" width="255.7109375" style="223" bestFit="1" customWidth="1"/>
    <col min="11" max="255" width="9.140625" style="223"/>
    <col min="256" max="256" width="13.85546875" style="223" bestFit="1" customWidth="1"/>
    <col min="257" max="258" width="33.140625" style="223" bestFit="1" customWidth="1"/>
    <col min="259" max="259" width="54.85546875" style="223" bestFit="1" customWidth="1"/>
    <col min="260" max="260" width="20.85546875" style="223" bestFit="1" customWidth="1"/>
    <col min="261" max="261" width="10.5703125" style="223" bestFit="1" customWidth="1"/>
    <col min="262" max="262" width="11.42578125" style="223" bestFit="1" customWidth="1"/>
    <col min="263" max="263" width="7.85546875" style="223" bestFit="1" customWidth="1"/>
    <col min="264" max="511" width="9.140625" style="223"/>
    <col min="512" max="512" width="13.85546875" style="223" bestFit="1" customWidth="1"/>
    <col min="513" max="514" width="33.140625" style="223" bestFit="1" customWidth="1"/>
    <col min="515" max="515" width="54.85546875" style="223" bestFit="1" customWidth="1"/>
    <col min="516" max="516" width="20.85546875" style="223" bestFit="1" customWidth="1"/>
    <col min="517" max="517" width="10.5703125" style="223" bestFit="1" customWidth="1"/>
    <col min="518" max="518" width="11.42578125" style="223" bestFit="1" customWidth="1"/>
    <col min="519" max="519" width="7.85546875" style="223" bestFit="1" customWidth="1"/>
    <col min="520" max="767" width="9.140625" style="223"/>
    <col min="768" max="768" width="13.85546875" style="223" bestFit="1" customWidth="1"/>
    <col min="769" max="770" width="33.140625" style="223" bestFit="1" customWidth="1"/>
    <col min="771" max="771" width="54.85546875" style="223" bestFit="1" customWidth="1"/>
    <col min="772" max="772" width="20.85546875" style="223" bestFit="1" customWidth="1"/>
    <col min="773" max="773" width="10.5703125" style="223" bestFit="1" customWidth="1"/>
    <col min="774" max="774" width="11.42578125" style="223" bestFit="1" customWidth="1"/>
    <col min="775" max="775" width="7.85546875" style="223" bestFit="1" customWidth="1"/>
    <col min="776" max="1023" width="9.140625" style="223"/>
    <col min="1024" max="1024" width="13.85546875" style="223" bestFit="1" customWidth="1"/>
    <col min="1025" max="1026" width="33.140625" style="223" bestFit="1" customWidth="1"/>
    <col min="1027" max="1027" width="54.85546875" style="223" bestFit="1" customWidth="1"/>
    <col min="1028" max="1028" width="20.85546875" style="223" bestFit="1" customWidth="1"/>
    <col min="1029" max="1029" width="10.5703125" style="223" bestFit="1" customWidth="1"/>
    <col min="1030" max="1030" width="11.42578125" style="223" bestFit="1" customWidth="1"/>
    <col min="1031" max="1031" width="7.85546875" style="223" bestFit="1" customWidth="1"/>
    <col min="1032" max="1279" width="9.140625" style="223"/>
    <col min="1280" max="1280" width="13.85546875" style="223" bestFit="1" customWidth="1"/>
    <col min="1281" max="1282" width="33.140625" style="223" bestFit="1" customWidth="1"/>
    <col min="1283" max="1283" width="54.85546875" style="223" bestFit="1" customWidth="1"/>
    <col min="1284" max="1284" width="20.85546875" style="223" bestFit="1" customWidth="1"/>
    <col min="1285" max="1285" width="10.5703125" style="223" bestFit="1" customWidth="1"/>
    <col min="1286" max="1286" width="11.42578125" style="223" bestFit="1" customWidth="1"/>
    <col min="1287" max="1287" width="7.85546875" style="223" bestFit="1" customWidth="1"/>
    <col min="1288" max="1535" width="9.140625" style="223"/>
    <col min="1536" max="1536" width="13.85546875" style="223" bestFit="1" customWidth="1"/>
    <col min="1537" max="1538" width="33.140625" style="223" bestFit="1" customWidth="1"/>
    <col min="1539" max="1539" width="54.85546875" style="223" bestFit="1" customWidth="1"/>
    <col min="1540" max="1540" width="20.85546875" style="223" bestFit="1" customWidth="1"/>
    <col min="1541" max="1541" width="10.5703125" style="223" bestFit="1" customWidth="1"/>
    <col min="1542" max="1542" width="11.42578125" style="223" bestFit="1" customWidth="1"/>
    <col min="1543" max="1543" width="7.85546875" style="223" bestFit="1" customWidth="1"/>
    <col min="1544" max="1791" width="9.140625" style="223"/>
    <col min="1792" max="1792" width="13.85546875" style="223" bestFit="1" customWidth="1"/>
    <col min="1793" max="1794" width="33.140625" style="223" bestFit="1" customWidth="1"/>
    <col min="1795" max="1795" width="54.85546875" style="223" bestFit="1" customWidth="1"/>
    <col min="1796" max="1796" width="20.85546875" style="223" bestFit="1" customWidth="1"/>
    <col min="1797" max="1797" width="10.5703125" style="223" bestFit="1" customWidth="1"/>
    <col min="1798" max="1798" width="11.42578125" style="223" bestFit="1" customWidth="1"/>
    <col min="1799" max="1799" width="7.85546875" style="223" bestFit="1" customWidth="1"/>
    <col min="1800" max="2047" width="9.140625" style="223"/>
    <col min="2048" max="2048" width="13.85546875" style="223" bestFit="1" customWidth="1"/>
    <col min="2049" max="2050" width="33.140625" style="223" bestFit="1" customWidth="1"/>
    <col min="2051" max="2051" width="54.85546875" style="223" bestFit="1" customWidth="1"/>
    <col min="2052" max="2052" width="20.85546875" style="223" bestFit="1" customWidth="1"/>
    <col min="2053" max="2053" width="10.5703125" style="223" bestFit="1" customWidth="1"/>
    <col min="2054" max="2054" width="11.42578125" style="223" bestFit="1" customWidth="1"/>
    <col min="2055" max="2055" width="7.85546875" style="223" bestFit="1" customWidth="1"/>
    <col min="2056" max="2303" width="9.140625" style="223"/>
    <col min="2304" max="2304" width="13.85546875" style="223" bestFit="1" customWidth="1"/>
    <col min="2305" max="2306" width="33.140625" style="223" bestFit="1" customWidth="1"/>
    <col min="2307" max="2307" width="54.85546875" style="223" bestFit="1" customWidth="1"/>
    <col min="2308" max="2308" width="20.85546875" style="223" bestFit="1" customWidth="1"/>
    <col min="2309" max="2309" width="10.5703125" style="223" bestFit="1" customWidth="1"/>
    <col min="2310" max="2310" width="11.42578125" style="223" bestFit="1" customWidth="1"/>
    <col min="2311" max="2311" width="7.85546875" style="223" bestFit="1" customWidth="1"/>
    <col min="2312" max="2559" width="9.140625" style="223"/>
    <col min="2560" max="2560" width="13.85546875" style="223" bestFit="1" customWidth="1"/>
    <col min="2561" max="2562" width="33.140625" style="223" bestFit="1" customWidth="1"/>
    <col min="2563" max="2563" width="54.85546875" style="223" bestFit="1" customWidth="1"/>
    <col min="2564" max="2564" width="20.85546875" style="223" bestFit="1" customWidth="1"/>
    <col min="2565" max="2565" width="10.5703125" style="223" bestFit="1" customWidth="1"/>
    <col min="2566" max="2566" width="11.42578125" style="223" bestFit="1" customWidth="1"/>
    <col min="2567" max="2567" width="7.85546875" style="223" bestFit="1" customWidth="1"/>
    <col min="2568" max="2815" width="9.140625" style="223"/>
    <col min="2816" max="2816" width="13.85546875" style="223" bestFit="1" customWidth="1"/>
    <col min="2817" max="2818" width="33.140625" style="223" bestFit="1" customWidth="1"/>
    <col min="2819" max="2819" width="54.85546875" style="223" bestFit="1" customWidth="1"/>
    <col min="2820" max="2820" width="20.85546875" style="223" bestFit="1" customWidth="1"/>
    <col min="2821" max="2821" width="10.5703125" style="223" bestFit="1" customWidth="1"/>
    <col min="2822" max="2822" width="11.42578125" style="223" bestFit="1" customWidth="1"/>
    <col min="2823" max="2823" width="7.85546875" style="223" bestFit="1" customWidth="1"/>
    <col min="2824" max="3071" width="9.140625" style="223"/>
    <col min="3072" max="3072" width="13.85546875" style="223" bestFit="1" customWidth="1"/>
    <col min="3073" max="3074" width="33.140625" style="223" bestFit="1" customWidth="1"/>
    <col min="3075" max="3075" width="54.85546875" style="223" bestFit="1" customWidth="1"/>
    <col min="3076" max="3076" width="20.85546875" style="223" bestFit="1" customWidth="1"/>
    <col min="3077" max="3077" width="10.5703125" style="223" bestFit="1" customWidth="1"/>
    <col min="3078" max="3078" width="11.42578125" style="223" bestFit="1" customWidth="1"/>
    <col min="3079" max="3079" width="7.85546875" style="223" bestFit="1" customWidth="1"/>
    <col min="3080" max="3327" width="9.140625" style="223"/>
    <col min="3328" max="3328" width="13.85546875" style="223" bestFit="1" customWidth="1"/>
    <col min="3329" max="3330" width="33.140625" style="223" bestFit="1" customWidth="1"/>
    <col min="3331" max="3331" width="54.85546875" style="223" bestFit="1" customWidth="1"/>
    <col min="3332" max="3332" width="20.85546875" style="223" bestFit="1" customWidth="1"/>
    <col min="3333" max="3333" width="10.5703125" style="223" bestFit="1" customWidth="1"/>
    <col min="3334" max="3334" width="11.42578125" style="223" bestFit="1" customWidth="1"/>
    <col min="3335" max="3335" width="7.85546875" style="223" bestFit="1" customWidth="1"/>
    <col min="3336" max="3583" width="9.140625" style="223"/>
    <col min="3584" max="3584" width="13.85546875" style="223" bestFit="1" customWidth="1"/>
    <col min="3585" max="3586" width="33.140625" style="223" bestFit="1" customWidth="1"/>
    <col min="3587" max="3587" width="54.85546875" style="223" bestFit="1" customWidth="1"/>
    <col min="3588" max="3588" width="20.85546875" style="223" bestFit="1" customWidth="1"/>
    <col min="3589" max="3589" width="10.5703125" style="223" bestFit="1" customWidth="1"/>
    <col min="3590" max="3590" width="11.42578125" style="223" bestFit="1" customWidth="1"/>
    <col min="3591" max="3591" width="7.85546875" style="223" bestFit="1" customWidth="1"/>
    <col min="3592" max="3839" width="9.140625" style="223"/>
    <col min="3840" max="3840" width="13.85546875" style="223" bestFit="1" customWidth="1"/>
    <col min="3841" max="3842" width="33.140625" style="223" bestFit="1" customWidth="1"/>
    <col min="3843" max="3843" width="54.85546875" style="223" bestFit="1" customWidth="1"/>
    <col min="3844" max="3844" width="20.85546875" style="223" bestFit="1" customWidth="1"/>
    <col min="3845" max="3845" width="10.5703125" style="223" bestFit="1" customWidth="1"/>
    <col min="3846" max="3846" width="11.42578125" style="223" bestFit="1" customWidth="1"/>
    <col min="3847" max="3847" width="7.85546875" style="223" bestFit="1" customWidth="1"/>
    <col min="3848" max="4095" width="9.140625" style="223"/>
    <col min="4096" max="4096" width="13.85546875" style="223" bestFit="1" customWidth="1"/>
    <col min="4097" max="4098" width="33.140625" style="223" bestFit="1" customWidth="1"/>
    <col min="4099" max="4099" width="54.85546875" style="223" bestFit="1" customWidth="1"/>
    <col min="4100" max="4100" width="20.85546875" style="223" bestFit="1" customWidth="1"/>
    <col min="4101" max="4101" width="10.5703125" style="223" bestFit="1" customWidth="1"/>
    <col min="4102" max="4102" width="11.42578125" style="223" bestFit="1" customWidth="1"/>
    <col min="4103" max="4103" width="7.85546875" style="223" bestFit="1" customWidth="1"/>
    <col min="4104" max="4351" width="9.140625" style="223"/>
    <col min="4352" max="4352" width="13.85546875" style="223" bestFit="1" customWidth="1"/>
    <col min="4353" max="4354" width="33.140625" style="223" bestFit="1" customWidth="1"/>
    <col min="4355" max="4355" width="54.85546875" style="223" bestFit="1" customWidth="1"/>
    <col min="4356" max="4356" width="20.85546875" style="223" bestFit="1" customWidth="1"/>
    <col min="4357" max="4357" width="10.5703125" style="223" bestFit="1" customWidth="1"/>
    <col min="4358" max="4358" width="11.42578125" style="223" bestFit="1" customWidth="1"/>
    <col min="4359" max="4359" width="7.85546875" style="223" bestFit="1" customWidth="1"/>
    <col min="4360" max="4607" width="9.140625" style="223"/>
    <col min="4608" max="4608" width="13.85546875" style="223" bestFit="1" customWidth="1"/>
    <col min="4609" max="4610" width="33.140625" style="223" bestFit="1" customWidth="1"/>
    <col min="4611" max="4611" width="54.85546875" style="223" bestFit="1" customWidth="1"/>
    <col min="4612" max="4612" width="20.85546875" style="223" bestFit="1" customWidth="1"/>
    <col min="4613" max="4613" width="10.5703125" style="223" bestFit="1" customWidth="1"/>
    <col min="4614" max="4614" width="11.42578125" style="223" bestFit="1" customWidth="1"/>
    <col min="4615" max="4615" width="7.85546875" style="223" bestFit="1" customWidth="1"/>
    <col min="4616" max="4863" width="9.140625" style="223"/>
    <col min="4864" max="4864" width="13.85546875" style="223" bestFit="1" customWidth="1"/>
    <col min="4865" max="4866" width="33.140625" style="223" bestFit="1" customWidth="1"/>
    <col min="4867" max="4867" width="54.85546875" style="223" bestFit="1" customWidth="1"/>
    <col min="4868" max="4868" width="20.85546875" style="223" bestFit="1" customWidth="1"/>
    <col min="4869" max="4869" width="10.5703125" style="223" bestFit="1" customWidth="1"/>
    <col min="4870" max="4870" width="11.42578125" style="223" bestFit="1" customWidth="1"/>
    <col min="4871" max="4871" width="7.85546875" style="223" bestFit="1" customWidth="1"/>
    <col min="4872" max="5119" width="9.140625" style="223"/>
    <col min="5120" max="5120" width="13.85546875" style="223" bestFit="1" customWidth="1"/>
    <col min="5121" max="5122" width="33.140625" style="223" bestFit="1" customWidth="1"/>
    <col min="5123" max="5123" width="54.85546875" style="223" bestFit="1" customWidth="1"/>
    <col min="5124" max="5124" width="20.85546875" style="223" bestFit="1" customWidth="1"/>
    <col min="5125" max="5125" width="10.5703125" style="223" bestFit="1" customWidth="1"/>
    <col min="5126" max="5126" width="11.42578125" style="223" bestFit="1" customWidth="1"/>
    <col min="5127" max="5127" width="7.85546875" style="223" bestFit="1" customWidth="1"/>
    <col min="5128" max="5375" width="9.140625" style="223"/>
    <col min="5376" max="5376" width="13.85546875" style="223" bestFit="1" customWidth="1"/>
    <col min="5377" max="5378" width="33.140625" style="223" bestFit="1" customWidth="1"/>
    <col min="5379" max="5379" width="54.85546875" style="223" bestFit="1" customWidth="1"/>
    <col min="5380" max="5380" width="20.85546875" style="223" bestFit="1" customWidth="1"/>
    <col min="5381" max="5381" width="10.5703125" style="223" bestFit="1" customWidth="1"/>
    <col min="5382" max="5382" width="11.42578125" style="223" bestFit="1" customWidth="1"/>
    <col min="5383" max="5383" width="7.85546875" style="223" bestFit="1" customWidth="1"/>
    <col min="5384" max="5631" width="9.140625" style="223"/>
    <col min="5632" max="5632" width="13.85546875" style="223" bestFit="1" customWidth="1"/>
    <col min="5633" max="5634" width="33.140625" style="223" bestFit="1" customWidth="1"/>
    <col min="5635" max="5635" width="54.85546875" style="223" bestFit="1" customWidth="1"/>
    <col min="5636" max="5636" width="20.85546875" style="223" bestFit="1" customWidth="1"/>
    <col min="5637" max="5637" width="10.5703125" style="223" bestFit="1" customWidth="1"/>
    <col min="5638" max="5638" width="11.42578125" style="223" bestFit="1" customWidth="1"/>
    <col min="5639" max="5639" width="7.85546875" style="223" bestFit="1" customWidth="1"/>
    <col min="5640" max="5887" width="9.140625" style="223"/>
    <col min="5888" max="5888" width="13.85546875" style="223" bestFit="1" customWidth="1"/>
    <col min="5889" max="5890" width="33.140625" style="223" bestFit="1" customWidth="1"/>
    <col min="5891" max="5891" width="54.85546875" style="223" bestFit="1" customWidth="1"/>
    <col min="5892" max="5892" width="20.85546875" style="223" bestFit="1" customWidth="1"/>
    <col min="5893" max="5893" width="10.5703125" style="223" bestFit="1" customWidth="1"/>
    <col min="5894" max="5894" width="11.42578125" style="223" bestFit="1" customWidth="1"/>
    <col min="5895" max="5895" width="7.85546875" style="223" bestFit="1" customWidth="1"/>
    <col min="5896" max="6143" width="9.140625" style="223"/>
    <col min="6144" max="6144" width="13.85546875" style="223" bestFit="1" customWidth="1"/>
    <col min="6145" max="6146" width="33.140625" style="223" bestFit="1" customWidth="1"/>
    <col min="6147" max="6147" width="54.85546875" style="223" bestFit="1" customWidth="1"/>
    <col min="6148" max="6148" width="20.85546875" style="223" bestFit="1" customWidth="1"/>
    <col min="6149" max="6149" width="10.5703125" style="223" bestFit="1" customWidth="1"/>
    <col min="6150" max="6150" width="11.42578125" style="223" bestFit="1" customWidth="1"/>
    <col min="6151" max="6151" width="7.85546875" style="223" bestFit="1" customWidth="1"/>
    <col min="6152" max="6399" width="9.140625" style="223"/>
    <col min="6400" max="6400" width="13.85546875" style="223" bestFit="1" customWidth="1"/>
    <col min="6401" max="6402" width="33.140625" style="223" bestFit="1" customWidth="1"/>
    <col min="6403" max="6403" width="54.85546875" style="223" bestFit="1" customWidth="1"/>
    <col min="6404" max="6404" width="20.85546875" style="223" bestFit="1" customWidth="1"/>
    <col min="6405" max="6405" width="10.5703125" style="223" bestFit="1" customWidth="1"/>
    <col min="6406" max="6406" width="11.42578125" style="223" bestFit="1" customWidth="1"/>
    <col min="6407" max="6407" width="7.85546875" style="223" bestFit="1" customWidth="1"/>
    <col min="6408" max="6655" width="9.140625" style="223"/>
    <col min="6656" max="6656" width="13.85546875" style="223" bestFit="1" customWidth="1"/>
    <col min="6657" max="6658" width="33.140625" style="223" bestFit="1" customWidth="1"/>
    <col min="6659" max="6659" width="54.85546875" style="223" bestFit="1" customWidth="1"/>
    <col min="6660" max="6660" width="20.85546875" style="223" bestFit="1" customWidth="1"/>
    <col min="6661" max="6661" width="10.5703125" style="223" bestFit="1" customWidth="1"/>
    <col min="6662" max="6662" width="11.42578125" style="223" bestFit="1" customWidth="1"/>
    <col min="6663" max="6663" width="7.85546875" style="223" bestFit="1" customWidth="1"/>
    <col min="6664" max="6911" width="9.140625" style="223"/>
    <col min="6912" max="6912" width="13.85546875" style="223" bestFit="1" customWidth="1"/>
    <col min="6913" max="6914" width="33.140625" style="223" bestFit="1" customWidth="1"/>
    <col min="6915" max="6915" width="54.85546875" style="223" bestFit="1" customWidth="1"/>
    <col min="6916" max="6916" width="20.85546875" style="223" bestFit="1" customWidth="1"/>
    <col min="6917" max="6917" width="10.5703125" style="223" bestFit="1" customWidth="1"/>
    <col min="6918" max="6918" width="11.42578125" style="223" bestFit="1" customWidth="1"/>
    <col min="6919" max="6919" width="7.85546875" style="223" bestFit="1" customWidth="1"/>
    <col min="6920" max="7167" width="9.140625" style="223"/>
    <col min="7168" max="7168" width="13.85546875" style="223" bestFit="1" customWidth="1"/>
    <col min="7169" max="7170" width="33.140625" style="223" bestFit="1" customWidth="1"/>
    <col min="7171" max="7171" width="54.85546875" style="223" bestFit="1" customWidth="1"/>
    <col min="7172" max="7172" width="20.85546875" style="223" bestFit="1" customWidth="1"/>
    <col min="7173" max="7173" width="10.5703125" style="223" bestFit="1" customWidth="1"/>
    <col min="7174" max="7174" width="11.42578125" style="223" bestFit="1" customWidth="1"/>
    <col min="7175" max="7175" width="7.85546875" style="223" bestFit="1" customWidth="1"/>
    <col min="7176" max="7423" width="9.140625" style="223"/>
    <col min="7424" max="7424" width="13.85546875" style="223" bestFit="1" customWidth="1"/>
    <col min="7425" max="7426" width="33.140625" style="223" bestFit="1" customWidth="1"/>
    <col min="7427" max="7427" width="54.85546875" style="223" bestFit="1" customWidth="1"/>
    <col min="7428" max="7428" width="20.85546875" style="223" bestFit="1" customWidth="1"/>
    <col min="7429" max="7429" width="10.5703125" style="223" bestFit="1" customWidth="1"/>
    <col min="7430" max="7430" width="11.42578125" style="223" bestFit="1" customWidth="1"/>
    <col min="7431" max="7431" width="7.85546875" style="223" bestFit="1" customWidth="1"/>
    <col min="7432" max="7679" width="9.140625" style="223"/>
    <col min="7680" max="7680" width="13.85546875" style="223" bestFit="1" customWidth="1"/>
    <col min="7681" max="7682" width="33.140625" style="223" bestFit="1" customWidth="1"/>
    <col min="7683" max="7683" width="54.85546875" style="223" bestFit="1" customWidth="1"/>
    <col min="7684" max="7684" width="20.85546875" style="223" bestFit="1" customWidth="1"/>
    <col min="7685" max="7685" width="10.5703125" style="223" bestFit="1" customWidth="1"/>
    <col min="7686" max="7686" width="11.42578125" style="223" bestFit="1" customWidth="1"/>
    <col min="7687" max="7687" width="7.85546875" style="223" bestFit="1" customWidth="1"/>
    <col min="7688" max="7935" width="9.140625" style="223"/>
    <col min="7936" max="7936" width="13.85546875" style="223" bestFit="1" customWidth="1"/>
    <col min="7937" max="7938" width="33.140625" style="223" bestFit="1" customWidth="1"/>
    <col min="7939" max="7939" width="54.85546875" style="223" bestFit="1" customWidth="1"/>
    <col min="7940" max="7940" width="20.85546875" style="223" bestFit="1" customWidth="1"/>
    <col min="7941" max="7941" width="10.5703125" style="223" bestFit="1" customWidth="1"/>
    <col min="7942" max="7942" width="11.42578125" style="223" bestFit="1" customWidth="1"/>
    <col min="7943" max="7943" width="7.85546875" style="223" bestFit="1" customWidth="1"/>
    <col min="7944" max="8191" width="9.140625" style="223"/>
    <col min="8192" max="8192" width="13.85546875" style="223" bestFit="1" customWidth="1"/>
    <col min="8193" max="8194" width="33.140625" style="223" bestFit="1" customWidth="1"/>
    <col min="8195" max="8195" width="54.85546875" style="223" bestFit="1" customWidth="1"/>
    <col min="8196" max="8196" width="20.85546875" style="223" bestFit="1" customWidth="1"/>
    <col min="8197" max="8197" width="10.5703125" style="223" bestFit="1" customWidth="1"/>
    <col min="8198" max="8198" width="11.42578125" style="223" bestFit="1" customWidth="1"/>
    <col min="8199" max="8199" width="7.85546875" style="223" bestFit="1" customWidth="1"/>
    <col min="8200" max="8447" width="9.140625" style="223"/>
    <col min="8448" max="8448" width="13.85546875" style="223" bestFit="1" customWidth="1"/>
    <col min="8449" max="8450" width="33.140625" style="223" bestFit="1" customWidth="1"/>
    <col min="8451" max="8451" width="54.85546875" style="223" bestFit="1" customWidth="1"/>
    <col min="8452" max="8452" width="20.85546875" style="223" bestFit="1" customWidth="1"/>
    <col min="8453" max="8453" width="10.5703125" style="223" bestFit="1" customWidth="1"/>
    <col min="8454" max="8454" width="11.42578125" style="223" bestFit="1" customWidth="1"/>
    <col min="8455" max="8455" width="7.85546875" style="223" bestFit="1" customWidth="1"/>
    <col min="8456" max="8703" width="9.140625" style="223"/>
    <col min="8704" max="8704" width="13.85546875" style="223" bestFit="1" customWidth="1"/>
    <col min="8705" max="8706" width="33.140625" style="223" bestFit="1" customWidth="1"/>
    <col min="8707" max="8707" width="54.85546875" style="223" bestFit="1" customWidth="1"/>
    <col min="8708" max="8708" width="20.85546875" style="223" bestFit="1" customWidth="1"/>
    <col min="8709" max="8709" width="10.5703125" style="223" bestFit="1" customWidth="1"/>
    <col min="8710" max="8710" width="11.42578125" style="223" bestFit="1" customWidth="1"/>
    <col min="8711" max="8711" width="7.85546875" style="223" bestFit="1" customWidth="1"/>
    <col min="8712" max="8959" width="9.140625" style="223"/>
    <col min="8960" max="8960" width="13.85546875" style="223" bestFit="1" customWidth="1"/>
    <col min="8961" max="8962" width="33.140625" style="223" bestFit="1" customWidth="1"/>
    <col min="8963" max="8963" width="54.85546875" style="223" bestFit="1" customWidth="1"/>
    <col min="8964" max="8964" width="20.85546875" style="223" bestFit="1" customWidth="1"/>
    <col min="8965" max="8965" width="10.5703125" style="223" bestFit="1" customWidth="1"/>
    <col min="8966" max="8966" width="11.42578125" style="223" bestFit="1" customWidth="1"/>
    <col min="8967" max="8967" width="7.85546875" style="223" bestFit="1" customWidth="1"/>
    <col min="8968" max="9215" width="9.140625" style="223"/>
    <col min="9216" max="9216" width="13.85546875" style="223" bestFit="1" customWidth="1"/>
    <col min="9217" max="9218" width="33.140625" style="223" bestFit="1" customWidth="1"/>
    <col min="9219" max="9219" width="54.85546875" style="223" bestFit="1" customWidth="1"/>
    <col min="9220" max="9220" width="20.85546875" style="223" bestFit="1" customWidth="1"/>
    <col min="9221" max="9221" width="10.5703125" style="223" bestFit="1" customWidth="1"/>
    <col min="9222" max="9222" width="11.42578125" style="223" bestFit="1" customWidth="1"/>
    <col min="9223" max="9223" width="7.85546875" style="223" bestFit="1" customWidth="1"/>
    <col min="9224" max="9471" width="9.140625" style="223"/>
    <col min="9472" max="9472" width="13.85546875" style="223" bestFit="1" customWidth="1"/>
    <col min="9473" max="9474" width="33.140625" style="223" bestFit="1" customWidth="1"/>
    <col min="9475" max="9475" width="54.85546875" style="223" bestFit="1" customWidth="1"/>
    <col min="9476" max="9476" width="20.85546875" style="223" bestFit="1" customWidth="1"/>
    <col min="9477" max="9477" width="10.5703125" style="223" bestFit="1" customWidth="1"/>
    <col min="9478" max="9478" width="11.42578125" style="223" bestFit="1" customWidth="1"/>
    <col min="9479" max="9479" width="7.85546875" style="223" bestFit="1" customWidth="1"/>
    <col min="9480" max="9727" width="9.140625" style="223"/>
    <col min="9728" max="9728" width="13.85546875" style="223" bestFit="1" customWidth="1"/>
    <col min="9729" max="9730" width="33.140625" style="223" bestFit="1" customWidth="1"/>
    <col min="9731" max="9731" width="54.85546875" style="223" bestFit="1" customWidth="1"/>
    <col min="9732" max="9732" width="20.85546875" style="223" bestFit="1" customWidth="1"/>
    <col min="9733" max="9733" width="10.5703125" style="223" bestFit="1" customWidth="1"/>
    <col min="9734" max="9734" width="11.42578125" style="223" bestFit="1" customWidth="1"/>
    <col min="9735" max="9735" width="7.85546875" style="223" bestFit="1" customWidth="1"/>
    <col min="9736" max="9983" width="9.140625" style="223"/>
    <col min="9984" max="9984" width="13.85546875" style="223" bestFit="1" customWidth="1"/>
    <col min="9985" max="9986" width="33.140625" style="223" bestFit="1" customWidth="1"/>
    <col min="9987" max="9987" width="54.85546875" style="223" bestFit="1" customWidth="1"/>
    <col min="9988" max="9988" width="20.85546875" style="223" bestFit="1" customWidth="1"/>
    <col min="9989" max="9989" width="10.5703125" style="223" bestFit="1" customWidth="1"/>
    <col min="9990" max="9990" width="11.42578125" style="223" bestFit="1" customWidth="1"/>
    <col min="9991" max="9991" width="7.85546875" style="223" bestFit="1" customWidth="1"/>
    <col min="9992" max="10239" width="9.140625" style="223"/>
    <col min="10240" max="10240" width="13.85546875" style="223" bestFit="1" customWidth="1"/>
    <col min="10241" max="10242" width="33.140625" style="223" bestFit="1" customWidth="1"/>
    <col min="10243" max="10243" width="54.85546875" style="223" bestFit="1" customWidth="1"/>
    <col min="10244" max="10244" width="20.85546875" style="223" bestFit="1" customWidth="1"/>
    <col min="10245" max="10245" width="10.5703125" style="223" bestFit="1" customWidth="1"/>
    <col min="10246" max="10246" width="11.42578125" style="223" bestFit="1" customWidth="1"/>
    <col min="10247" max="10247" width="7.85546875" style="223" bestFit="1" customWidth="1"/>
    <col min="10248" max="10495" width="9.140625" style="223"/>
    <col min="10496" max="10496" width="13.85546875" style="223" bestFit="1" customWidth="1"/>
    <col min="10497" max="10498" width="33.140625" style="223" bestFit="1" customWidth="1"/>
    <col min="10499" max="10499" width="54.85546875" style="223" bestFit="1" customWidth="1"/>
    <col min="10500" max="10500" width="20.85546875" style="223" bestFit="1" customWidth="1"/>
    <col min="10501" max="10501" width="10.5703125" style="223" bestFit="1" customWidth="1"/>
    <col min="10502" max="10502" width="11.42578125" style="223" bestFit="1" customWidth="1"/>
    <col min="10503" max="10503" width="7.85546875" style="223" bestFit="1" customWidth="1"/>
    <col min="10504" max="10751" width="9.140625" style="223"/>
    <col min="10752" max="10752" width="13.85546875" style="223" bestFit="1" customWidth="1"/>
    <col min="10753" max="10754" width="33.140625" style="223" bestFit="1" customWidth="1"/>
    <col min="10755" max="10755" width="54.85546875" style="223" bestFit="1" customWidth="1"/>
    <col min="10756" max="10756" width="20.85546875" style="223" bestFit="1" customWidth="1"/>
    <col min="10757" max="10757" width="10.5703125" style="223" bestFit="1" customWidth="1"/>
    <col min="10758" max="10758" width="11.42578125" style="223" bestFit="1" customWidth="1"/>
    <col min="10759" max="10759" width="7.85546875" style="223" bestFit="1" customWidth="1"/>
    <col min="10760" max="11007" width="9.140625" style="223"/>
    <col min="11008" max="11008" width="13.85546875" style="223" bestFit="1" customWidth="1"/>
    <col min="11009" max="11010" width="33.140625" style="223" bestFit="1" customWidth="1"/>
    <col min="11011" max="11011" width="54.85546875" style="223" bestFit="1" customWidth="1"/>
    <col min="11012" max="11012" width="20.85546875" style="223" bestFit="1" customWidth="1"/>
    <col min="11013" max="11013" width="10.5703125" style="223" bestFit="1" customWidth="1"/>
    <col min="11014" max="11014" width="11.42578125" style="223" bestFit="1" customWidth="1"/>
    <col min="11015" max="11015" width="7.85546875" style="223" bestFit="1" customWidth="1"/>
    <col min="11016" max="11263" width="9.140625" style="223"/>
    <col min="11264" max="11264" width="13.85546875" style="223" bestFit="1" customWidth="1"/>
    <col min="11265" max="11266" width="33.140625" style="223" bestFit="1" customWidth="1"/>
    <col min="11267" max="11267" width="54.85546875" style="223" bestFit="1" customWidth="1"/>
    <col min="11268" max="11268" width="20.85546875" style="223" bestFit="1" customWidth="1"/>
    <col min="11269" max="11269" width="10.5703125" style="223" bestFit="1" customWidth="1"/>
    <col min="11270" max="11270" width="11.42578125" style="223" bestFit="1" customWidth="1"/>
    <col min="11271" max="11271" width="7.85546875" style="223" bestFit="1" customWidth="1"/>
    <col min="11272" max="11519" width="9.140625" style="223"/>
    <col min="11520" max="11520" width="13.85546875" style="223" bestFit="1" customWidth="1"/>
    <col min="11521" max="11522" width="33.140625" style="223" bestFit="1" customWidth="1"/>
    <col min="11523" max="11523" width="54.85546875" style="223" bestFit="1" customWidth="1"/>
    <col min="11524" max="11524" width="20.85546875" style="223" bestFit="1" customWidth="1"/>
    <col min="11525" max="11525" width="10.5703125" style="223" bestFit="1" customWidth="1"/>
    <col min="11526" max="11526" width="11.42578125" style="223" bestFit="1" customWidth="1"/>
    <col min="11527" max="11527" width="7.85546875" style="223" bestFit="1" customWidth="1"/>
    <col min="11528" max="11775" width="9.140625" style="223"/>
    <col min="11776" max="11776" width="13.85546875" style="223" bestFit="1" customWidth="1"/>
    <col min="11777" max="11778" width="33.140625" style="223" bestFit="1" customWidth="1"/>
    <col min="11779" max="11779" width="54.85546875" style="223" bestFit="1" customWidth="1"/>
    <col min="11780" max="11780" width="20.85546875" style="223" bestFit="1" customWidth="1"/>
    <col min="11781" max="11781" width="10.5703125" style="223" bestFit="1" customWidth="1"/>
    <col min="11782" max="11782" width="11.42578125" style="223" bestFit="1" customWidth="1"/>
    <col min="11783" max="11783" width="7.85546875" style="223" bestFit="1" customWidth="1"/>
    <col min="11784" max="12031" width="9.140625" style="223"/>
    <col min="12032" max="12032" width="13.85546875" style="223" bestFit="1" customWidth="1"/>
    <col min="12033" max="12034" width="33.140625" style="223" bestFit="1" customWidth="1"/>
    <col min="12035" max="12035" width="54.85546875" style="223" bestFit="1" customWidth="1"/>
    <col min="12036" max="12036" width="20.85546875" style="223" bestFit="1" customWidth="1"/>
    <col min="12037" max="12037" width="10.5703125" style="223" bestFit="1" customWidth="1"/>
    <col min="12038" max="12038" width="11.42578125" style="223" bestFit="1" customWidth="1"/>
    <col min="12039" max="12039" width="7.85546875" style="223" bestFit="1" customWidth="1"/>
    <col min="12040" max="12287" width="9.140625" style="223"/>
    <col min="12288" max="12288" width="13.85546875" style="223" bestFit="1" customWidth="1"/>
    <col min="12289" max="12290" width="33.140625" style="223" bestFit="1" customWidth="1"/>
    <col min="12291" max="12291" width="54.85546875" style="223" bestFit="1" customWidth="1"/>
    <col min="12292" max="12292" width="20.85546875" style="223" bestFit="1" customWidth="1"/>
    <col min="12293" max="12293" width="10.5703125" style="223" bestFit="1" customWidth="1"/>
    <col min="12294" max="12294" width="11.42578125" style="223" bestFit="1" customWidth="1"/>
    <col min="12295" max="12295" width="7.85546875" style="223" bestFit="1" customWidth="1"/>
    <col min="12296" max="12543" width="9.140625" style="223"/>
    <col min="12544" max="12544" width="13.85546875" style="223" bestFit="1" customWidth="1"/>
    <col min="12545" max="12546" width="33.140625" style="223" bestFit="1" customWidth="1"/>
    <col min="12547" max="12547" width="54.85546875" style="223" bestFit="1" customWidth="1"/>
    <col min="12548" max="12548" width="20.85546875" style="223" bestFit="1" customWidth="1"/>
    <col min="12549" max="12549" width="10.5703125" style="223" bestFit="1" customWidth="1"/>
    <col min="12550" max="12550" width="11.42578125" style="223" bestFit="1" customWidth="1"/>
    <col min="12551" max="12551" width="7.85546875" style="223" bestFit="1" customWidth="1"/>
    <col min="12552" max="12799" width="9.140625" style="223"/>
    <col min="12800" max="12800" width="13.85546875" style="223" bestFit="1" customWidth="1"/>
    <col min="12801" max="12802" width="33.140625" style="223" bestFit="1" customWidth="1"/>
    <col min="12803" max="12803" width="54.85546875" style="223" bestFit="1" customWidth="1"/>
    <col min="12804" max="12804" width="20.85546875" style="223" bestFit="1" customWidth="1"/>
    <col min="12805" max="12805" width="10.5703125" style="223" bestFit="1" customWidth="1"/>
    <col min="12806" max="12806" width="11.42578125" style="223" bestFit="1" customWidth="1"/>
    <col min="12807" max="12807" width="7.85546875" style="223" bestFit="1" customWidth="1"/>
    <col min="12808" max="13055" width="9.140625" style="223"/>
    <col min="13056" max="13056" width="13.85546875" style="223" bestFit="1" customWidth="1"/>
    <col min="13057" max="13058" width="33.140625" style="223" bestFit="1" customWidth="1"/>
    <col min="13059" max="13059" width="54.85546875" style="223" bestFit="1" customWidth="1"/>
    <col min="13060" max="13060" width="20.85546875" style="223" bestFit="1" customWidth="1"/>
    <col min="13061" max="13061" width="10.5703125" style="223" bestFit="1" customWidth="1"/>
    <col min="13062" max="13062" width="11.42578125" style="223" bestFit="1" customWidth="1"/>
    <col min="13063" max="13063" width="7.85546875" style="223" bestFit="1" customWidth="1"/>
    <col min="13064" max="13311" width="9.140625" style="223"/>
    <col min="13312" max="13312" width="13.85546875" style="223" bestFit="1" customWidth="1"/>
    <col min="13313" max="13314" width="33.140625" style="223" bestFit="1" customWidth="1"/>
    <col min="13315" max="13315" width="54.85546875" style="223" bestFit="1" customWidth="1"/>
    <col min="13316" max="13316" width="20.85546875" style="223" bestFit="1" customWidth="1"/>
    <col min="13317" max="13317" width="10.5703125" style="223" bestFit="1" customWidth="1"/>
    <col min="13318" max="13318" width="11.42578125" style="223" bestFit="1" customWidth="1"/>
    <col min="13319" max="13319" width="7.85546875" style="223" bestFit="1" customWidth="1"/>
    <col min="13320" max="13567" width="9.140625" style="223"/>
    <col min="13568" max="13568" width="13.85546875" style="223" bestFit="1" customWidth="1"/>
    <col min="13569" max="13570" width="33.140625" style="223" bestFit="1" customWidth="1"/>
    <col min="13571" max="13571" width="54.85546875" style="223" bestFit="1" customWidth="1"/>
    <col min="13572" max="13572" width="20.85546875" style="223" bestFit="1" customWidth="1"/>
    <col min="13573" max="13573" width="10.5703125" style="223" bestFit="1" customWidth="1"/>
    <col min="13574" max="13574" width="11.42578125" style="223" bestFit="1" customWidth="1"/>
    <col min="13575" max="13575" width="7.85546875" style="223" bestFit="1" customWidth="1"/>
    <col min="13576" max="13823" width="9.140625" style="223"/>
    <col min="13824" max="13824" width="13.85546875" style="223" bestFit="1" customWidth="1"/>
    <col min="13825" max="13826" width="33.140625" style="223" bestFit="1" customWidth="1"/>
    <col min="13827" max="13827" width="54.85546875" style="223" bestFit="1" customWidth="1"/>
    <col min="13828" max="13828" width="20.85546875" style="223" bestFit="1" customWidth="1"/>
    <col min="13829" max="13829" width="10.5703125" style="223" bestFit="1" customWidth="1"/>
    <col min="13830" max="13830" width="11.42578125" style="223" bestFit="1" customWidth="1"/>
    <col min="13831" max="13831" width="7.85546875" style="223" bestFit="1" customWidth="1"/>
    <col min="13832" max="14079" width="9.140625" style="223"/>
    <col min="14080" max="14080" width="13.85546875" style="223" bestFit="1" customWidth="1"/>
    <col min="14081" max="14082" width="33.140625" style="223" bestFit="1" customWidth="1"/>
    <col min="14083" max="14083" width="54.85546875" style="223" bestFit="1" customWidth="1"/>
    <col min="14084" max="14084" width="20.85546875" style="223" bestFit="1" customWidth="1"/>
    <col min="14085" max="14085" width="10.5703125" style="223" bestFit="1" customWidth="1"/>
    <col min="14086" max="14086" width="11.42578125" style="223" bestFit="1" customWidth="1"/>
    <col min="14087" max="14087" width="7.85546875" style="223" bestFit="1" customWidth="1"/>
    <col min="14088" max="14335" width="9.140625" style="223"/>
    <col min="14336" max="14336" width="13.85546875" style="223" bestFit="1" customWidth="1"/>
    <col min="14337" max="14338" width="33.140625" style="223" bestFit="1" customWidth="1"/>
    <col min="14339" max="14339" width="54.85546875" style="223" bestFit="1" customWidth="1"/>
    <col min="14340" max="14340" width="20.85546875" style="223" bestFit="1" customWidth="1"/>
    <col min="14341" max="14341" width="10.5703125" style="223" bestFit="1" customWidth="1"/>
    <col min="14342" max="14342" width="11.42578125" style="223" bestFit="1" customWidth="1"/>
    <col min="14343" max="14343" width="7.85546875" style="223" bestFit="1" customWidth="1"/>
    <col min="14344" max="14591" width="9.140625" style="223"/>
    <col min="14592" max="14592" width="13.85546875" style="223" bestFit="1" customWidth="1"/>
    <col min="14593" max="14594" width="33.140625" style="223" bestFit="1" customWidth="1"/>
    <col min="14595" max="14595" width="54.85546875" style="223" bestFit="1" customWidth="1"/>
    <col min="14596" max="14596" width="20.85546875" style="223" bestFit="1" customWidth="1"/>
    <col min="14597" max="14597" width="10.5703125" style="223" bestFit="1" customWidth="1"/>
    <col min="14598" max="14598" width="11.42578125" style="223" bestFit="1" customWidth="1"/>
    <col min="14599" max="14599" width="7.85546875" style="223" bestFit="1" customWidth="1"/>
    <col min="14600" max="14847" width="9.140625" style="223"/>
    <col min="14848" max="14848" width="13.85546875" style="223" bestFit="1" customWidth="1"/>
    <col min="14849" max="14850" width="33.140625" style="223" bestFit="1" customWidth="1"/>
    <col min="14851" max="14851" width="54.85546875" style="223" bestFit="1" customWidth="1"/>
    <col min="14852" max="14852" width="20.85546875" style="223" bestFit="1" customWidth="1"/>
    <col min="14853" max="14853" width="10.5703125" style="223" bestFit="1" customWidth="1"/>
    <col min="14854" max="14854" width="11.42578125" style="223" bestFit="1" customWidth="1"/>
    <col min="14855" max="14855" width="7.85546875" style="223" bestFit="1" customWidth="1"/>
    <col min="14856" max="15103" width="9.140625" style="223"/>
    <col min="15104" max="15104" width="13.85546875" style="223" bestFit="1" customWidth="1"/>
    <col min="15105" max="15106" width="33.140625" style="223" bestFit="1" customWidth="1"/>
    <col min="15107" max="15107" width="54.85546875" style="223" bestFit="1" customWidth="1"/>
    <col min="15108" max="15108" width="20.85546875" style="223" bestFit="1" customWidth="1"/>
    <col min="15109" max="15109" width="10.5703125" style="223" bestFit="1" customWidth="1"/>
    <col min="15110" max="15110" width="11.42578125" style="223" bestFit="1" customWidth="1"/>
    <col min="15111" max="15111" width="7.85546875" style="223" bestFit="1" customWidth="1"/>
    <col min="15112" max="15359" width="9.140625" style="223"/>
    <col min="15360" max="15360" width="13.85546875" style="223" bestFit="1" customWidth="1"/>
    <col min="15361" max="15362" width="33.140625" style="223" bestFit="1" customWidth="1"/>
    <col min="15363" max="15363" width="54.85546875" style="223" bestFit="1" customWidth="1"/>
    <col min="15364" max="15364" width="20.85546875" style="223" bestFit="1" customWidth="1"/>
    <col min="15365" max="15365" width="10.5703125" style="223" bestFit="1" customWidth="1"/>
    <col min="15366" max="15366" width="11.42578125" style="223" bestFit="1" customWidth="1"/>
    <col min="15367" max="15367" width="7.85546875" style="223" bestFit="1" customWidth="1"/>
    <col min="15368" max="15615" width="9.140625" style="223"/>
    <col min="15616" max="15616" width="13.85546875" style="223" bestFit="1" customWidth="1"/>
    <col min="15617" max="15618" width="33.140625" style="223" bestFit="1" customWidth="1"/>
    <col min="15619" max="15619" width="54.85546875" style="223" bestFit="1" customWidth="1"/>
    <col min="15620" max="15620" width="20.85546875" style="223" bestFit="1" customWidth="1"/>
    <col min="15621" max="15621" width="10.5703125" style="223" bestFit="1" customWidth="1"/>
    <col min="15622" max="15622" width="11.42578125" style="223" bestFit="1" customWidth="1"/>
    <col min="15623" max="15623" width="7.85546875" style="223" bestFit="1" customWidth="1"/>
    <col min="15624" max="15871" width="9.140625" style="223"/>
    <col min="15872" max="15872" width="13.85546875" style="223" bestFit="1" customWidth="1"/>
    <col min="15873" max="15874" width="33.140625" style="223" bestFit="1" customWidth="1"/>
    <col min="15875" max="15875" width="54.85546875" style="223" bestFit="1" customWidth="1"/>
    <col min="15876" max="15876" width="20.85546875" style="223" bestFit="1" customWidth="1"/>
    <col min="15877" max="15877" width="10.5703125" style="223" bestFit="1" customWidth="1"/>
    <col min="15878" max="15878" width="11.42578125" style="223" bestFit="1" customWidth="1"/>
    <col min="15879" max="15879" width="7.85546875" style="223" bestFit="1" customWidth="1"/>
    <col min="15880" max="16127" width="9.140625" style="223"/>
    <col min="16128" max="16128" width="13.85546875" style="223" bestFit="1" customWidth="1"/>
    <col min="16129" max="16130" width="33.140625" style="223" bestFit="1" customWidth="1"/>
    <col min="16131" max="16131" width="54.85546875" style="223" bestFit="1" customWidth="1"/>
    <col min="16132" max="16132" width="20.85546875" style="223" bestFit="1" customWidth="1"/>
    <col min="16133" max="16133" width="10.5703125" style="223" bestFit="1" customWidth="1"/>
    <col min="16134" max="16134" width="11.42578125" style="223" bestFit="1" customWidth="1"/>
    <col min="16135" max="16135" width="7.85546875" style="223" bestFit="1" customWidth="1"/>
    <col min="16136" max="16384" width="9.140625" style="223"/>
  </cols>
  <sheetData>
    <row r="2" spans="1:10" hidden="1">
      <c r="A2" s="495" t="s">
        <v>1402</v>
      </c>
      <c r="B2" s="495" t="s">
        <v>1403</v>
      </c>
      <c r="C2" s="495" t="s">
        <v>1403</v>
      </c>
      <c r="D2" s="495" t="s">
        <v>1404</v>
      </c>
      <c r="E2" s="495" t="s">
        <v>1405</v>
      </c>
      <c r="F2" s="495" t="s">
        <v>97</v>
      </c>
      <c r="G2" s="496" t="s">
        <v>1406</v>
      </c>
      <c r="H2" s="496" t="s">
        <v>1407</v>
      </c>
      <c r="I2" s="497" t="s">
        <v>1408</v>
      </c>
    </row>
    <row r="3" spans="1:10" ht="52.9" hidden="1">
      <c r="A3" s="226" t="s">
        <v>1409</v>
      </c>
      <c r="B3" s="226" t="s">
        <v>1410</v>
      </c>
      <c r="C3" s="225"/>
      <c r="D3" s="225"/>
      <c r="E3" s="226" t="s">
        <v>1410</v>
      </c>
      <c r="F3" s="227" t="s">
        <v>1411</v>
      </c>
      <c r="G3" s="225"/>
      <c r="H3" s="227" t="s">
        <v>1412</v>
      </c>
      <c r="I3" s="228" t="s">
        <v>1413</v>
      </c>
    </row>
    <row r="4" spans="1:10" ht="52.9" hidden="1">
      <c r="A4" s="229" t="s">
        <v>1414</v>
      </c>
      <c r="B4" s="229" t="s">
        <v>1415</v>
      </c>
      <c r="C4" s="229" t="s">
        <v>1415</v>
      </c>
      <c r="D4" s="230"/>
      <c r="E4" s="229" t="s">
        <v>1416</v>
      </c>
      <c r="F4" s="227" t="s">
        <v>103</v>
      </c>
      <c r="G4" s="225" t="s">
        <v>1417</v>
      </c>
      <c r="H4" s="227" t="s">
        <v>1412</v>
      </c>
      <c r="I4" s="228" t="s">
        <v>1418</v>
      </c>
    </row>
    <row r="5" spans="1:10" ht="52.9" hidden="1">
      <c r="A5" s="229" t="s">
        <v>1414</v>
      </c>
      <c r="B5" s="229" t="s">
        <v>1419</v>
      </c>
      <c r="C5" s="229" t="s">
        <v>1419</v>
      </c>
      <c r="D5" s="230"/>
      <c r="E5" s="229" t="s">
        <v>1420</v>
      </c>
      <c r="F5" s="227" t="s">
        <v>103</v>
      </c>
      <c r="G5" s="225" t="s">
        <v>1421</v>
      </c>
      <c r="H5" s="227" t="s">
        <v>1412</v>
      </c>
      <c r="I5" s="228" t="s">
        <v>1418</v>
      </c>
    </row>
    <row r="6" spans="1:10" ht="52.9" hidden="1">
      <c r="A6" s="229" t="s">
        <v>1422</v>
      </c>
      <c r="B6" s="229" t="s">
        <v>1423</v>
      </c>
      <c r="C6" s="229" t="s">
        <v>1423</v>
      </c>
      <c r="D6" s="227"/>
      <c r="E6" s="229" t="s">
        <v>1423</v>
      </c>
      <c r="F6" s="227" t="s">
        <v>103</v>
      </c>
      <c r="G6" s="225" t="s">
        <v>1424</v>
      </c>
      <c r="H6" s="227" t="s">
        <v>1412</v>
      </c>
      <c r="I6" s="228" t="s">
        <v>1418</v>
      </c>
    </row>
    <row r="7" spans="1:10" hidden="1">
      <c r="A7" s="224" t="s">
        <v>1425</v>
      </c>
      <c r="B7" s="224" t="s">
        <v>1426</v>
      </c>
      <c r="C7" s="224" t="s">
        <v>1427</v>
      </c>
      <c r="D7" s="224" t="s">
        <v>1428</v>
      </c>
      <c r="E7" s="224" t="s">
        <v>1429</v>
      </c>
      <c r="F7" s="224" t="s">
        <v>97</v>
      </c>
      <c r="G7" s="225" t="s">
        <v>1430</v>
      </c>
      <c r="H7" s="225" t="s">
        <v>1407</v>
      </c>
      <c r="I7" s="222"/>
    </row>
    <row r="8" spans="1:10" hidden="1">
      <c r="A8" s="224" t="s">
        <v>1425</v>
      </c>
      <c r="B8" s="224" t="s">
        <v>1426</v>
      </c>
      <c r="C8" s="224" t="s">
        <v>1431</v>
      </c>
      <c r="D8" s="224" t="s">
        <v>1432</v>
      </c>
      <c r="E8" s="224" t="s">
        <v>1433</v>
      </c>
      <c r="F8" s="224" t="s">
        <v>97</v>
      </c>
      <c r="G8" s="225"/>
      <c r="H8" s="225" t="s">
        <v>1407</v>
      </c>
      <c r="I8" s="222" t="s">
        <v>1434</v>
      </c>
    </row>
    <row r="9" spans="1:10" hidden="1">
      <c r="A9" s="224" t="s">
        <v>1402</v>
      </c>
      <c r="B9" s="224" t="s">
        <v>1435</v>
      </c>
      <c r="C9" s="224" t="s">
        <v>1435</v>
      </c>
      <c r="D9" s="224" t="s">
        <v>1436</v>
      </c>
      <c r="E9" s="224" t="s">
        <v>1437</v>
      </c>
      <c r="F9" s="224" t="s">
        <v>97</v>
      </c>
      <c r="G9" s="225" t="s">
        <v>1438</v>
      </c>
      <c r="H9" s="225" t="s">
        <v>1407</v>
      </c>
      <c r="I9" s="222" t="s">
        <v>1408</v>
      </c>
    </row>
    <row r="10" spans="1:10" hidden="1">
      <c r="A10" s="333" t="s">
        <v>1425</v>
      </c>
      <c r="B10" s="333" t="s">
        <v>1439</v>
      </c>
      <c r="C10" s="333" t="s">
        <v>1440</v>
      </c>
      <c r="D10" s="333" t="s">
        <v>1441</v>
      </c>
      <c r="E10" s="333" t="s">
        <v>1442</v>
      </c>
      <c r="F10" s="333" t="s">
        <v>97</v>
      </c>
      <c r="G10" s="334" t="s">
        <v>1443</v>
      </c>
      <c r="H10" s="334" t="s">
        <v>1407</v>
      </c>
      <c r="I10" s="335" t="s">
        <v>1408</v>
      </c>
      <c r="J10" s="223" t="s">
        <v>1444</v>
      </c>
    </row>
    <row r="11" spans="1:10" hidden="1">
      <c r="A11" s="333" t="s">
        <v>1425</v>
      </c>
      <c r="B11" s="333" t="s">
        <v>1439</v>
      </c>
      <c r="C11" s="333" t="s">
        <v>1445</v>
      </c>
      <c r="D11" s="333" t="s">
        <v>1446</v>
      </c>
      <c r="E11" s="333" t="s">
        <v>1447</v>
      </c>
      <c r="F11" s="333" t="s">
        <v>97</v>
      </c>
      <c r="G11" s="334" t="s">
        <v>1448</v>
      </c>
      <c r="H11" s="334" t="s">
        <v>1407</v>
      </c>
      <c r="I11" s="335" t="s">
        <v>1408</v>
      </c>
      <c r="J11" s="223" t="s">
        <v>1444</v>
      </c>
    </row>
    <row r="12" spans="1:10" hidden="1">
      <c r="A12" s="224" t="s">
        <v>1425</v>
      </c>
      <c r="B12" s="224" t="s">
        <v>1439</v>
      </c>
      <c r="C12" s="224" t="s">
        <v>1449</v>
      </c>
      <c r="D12" s="224"/>
      <c r="E12" s="224" t="s">
        <v>1450</v>
      </c>
      <c r="F12" s="224" t="s">
        <v>97</v>
      </c>
      <c r="G12" s="225"/>
      <c r="H12" s="225" t="s">
        <v>1407</v>
      </c>
      <c r="I12" s="222" t="s">
        <v>1451</v>
      </c>
    </row>
    <row r="13" spans="1:10" hidden="1">
      <c r="A13" s="224" t="s">
        <v>1452</v>
      </c>
      <c r="B13" s="224" t="s">
        <v>1453</v>
      </c>
      <c r="C13" s="224" t="s">
        <v>1453</v>
      </c>
      <c r="D13" s="224" t="s">
        <v>1454</v>
      </c>
      <c r="E13" s="224" t="s">
        <v>1455</v>
      </c>
      <c r="F13" s="224" t="s">
        <v>97</v>
      </c>
      <c r="G13" s="225"/>
      <c r="H13" s="225" t="s">
        <v>1407</v>
      </c>
      <c r="I13" s="222"/>
    </row>
    <row r="14" spans="1:10" hidden="1">
      <c r="A14" s="224" t="s">
        <v>1425</v>
      </c>
      <c r="B14" s="224" t="s">
        <v>1456</v>
      </c>
      <c r="C14" s="224" t="s">
        <v>1456</v>
      </c>
      <c r="D14" s="224" t="s">
        <v>1457</v>
      </c>
      <c r="E14" s="224" t="s">
        <v>1458</v>
      </c>
      <c r="F14" s="224" t="s">
        <v>97</v>
      </c>
      <c r="G14" s="225" t="s">
        <v>1459</v>
      </c>
      <c r="H14" s="225" t="s">
        <v>1407</v>
      </c>
      <c r="I14" s="222"/>
    </row>
    <row r="15" spans="1:10" ht="39.6" hidden="1">
      <c r="A15" s="231" t="s">
        <v>1460</v>
      </c>
      <c r="B15" s="231" t="s">
        <v>1461</v>
      </c>
      <c r="C15" s="225"/>
      <c r="D15" s="225"/>
      <c r="E15" s="231" t="s">
        <v>1461</v>
      </c>
      <c r="F15" s="227" t="s">
        <v>147</v>
      </c>
      <c r="G15" s="225"/>
      <c r="H15" s="227" t="s">
        <v>1412</v>
      </c>
      <c r="I15" s="222" t="s">
        <v>1462</v>
      </c>
    </row>
    <row r="16" spans="1:10" hidden="1">
      <c r="A16" s="224" t="s">
        <v>1425</v>
      </c>
      <c r="B16" s="224" t="s">
        <v>1463</v>
      </c>
      <c r="C16" s="224" t="s">
        <v>1464</v>
      </c>
      <c r="D16" s="224"/>
      <c r="E16" s="224" t="s">
        <v>1465</v>
      </c>
      <c r="F16" s="224" t="s">
        <v>97</v>
      </c>
      <c r="G16" s="225" t="s">
        <v>1466</v>
      </c>
      <c r="H16" s="225" t="s">
        <v>1407</v>
      </c>
      <c r="I16" s="222" t="s">
        <v>1467</v>
      </c>
    </row>
    <row r="17" spans="1:10" hidden="1">
      <c r="A17" s="224" t="s">
        <v>1425</v>
      </c>
      <c r="B17" s="224" t="s">
        <v>1463</v>
      </c>
      <c r="C17" s="224" t="s">
        <v>1468</v>
      </c>
      <c r="D17" s="224" t="s">
        <v>1469</v>
      </c>
      <c r="E17" s="224" t="s">
        <v>111</v>
      </c>
      <c r="F17" s="224" t="s">
        <v>97</v>
      </c>
      <c r="G17" s="225" t="s">
        <v>1470</v>
      </c>
      <c r="H17" s="225" t="s">
        <v>1407</v>
      </c>
      <c r="I17" s="222"/>
    </row>
    <row r="18" spans="1:10" hidden="1">
      <c r="A18" s="224" t="s">
        <v>1425</v>
      </c>
      <c r="B18" s="224" t="s">
        <v>1463</v>
      </c>
      <c r="C18" s="224" t="s">
        <v>1471</v>
      </c>
      <c r="D18" s="224" t="s">
        <v>1472</v>
      </c>
      <c r="E18" s="224" t="s">
        <v>1473</v>
      </c>
      <c r="F18" s="224" t="s">
        <v>97</v>
      </c>
      <c r="G18" s="225" t="s">
        <v>1474</v>
      </c>
      <c r="H18" s="225" t="s">
        <v>1407</v>
      </c>
      <c r="I18" s="222" t="s">
        <v>1475</v>
      </c>
    </row>
    <row r="19" spans="1:10" hidden="1">
      <c r="A19" s="224" t="s">
        <v>1476</v>
      </c>
      <c r="B19" s="224" t="s">
        <v>1477</v>
      </c>
      <c r="C19" s="224" t="s">
        <v>1477</v>
      </c>
      <c r="D19" s="224" t="s">
        <v>1478</v>
      </c>
      <c r="E19" s="224" t="s">
        <v>1479</v>
      </c>
      <c r="F19" s="224" t="s">
        <v>97</v>
      </c>
      <c r="G19" s="225" t="s">
        <v>1480</v>
      </c>
      <c r="H19" s="225" t="s">
        <v>1407</v>
      </c>
      <c r="I19" s="222"/>
    </row>
    <row r="20" spans="1:10" hidden="1">
      <c r="A20" s="232" t="s">
        <v>1481</v>
      </c>
      <c r="B20" s="233" t="s">
        <v>1482</v>
      </c>
      <c r="C20" s="233" t="s">
        <v>1482</v>
      </c>
      <c r="D20" s="225"/>
      <c r="E20" s="233" t="s">
        <v>1483</v>
      </c>
      <c r="F20" s="227" t="s">
        <v>114</v>
      </c>
      <c r="G20" s="225" t="s">
        <v>1484</v>
      </c>
      <c r="H20" s="227" t="s">
        <v>1412</v>
      </c>
      <c r="I20" s="222"/>
    </row>
    <row r="21" spans="1:10" ht="13.9" hidden="1">
      <c r="A21" s="224" t="s">
        <v>1425</v>
      </c>
      <c r="B21" s="224" t="s">
        <v>1485</v>
      </c>
      <c r="C21" s="224" t="s">
        <v>1485</v>
      </c>
      <c r="D21" s="224" t="s">
        <v>1486</v>
      </c>
      <c r="E21" s="224" t="s">
        <v>1487</v>
      </c>
      <c r="F21" s="224" t="s">
        <v>97</v>
      </c>
      <c r="G21" s="225" t="s">
        <v>1488</v>
      </c>
      <c r="H21" s="225" t="s">
        <v>1407</v>
      </c>
      <c r="I21" s="222"/>
      <c r="J21" s="234"/>
    </row>
    <row r="22" spans="1:10" ht="52.9" hidden="1">
      <c r="A22" s="235" t="s">
        <v>1489</v>
      </c>
      <c r="B22" s="235" t="s">
        <v>1490</v>
      </c>
      <c r="C22" s="225"/>
      <c r="D22" s="225"/>
      <c r="E22" s="235" t="s">
        <v>1490</v>
      </c>
      <c r="F22" s="227" t="s">
        <v>1411</v>
      </c>
      <c r="G22" s="225" t="s">
        <v>1491</v>
      </c>
      <c r="H22" s="227" t="s">
        <v>1412</v>
      </c>
      <c r="I22" s="228" t="s">
        <v>1413</v>
      </c>
      <c r="J22" s="234"/>
    </row>
    <row r="23" spans="1:10" ht="13.9" hidden="1">
      <c r="A23" s="224" t="s">
        <v>1425</v>
      </c>
      <c r="B23" s="224" t="s">
        <v>1492</v>
      </c>
      <c r="C23" s="224" t="s">
        <v>1492</v>
      </c>
      <c r="D23" s="224" t="s">
        <v>1493</v>
      </c>
      <c r="E23" s="224" t="s">
        <v>1494</v>
      </c>
      <c r="F23" s="224" t="s">
        <v>97</v>
      </c>
      <c r="G23" s="225"/>
      <c r="H23" s="225" t="s">
        <v>1407</v>
      </c>
      <c r="I23" s="222"/>
      <c r="J23" s="234"/>
    </row>
    <row r="24" spans="1:10" ht="14.45" hidden="1">
      <c r="A24" s="224" t="s">
        <v>1425</v>
      </c>
      <c r="B24" s="224" t="s">
        <v>1492</v>
      </c>
      <c r="C24" s="224" t="s">
        <v>1492</v>
      </c>
      <c r="D24" s="224" t="s">
        <v>1495</v>
      </c>
      <c r="E24" s="224" t="s">
        <v>1494</v>
      </c>
      <c r="F24" s="224" t="s">
        <v>97</v>
      </c>
      <c r="G24" s="225"/>
      <c r="H24" s="225" t="s">
        <v>1407</v>
      </c>
      <c r="I24" s="222"/>
      <c r="J24" s="236"/>
    </row>
    <row r="25" spans="1:10" ht="13.9" hidden="1">
      <c r="A25" s="224" t="s">
        <v>1425</v>
      </c>
      <c r="B25" s="224" t="s">
        <v>1496</v>
      </c>
      <c r="C25" s="224" t="s">
        <v>1497</v>
      </c>
      <c r="D25" s="224" t="s">
        <v>1498</v>
      </c>
      <c r="E25" s="224" t="s">
        <v>1499</v>
      </c>
      <c r="F25" s="224" t="s">
        <v>97</v>
      </c>
      <c r="G25" s="225" t="s">
        <v>1500</v>
      </c>
      <c r="H25" s="225" t="s">
        <v>1407</v>
      </c>
      <c r="I25" s="222" t="s">
        <v>1501</v>
      </c>
      <c r="J25" s="234"/>
    </row>
    <row r="26" spans="1:10" ht="13.9" hidden="1">
      <c r="A26" s="224" t="s">
        <v>1425</v>
      </c>
      <c r="B26" s="224" t="s">
        <v>1496</v>
      </c>
      <c r="C26" s="224" t="s">
        <v>1497</v>
      </c>
      <c r="D26" s="224" t="s">
        <v>1502</v>
      </c>
      <c r="E26" s="224" t="s">
        <v>1499</v>
      </c>
      <c r="F26" s="224" t="s">
        <v>97</v>
      </c>
      <c r="G26" s="225" t="s">
        <v>1500</v>
      </c>
      <c r="H26" s="225" t="s">
        <v>1407</v>
      </c>
      <c r="I26" s="222" t="s">
        <v>1501</v>
      </c>
      <c r="J26" s="234"/>
    </row>
    <row r="27" spans="1:10" hidden="1">
      <c r="A27" s="224" t="s">
        <v>1425</v>
      </c>
      <c r="B27" s="224" t="s">
        <v>1496</v>
      </c>
      <c r="C27" s="224" t="s">
        <v>1497</v>
      </c>
      <c r="D27" s="224" t="s">
        <v>1503</v>
      </c>
      <c r="E27" s="224" t="s">
        <v>1499</v>
      </c>
      <c r="F27" s="224" t="s">
        <v>97</v>
      </c>
      <c r="G27" s="225" t="s">
        <v>1500</v>
      </c>
      <c r="H27" s="225" t="s">
        <v>1407</v>
      </c>
      <c r="I27" s="222" t="s">
        <v>1501</v>
      </c>
      <c r="J27" s="237"/>
    </row>
    <row r="28" spans="1:10" hidden="1">
      <c r="A28" s="224" t="s">
        <v>1425</v>
      </c>
      <c r="B28" s="224" t="s">
        <v>1496</v>
      </c>
      <c r="C28" s="224" t="s">
        <v>1497</v>
      </c>
      <c r="D28" s="230" t="s">
        <v>1504</v>
      </c>
      <c r="E28" s="224" t="s">
        <v>1499</v>
      </c>
      <c r="F28" s="224" t="s">
        <v>97</v>
      </c>
      <c r="G28" s="225" t="s">
        <v>1500</v>
      </c>
      <c r="H28" s="225" t="s">
        <v>1407</v>
      </c>
      <c r="I28" s="222" t="s">
        <v>1501</v>
      </c>
      <c r="J28" s="237"/>
    </row>
    <row r="29" spans="1:10" hidden="1">
      <c r="A29" s="224" t="s">
        <v>1425</v>
      </c>
      <c r="B29" s="224" t="s">
        <v>1496</v>
      </c>
      <c r="C29" s="224" t="s">
        <v>1497</v>
      </c>
      <c r="D29" s="230" t="s">
        <v>1505</v>
      </c>
      <c r="E29" s="224" t="s">
        <v>1499</v>
      </c>
      <c r="F29" s="224" t="s">
        <v>97</v>
      </c>
      <c r="G29" s="225" t="s">
        <v>1500</v>
      </c>
      <c r="H29" s="225" t="s">
        <v>1407</v>
      </c>
      <c r="I29" s="222" t="s">
        <v>1501</v>
      </c>
    </row>
    <row r="30" spans="1:10" hidden="1">
      <c r="A30" s="224" t="s">
        <v>1425</v>
      </c>
      <c r="B30" s="224" t="s">
        <v>1496</v>
      </c>
      <c r="C30" s="224" t="s">
        <v>1497</v>
      </c>
      <c r="D30" s="224" t="s">
        <v>1506</v>
      </c>
      <c r="E30" s="224" t="s">
        <v>1499</v>
      </c>
      <c r="F30" s="224" t="s">
        <v>97</v>
      </c>
      <c r="G30" s="225" t="s">
        <v>1500</v>
      </c>
      <c r="H30" s="225" t="s">
        <v>1407</v>
      </c>
      <c r="I30" s="222" t="s">
        <v>1501</v>
      </c>
    </row>
    <row r="31" spans="1:10" hidden="1">
      <c r="A31" s="224" t="s">
        <v>1425</v>
      </c>
      <c r="B31" s="224" t="s">
        <v>1496</v>
      </c>
      <c r="C31" s="224" t="s">
        <v>1496</v>
      </c>
      <c r="D31" s="224" t="s">
        <v>1496</v>
      </c>
      <c r="E31" s="224" t="s">
        <v>95</v>
      </c>
      <c r="F31" s="224" t="s">
        <v>97</v>
      </c>
      <c r="G31" s="225" t="s">
        <v>1507</v>
      </c>
      <c r="H31" s="225" t="s">
        <v>1407</v>
      </c>
      <c r="I31" s="222" t="s">
        <v>1501</v>
      </c>
    </row>
    <row r="32" spans="1:10" hidden="1">
      <c r="A32" s="224" t="s">
        <v>1425</v>
      </c>
      <c r="B32" s="224" t="s">
        <v>1496</v>
      </c>
      <c r="C32" s="224" t="s">
        <v>1440</v>
      </c>
      <c r="D32" s="224" t="s">
        <v>1508</v>
      </c>
      <c r="E32" s="224" t="s">
        <v>1509</v>
      </c>
      <c r="F32" s="224" t="s">
        <v>97</v>
      </c>
      <c r="G32" s="225" t="s">
        <v>1510</v>
      </c>
      <c r="H32" s="225" t="s">
        <v>1407</v>
      </c>
      <c r="I32" s="222" t="s">
        <v>1501</v>
      </c>
    </row>
    <row r="33" spans="1:10" hidden="1">
      <c r="A33" s="224" t="s">
        <v>1425</v>
      </c>
      <c r="B33" s="224" t="s">
        <v>1496</v>
      </c>
      <c r="C33" s="224" t="s">
        <v>1440</v>
      </c>
      <c r="D33" s="224" t="s">
        <v>1511</v>
      </c>
      <c r="E33" s="224" t="s">
        <v>1509</v>
      </c>
      <c r="F33" s="224" t="s">
        <v>97</v>
      </c>
      <c r="G33" s="225" t="s">
        <v>1510</v>
      </c>
      <c r="H33" s="225" t="s">
        <v>1407</v>
      </c>
      <c r="I33" s="222" t="s">
        <v>1501</v>
      </c>
    </row>
    <row r="34" spans="1:10" hidden="1">
      <c r="A34" s="224" t="s">
        <v>1425</v>
      </c>
      <c r="B34" s="224" t="s">
        <v>1496</v>
      </c>
      <c r="C34" s="224" t="s">
        <v>1440</v>
      </c>
      <c r="D34" s="224" t="s">
        <v>1512</v>
      </c>
      <c r="E34" s="224" t="s">
        <v>1509</v>
      </c>
      <c r="F34" s="224" t="s">
        <v>97</v>
      </c>
      <c r="G34" s="225" t="s">
        <v>1510</v>
      </c>
      <c r="H34" s="225" t="s">
        <v>1407</v>
      </c>
      <c r="I34" s="222" t="s">
        <v>1501</v>
      </c>
    </row>
    <row r="35" spans="1:10" hidden="1">
      <c r="A35" s="224" t="s">
        <v>1425</v>
      </c>
      <c r="B35" s="224" t="s">
        <v>1496</v>
      </c>
      <c r="C35" s="224" t="s">
        <v>1440</v>
      </c>
      <c r="D35" s="224" t="s">
        <v>1513</v>
      </c>
      <c r="E35" s="224" t="s">
        <v>1509</v>
      </c>
      <c r="F35" s="224" t="s">
        <v>97</v>
      </c>
      <c r="G35" s="225" t="s">
        <v>1510</v>
      </c>
      <c r="H35" s="225" t="s">
        <v>1407</v>
      </c>
      <c r="I35" s="222" t="s">
        <v>1501</v>
      </c>
    </row>
    <row r="36" spans="1:10" hidden="1">
      <c r="A36" s="224" t="s">
        <v>1425</v>
      </c>
      <c r="B36" s="224" t="s">
        <v>1496</v>
      </c>
      <c r="C36" s="224" t="s">
        <v>1440</v>
      </c>
      <c r="D36" s="224" t="s">
        <v>1514</v>
      </c>
      <c r="E36" s="224" t="s">
        <v>1509</v>
      </c>
      <c r="F36" s="224" t="s">
        <v>97</v>
      </c>
      <c r="G36" s="225" t="s">
        <v>1510</v>
      </c>
      <c r="H36" s="225" t="s">
        <v>1407</v>
      </c>
      <c r="I36" s="222" t="s">
        <v>1501</v>
      </c>
    </row>
    <row r="37" spans="1:10" hidden="1">
      <c r="A37" s="224" t="s">
        <v>1425</v>
      </c>
      <c r="B37" s="224" t="s">
        <v>1496</v>
      </c>
      <c r="C37" s="224" t="s">
        <v>1440</v>
      </c>
      <c r="D37" s="224" t="s">
        <v>1515</v>
      </c>
      <c r="E37" s="224" t="s">
        <v>1509</v>
      </c>
      <c r="F37" s="224" t="s">
        <v>97</v>
      </c>
      <c r="G37" s="225" t="s">
        <v>1510</v>
      </c>
      <c r="H37" s="225" t="s">
        <v>1407</v>
      </c>
      <c r="I37" s="222" t="s">
        <v>1434</v>
      </c>
    </row>
    <row r="38" spans="1:10" hidden="1">
      <c r="A38" s="224" t="s">
        <v>1425</v>
      </c>
      <c r="B38" s="224" t="s">
        <v>1496</v>
      </c>
      <c r="C38" s="224" t="s">
        <v>1440</v>
      </c>
      <c r="D38" s="230" t="s">
        <v>1516</v>
      </c>
      <c r="E38" s="224" t="s">
        <v>1509</v>
      </c>
      <c r="F38" s="224" t="s">
        <v>97</v>
      </c>
      <c r="G38" s="225" t="s">
        <v>1510</v>
      </c>
      <c r="H38" s="225" t="s">
        <v>1407</v>
      </c>
      <c r="I38" s="222" t="s">
        <v>1501</v>
      </c>
    </row>
    <row r="39" spans="1:10" hidden="1">
      <c r="A39" s="224" t="s">
        <v>1425</v>
      </c>
      <c r="B39" s="224" t="s">
        <v>1496</v>
      </c>
      <c r="C39" s="224" t="s">
        <v>1440</v>
      </c>
      <c r="D39" s="230" t="s">
        <v>1517</v>
      </c>
      <c r="E39" s="224" t="s">
        <v>1509</v>
      </c>
      <c r="F39" s="224" t="s">
        <v>97</v>
      </c>
      <c r="G39" s="225" t="s">
        <v>1510</v>
      </c>
      <c r="H39" s="225" t="s">
        <v>1407</v>
      </c>
      <c r="I39" s="222" t="s">
        <v>1501</v>
      </c>
    </row>
    <row r="40" spans="1:10" ht="52.9" hidden="1">
      <c r="A40" s="224" t="s">
        <v>1425</v>
      </c>
      <c r="B40" s="224" t="s">
        <v>1496</v>
      </c>
      <c r="C40" s="224" t="s">
        <v>1440</v>
      </c>
      <c r="D40" s="224" t="s">
        <v>1518</v>
      </c>
      <c r="E40" s="224" t="s">
        <v>1509</v>
      </c>
      <c r="F40" s="224" t="s">
        <v>97</v>
      </c>
      <c r="G40" s="225" t="s">
        <v>1510</v>
      </c>
      <c r="H40" s="225" t="s">
        <v>1407</v>
      </c>
      <c r="I40" s="222" t="s">
        <v>1519</v>
      </c>
    </row>
    <row r="41" spans="1:10" ht="52.9" hidden="1">
      <c r="A41" s="238" t="s">
        <v>1520</v>
      </c>
      <c r="B41" s="238" t="s">
        <v>1521</v>
      </c>
      <c r="C41" s="238" t="s">
        <v>1521</v>
      </c>
      <c r="D41" s="225"/>
      <c r="E41" s="238" t="s">
        <v>1521</v>
      </c>
      <c r="F41" s="227" t="s">
        <v>103</v>
      </c>
      <c r="G41" s="225"/>
      <c r="H41" s="227" t="s">
        <v>1412</v>
      </c>
      <c r="I41" s="228" t="s">
        <v>1418</v>
      </c>
    </row>
    <row r="42" spans="1:10" hidden="1">
      <c r="A42" s="224" t="s">
        <v>1425</v>
      </c>
      <c r="B42" s="224" t="s">
        <v>1522</v>
      </c>
      <c r="C42" s="224" t="s">
        <v>1522</v>
      </c>
      <c r="D42" s="224" t="s">
        <v>1523</v>
      </c>
      <c r="E42" s="224" t="s">
        <v>1524</v>
      </c>
      <c r="F42" s="224" t="s">
        <v>97</v>
      </c>
      <c r="G42" s="225" t="s">
        <v>1525</v>
      </c>
      <c r="H42" s="225" t="s">
        <v>1407</v>
      </c>
      <c r="I42" s="222"/>
    </row>
    <row r="43" spans="1:10" hidden="1">
      <c r="A43" s="224" t="s">
        <v>1425</v>
      </c>
      <c r="B43" s="224" t="s">
        <v>1522</v>
      </c>
      <c r="C43" s="224" t="s">
        <v>1522</v>
      </c>
      <c r="D43" s="224" t="s">
        <v>1526</v>
      </c>
      <c r="E43" s="224" t="s">
        <v>1524</v>
      </c>
      <c r="F43" s="224" t="s">
        <v>97</v>
      </c>
      <c r="G43" s="225" t="s">
        <v>1525</v>
      </c>
      <c r="H43" s="225" t="s">
        <v>1407</v>
      </c>
      <c r="I43" s="222"/>
    </row>
    <row r="44" spans="1:10" ht="39.6" hidden="1">
      <c r="A44" s="224" t="s">
        <v>1425</v>
      </c>
      <c r="B44" s="224" t="s">
        <v>1527</v>
      </c>
      <c r="C44" s="224" t="s">
        <v>1527</v>
      </c>
      <c r="D44" s="224" t="s">
        <v>1528</v>
      </c>
      <c r="E44" s="224" t="s">
        <v>1529</v>
      </c>
      <c r="F44" s="224" t="s">
        <v>97</v>
      </c>
      <c r="G44" s="225" t="s">
        <v>1530</v>
      </c>
      <c r="H44" s="225" t="s">
        <v>1407</v>
      </c>
      <c r="I44" s="222" t="s">
        <v>1531</v>
      </c>
      <c r="J44" s="239"/>
    </row>
    <row r="45" spans="1:10" ht="39.6" hidden="1">
      <c r="A45" s="224" t="s">
        <v>1425</v>
      </c>
      <c r="B45" s="224" t="s">
        <v>1527</v>
      </c>
      <c r="C45" s="224" t="s">
        <v>1527</v>
      </c>
      <c r="D45" s="224" t="s">
        <v>1532</v>
      </c>
      <c r="E45" s="224" t="s">
        <v>1529</v>
      </c>
      <c r="F45" s="224" t="s">
        <v>97</v>
      </c>
      <c r="G45" s="225" t="s">
        <v>1530</v>
      </c>
      <c r="H45" s="225" t="s">
        <v>1407</v>
      </c>
      <c r="I45" s="222" t="s">
        <v>1531</v>
      </c>
      <c r="J45" s="239"/>
    </row>
    <row r="46" spans="1:10" ht="52.9" hidden="1">
      <c r="A46" s="229" t="s">
        <v>1414</v>
      </c>
      <c r="B46" s="229" t="s">
        <v>1533</v>
      </c>
      <c r="C46" s="229" t="s">
        <v>1533</v>
      </c>
      <c r="D46" s="230"/>
      <c r="E46" s="229" t="s">
        <v>1533</v>
      </c>
      <c r="F46" s="227" t="s">
        <v>103</v>
      </c>
      <c r="G46" s="225" t="s">
        <v>1534</v>
      </c>
      <c r="H46" s="227" t="s">
        <v>1412</v>
      </c>
      <c r="I46" s="228" t="s">
        <v>1418</v>
      </c>
      <c r="J46" s="239"/>
    </row>
    <row r="47" spans="1:10" ht="39.6" hidden="1">
      <c r="A47" s="231" t="s">
        <v>1460</v>
      </c>
      <c r="B47" s="231" t="s">
        <v>1535</v>
      </c>
      <c r="C47" s="225"/>
      <c r="D47" s="225"/>
      <c r="E47" s="231" t="s">
        <v>1535</v>
      </c>
      <c r="F47" s="227" t="s">
        <v>147</v>
      </c>
      <c r="G47" s="225"/>
      <c r="H47" s="227" t="s">
        <v>1412</v>
      </c>
      <c r="I47" s="222" t="s">
        <v>1462</v>
      </c>
      <c r="J47" s="239"/>
    </row>
    <row r="48" spans="1:10" ht="39.6" hidden="1">
      <c r="A48" s="231" t="s">
        <v>1460</v>
      </c>
      <c r="B48" s="231" t="s">
        <v>1536</v>
      </c>
      <c r="C48" s="225"/>
      <c r="D48" s="225"/>
      <c r="E48" s="231" t="s">
        <v>1536</v>
      </c>
      <c r="F48" s="227" t="s">
        <v>147</v>
      </c>
      <c r="G48" s="225"/>
      <c r="H48" s="227" t="s">
        <v>1412</v>
      </c>
      <c r="I48" s="222" t="s">
        <v>1462</v>
      </c>
      <c r="J48" s="239"/>
    </row>
    <row r="49" spans="1:10" ht="52.9" hidden="1">
      <c r="A49" s="233" t="s">
        <v>1537</v>
      </c>
      <c r="B49" s="233" t="s">
        <v>1538</v>
      </c>
      <c r="C49" s="225"/>
      <c r="D49" s="225"/>
      <c r="E49" s="233" t="s">
        <v>1538</v>
      </c>
      <c r="F49" s="227" t="s">
        <v>1411</v>
      </c>
      <c r="G49" s="225"/>
      <c r="H49" s="227" t="s">
        <v>1412</v>
      </c>
      <c r="I49" s="228" t="s">
        <v>1413</v>
      </c>
      <c r="J49" s="239"/>
    </row>
    <row r="50" spans="1:10" ht="14.25" hidden="1" customHeight="1">
      <c r="A50" s="238" t="s">
        <v>1539</v>
      </c>
      <c r="B50" s="238" t="s">
        <v>1540</v>
      </c>
      <c r="C50" s="238" t="s">
        <v>1540</v>
      </c>
      <c r="D50" s="225"/>
      <c r="E50" s="238" t="s">
        <v>1540</v>
      </c>
      <c r="F50" s="227" t="s">
        <v>103</v>
      </c>
      <c r="G50" s="225" t="s">
        <v>1541</v>
      </c>
      <c r="H50" s="227" t="s">
        <v>1412</v>
      </c>
      <c r="I50" s="228" t="s">
        <v>1418</v>
      </c>
      <c r="J50" s="240"/>
    </row>
    <row r="51" spans="1:10" hidden="1">
      <c r="A51" s="224" t="s">
        <v>1425</v>
      </c>
      <c r="B51" s="224" t="s">
        <v>1542</v>
      </c>
      <c r="C51" s="224" t="s">
        <v>1543</v>
      </c>
      <c r="D51" s="224" t="s">
        <v>1544</v>
      </c>
      <c r="E51" s="224" t="s">
        <v>1545</v>
      </c>
      <c r="F51" s="224" t="s">
        <v>97</v>
      </c>
      <c r="G51" s="225" t="s">
        <v>1546</v>
      </c>
      <c r="H51" s="225" t="s">
        <v>1407</v>
      </c>
      <c r="I51" s="222"/>
      <c r="J51" s="239"/>
    </row>
    <row r="52" spans="1:10" ht="52.9" hidden="1">
      <c r="A52" s="229" t="s">
        <v>1414</v>
      </c>
      <c r="B52" s="229" t="s">
        <v>1547</v>
      </c>
      <c r="C52" s="229" t="s">
        <v>1547</v>
      </c>
      <c r="D52" s="227"/>
      <c r="E52" s="229" t="s">
        <v>1547</v>
      </c>
      <c r="F52" s="227" t="s">
        <v>103</v>
      </c>
      <c r="G52" s="225" t="s">
        <v>1548</v>
      </c>
      <c r="H52" s="227" t="s">
        <v>1412</v>
      </c>
      <c r="I52" s="228" t="s">
        <v>1418</v>
      </c>
      <c r="J52" s="239"/>
    </row>
    <row r="53" spans="1:10" ht="39.6" hidden="1">
      <c r="A53" s="241" t="s">
        <v>1414</v>
      </c>
      <c r="B53" s="242" t="s">
        <v>1549</v>
      </c>
      <c r="C53" s="242" t="s">
        <v>1549</v>
      </c>
      <c r="D53" s="225"/>
      <c r="E53" s="242" t="s">
        <v>1550</v>
      </c>
      <c r="F53" s="227" t="s">
        <v>147</v>
      </c>
      <c r="G53" s="225" t="s">
        <v>1551</v>
      </c>
      <c r="H53" s="227" t="s">
        <v>1412</v>
      </c>
      <c r="I53" s="222" t="s">
        <v>1462</v>
      </c>
      <c r="J53" s="239"/>
    </row>
    <row r="54" spans="1:10" ht="39.6" hidden="1">
      <c r="A54" s="231" t="s">
        <v>1460</v>
      </c>
      <c r="B54" s="231" t="s">
        <v>1552</v>
      </c>
      <c r="C54" s="225"/>
      <c r="D54" s="225"/>
      <c r="E54" s="231" t="s">
        <v>1552</v>
      </c>
      <c r="F54" s="227" t="s">
        <v>147</v>
      </c>
      <c r="G54" s="225"/>
      <c r="H54" s="227" t="s">
        <v>1412</v>
      </c>
      <c r="I54" s="222" t="s">
        <v>1462</v>
      </c>
      <c r="J54" s="239"/>
    </row>
    <row r="55" spans="1:10" hidden="1">
      <c r="A55" s="224" t="s">
        <v>1425</v>
      </c>
      <c r="B55" s="224" t="s">
        <v>1553</v>
      </c>
      <c r="C55" s="224" t="s">
        <v>1554</v>
      </c>
      <c r="D55" s="224"/>
      <c r="E55" s="224" t="s">
        <v>1555</v>
      </c>
      <c r="F55" s="224" t="s">
        <v>97</v>
      </c>
      <c r="G55" s="225"/>
      <c r="H55" s="225" t="s">
        <v>1407</v>
      </c>
      <c r="I55" s="222"/>
      <c r="J55" s="239"/>
    </row>
    <row r="56" spans="1:10" hidden="1">
      <c r="A56" s="224" t="s">
        <v>1425</v>
      </c>
      <c r="B56" s="224" t="s">
        <v>1556</v>
      </c>
      <c r="C56" s="224" t="s">
        <v>1540</v>
      </c>
      <c r="D56" s="224" t="s">
        <v>1557</v>
      </c>
      <c r="E56" s="224" t="s">
        <v>1558</v>
      </c>
      <c r="F56" s="224" t="s">
        <v>97</v>
      </c>
      <c r="G56" s="225" t="s">
        <v>1541</v>
      </c>
      <c r="H56" s="225" t="s">
        <v>1407</v>
      </c>
      <c r="I56" s="222"/>
      <c r="J56" s="239"/>
    </row>
    <row r="57" spans="1:10" hidden="1">
      <c r="A57" s="224" t="s">
        <v>1425</v>
      </c>
      <c r="B57" s="224" t="s">
        <v>1556</v>
      </c>
      <c r="C57" s="224" t="s">
        <v>1559</v>
      </c>
      <c r="D57" s="224" t="s">
        <v>1560</v>
      </c>
      <c r="E57" s="224" t="s">
        <v>1561</v>
      </c>
      <c r="F57" s="224" t="s">
        <v>97</v>
      </c>
      <c r="G57" s="225" t="s">
        <v>1562</v>
      </c>
      <c r="H57" s="225" t="s">
        <v>1407</v>
      </c>
      <c r="I57" s="222"/>
      <c r="J57" s="239"/>
    </row>
    <row r="58" spans="1:10" hidden="1">
      <c r="A58" s="224" t="s">
        <v>1425</v>
      </c>
      <c r="B58" s="224" t="s">
        <v>1556</v>
      </c>
      <c r="C58" s="224" t="s">
        <v>1563</v>
      </c>
      <c r="D58" s="224" t="s">
        <v>1564</v>
      </c>
      <c r="E58" s="224" t="s">
        <v>1565</v>
      </c>
      <c r="F58" s="224" t="s">
        <v>97</v>
      </c>
      <c r="G58" s="225"/>
      <c r="H58" s="225" t="s">
        <v>1407</v>
      </c>
      <c r="I58" s="222"/>
      <c r="J58" s="239"/>
    </row>
    <row r="59" spans="1:10" ht="52.9" hidden="1">
      <c r="A59" s="230" t="s">
        <v>1414</v>
      </c>
      <c r="B59" s="230" t="s">
        <v>1566</v>
      </c>
      <c r="C59" s="230" t="s">
        <v>1566</v>
      </c>
      <c r="D59" s="230"/>
      <c r="E59" s="230" t="s">
        <v>1566</v>
      </c>
      <c r="F59" s="227" t="s">
        <v>103</v>
      </c>
      <c r="G59" s="225" t="s">
        <v>1567</v>
      </c>
      <c r="H59" s="227" t="s">
        <v>1412</v>
      </c>
      <c r="I59" s="228" t="s">
        <v>1418</v>
      </c>
      <c r="J59" s="239"/>
    </row>
    <row r="60" spans="1:10" ht="52.9" hidden="1">
      <c r="A60" s="230" t="s">
        <v>1414</v>
      </c>
      <c r="B60" s="230" t="s">
        <v>1568</v>
      </c>
      <c r="C60" s="230" t="s">
        <v>1568</v>
      </c>
      <c r="D60" s="227"/>
      <c r="E60" s="230" t="s">
        <v>1568</v>
      </c>
      <c r="F60" s="227" t="s">
        <v>103</v>
      </c>
      <c r="G60" s="225" t="s">
        <v>1569</v>
      </c>
      <c r="H60" s="227" t="s">
        <v>1412</v>
      </c>
      <c r="I60" s="228" t="s">
        <v>1418</v>
      </c>
    </row>
    <row r="61" spans="1:10" hidden="1">
      <c r="A61" s="224" t="s">
        <v>1425</v>
      </c>
      <c r="B61" s="224" t="s">
        <v>1570</v>
      </c>
      <c r="C61" s="224" t="s">
        <v>1571</v>
      </c>
      <c r="D61" s="224" t="s">
        <v>1572</v>
      </c>
      <c r="E61" s="224" t="s">
        <v>1573</v>
      </c>
      <c r="F61" s="224" t="s">
        <v>97</v>
      </c>
      <c r="G61" s="225" t="s">
        <v>1574</v>
      </c>
      <c r="H61" s="225" t="s">
        <v>1407</v>
      </c>
      <c r="I61" s="222"/>
    </row>
    <row r="62" spans="1:10" hidden="1">
      <c r="A62" s="224" t="s">
        <v>1425</v>
      </c>
      <c r="B62" s="224" t="s">
        <v>1570</v>
      </c>
      <c r="C62" s="224" t="s">
        <v>1575</v>
      </c>
      <c r="D62" s="224" t="s">
        <v>1576</v>
      </c>
      <c r="E62" s="224" t="s">
        <v>132</v>
      </c>
      <c r="F62" s="224" t="s">
        <v>97</v>
      </c>
      <c r="G62" s="225" t="s">
        <v>133</v>
      </c>
      <c r="H62" s="225" t="s">
        <v>1407</v>
      </c>
      <c r="I62" s="222" t="s">
        <v>1577</v>
      </c>
    </row>
    <row r="63" spans="1:10" hidden="1">
      <c r="A63" s="224" t="s">
        <v>1425</v>
      </c>
      <c r="B63" s="224" t="s">
        <v>1570</v>
      </c>
      <c r="C63" s="224" t="s">
        <v>1575</v>
      </c>
      <c r="D63" s="224" t="s">
        <v>1578</v>
      </c>
      <c r="E63" s="224" t="s">
        <v>132</v>
      </c>
      <c r="F63" s="224" t="s">
        <v>97</v>
      </c>
      <c r="G63" s="225" t="s">
        <v>133</v>
      </c>
      <c r="H63" s="225" t="s">
        <v>1407</v>
      </c>
      <c r="I63" s="222" t="s">
        <v>1577</v>
      </c>
    </row>
    <row r="64" spans="1:10" ht="52.9" hidden="1">
      <c r="A64" s="226" t="s">
        <v>1579</v>
      </c>
      <c r="B64" s="243" t="s">
        <v>1580</v>
      </c>
      <c r="C64" s="225"/>
      <c r="D64" s="225"/>
      <c r="E64" s="243" t="s">
        <v>1580</v>
      </c>
      <c r="F64" s="227" t="s">
        <v>1411</v>
      </c>
      <c r="G64" s="225"/>
      <c r="H64" s="227" t="s">
        <v>1412</v>
      </c>
      <c r="I64" s="228" t="s">
        <v>1413</v>
      </c>
    </row>
    <row r="65" spans="1:10" ht="52.9" hidden="1">
      <c r="A65" s="233" t="s">
        <v>1579</v>
      </c>
      <c r="B65" s="233" t="s">
        <v>1580</v>
      </c>
      <c r="C65" s="225"/>
      <c r="D65" s="225"/>
      <c r="E65" s="233" t="s">
        <v>1580</v>
      </c>
      <c r="F65" s="227" t="s">
        <v>1411</v>
      </c>
      <c r="G65" s="225"/>
      <c r="H65" s="227" t="s">
        <v>1412</v>
      </c>
      <c r="I65" s="228" t="s">
        <v>1413</v>
      </c>
    </row>
    <row r="66" spans="1:10" hidden="1">
      <c r="A66" s="224" t="s">
        <v>1402</v>
      </c>
      <c r="B66" s="224" t="s">
        <v>1581</v>
      </c>
      <c r="C66" s="224" t="s">
        <v>1581</v>
      </c>
      <c r="D66" s="225"/>
      <c r="E66" s="224" t="s">
        <v>151</v>
      </c>
      <c r="F66" s="224" t="s">
        <v>97</v>
      </c>
      <c r="G66" s="225" t="s">
        <v>152</v>
      </c>
      <c r="H66" s="225" t="s">
        <v>1407</v>
      </c>
      <c r="I66" s="244" t="s">
        <v>1582</v>
      </c>
    </row>
    <row r="67" spans="1:10" hidden="1">
      <c r="A67" s="224" t="s">
        <v>1452</v>
      </c>
      <c r="B67" s="224" t="s">
        <v>1583</v>
      </c>
      <c r="C67" s="224" t="s">
        <v>1583</v>
      </c>
      <c r="D67" s="224" t="s">
        <v>1584</v>
      </c>
      <c r="E67" s="224" t="s">
        <v>1585</v>
      </c>
      <c r="F67" s="224" t="s">
        <v>97</v>
      </c>
      <c r="G67" s="225"/>
      <c r="H67" s="225" t="s">
        <v>1407</v>
      </c>
      <c r="I67" s="222" t="s">
        <v>1586</v>
      </c>
    </row>
    <row r="68" spans="1:10" hidden="1">
      <c r="A68" s="224" t="s">
        <v>1452</v>
      </c>
      <c r="B68" s="224" t="s">
        <v>1583</v>
      </c>
      <c r="C68" s="224" t="s">
        <v>1583</v>
      </c>
      <c r="D68" s="224" t="s">
        <v>1587</v>
      </c>
      <c r="E68" s="224" t="s">
        <v>1588</v>
      </c>
      <c r="F68" s="224" t="s">
        <v>97</v>
      </c>
      <c r="G68" s="225"/>
      <c r="H68" s="225" t="s">
        <v>1407</v>
      </c>
      <c r="I68" s="222"/>
    </row>
    <row r="69" spans="1:10" ht="39.6" hidden="1">
      <c r="A69" s="231" t="s">
        <v>1460</v>
      </c>
      <c r="B69" s="231" t="s">
        <v>1589</v>
      </c>
      <c r="C69" s="225"/>
      <c r="D69" s="225"/>
      <c r="E69" s="231" t="s">
        <v>1589</v>
      </c>
      <c r="F69" s="227" t="s">
        <v>147</v>
      </c>
      <c r="G69" s="225"/>
      <c r="H69" s="227" t="s">
        <v>1412</v>
      </c>
      <c r="I69" s="222" t="s">
        <v>1462</v>
      </c>
    </row>
    <row r="70" spans="1:10" ht="39.6" hidden="1">
      <c r="A70" s="231" t="s">
        <v>1460</v>
      </c>
      <c r="B70" s="231" t="s">
        <v>1589</v>
      </c>
      <c r="C70" s="225"/>
      <c r="D70" s="225"/>
      <c r="E70" s="231" t="s">
        <v>1589</v>
      </c>
      <c r="F70" s="227" t="s">
        <v>147</v>
      </c>
      <c r="G70" s="225"/>
      <c r="H70" s="227" t="s">
        <v>1412</v>
      </c>
      <c r="I70" s="222" t="s">
        <v>1462</v>
      </c>
    </row>
    <row r="71" spans="1:10" hidden="1">
      <c r="A71" s="224" t="s">
        <v>1425</v>
      </c>
      <c r="B71" s="224" t="s">
        <v>1590</v>
      </c>
      <c r="C71" s="224" t="s">
        <v>1590</v>
      </c>
      <c r="D71" s="224" t="s">
        <v>1591</v>
      </c>
      <c r="E71" s="224" t="s">
        <v>1592</v>
      </c>
      <c r="F71" s="224" t="s">
        <v>97</v>
      </c>
      <c r="G71" s="225" t="s">
        <v>1593</v>
      </c>
      <c r="H71" s="225" t="s">
        <v>1407</v>
      </c>
      <c r="I71" s="222" t="s">
        <v>1594</v>
      </c>
    </row>
    <row r="72" spans="1:10" hidden="1">
      <c r="A72" s="224" t="s">
        <v>1425</v>
      </c>
      <c r="B72" s="224" t="s">
        <v>1595</v>
      </c>
      <c r="C72" s="224" t="s">
        <v>1596</v>
      </c>
      <c r="D72" s="224" t="s">
        <v>1597</v>
      </c>
      <c r="E72" s="224" t="s">
        <v>97</v>
      </c>
      <c r="F72" s="224" t="s">
        <v>97</v>
      </c>
      <c r="G72" s="225" t="s">
        <v>96</v>
      </c>
      <c r="H72" s="225" t="s">
        <v>1407</v>
      </c>
      <c r="I72" s="222"/>
    </row>
    <row r="73" spans="1:10" hidden="1">
      <c r="A73" s="224" t="s">
        <v>1425</v>
      </c>
      <c r="B73" s="224" t="s">
        <v>1595</v>
      </c>
      <c r="C73" s="224" t="s">
        <v>1598</v>
      </c>
      <c r="D73" s="224" t="s">
        <v>1599</v>
      </c>
      <c r="E73" s="224" t="s">
        <v>192</v>
      </c>
      <c r="F73" s="224" t="s">
        <v>97</v>
      </c>
      <c r="G73" s="225" t="s">
        <v>193</v>
      </c>
      <c r="H73" s="225" t="s">
        <v>1407</v>
      </c>
      <c r="I73" s="222"/>
    </row>
    <row r="74" spans="1:10" hidden="1">
      <c r="A74" s="224" t="s">
        <v>1425</v>
      </c>
      <c r="B74" s="224" t="s">
        <v>1600</v>
      </c>
      <c r="C74" s="224" t="s">
        <v>1601</v>
      </c>
      <c r="D74" s="224" t="s">
        <v>1602</v>
      </c>
      <c r="E74" s="224" t="s">
        <v>1603</v>
      </c>
      <c r="F74" s="224" t="s">
        <v>97</v>
      </c>
      <c r="G74" s="225" t="s">
        <v>1604</v>
      </c>
      <c r="H74" s="225" t="s">
        <v>1407</v>
      </c>
      <c r="I74" s="245"/>
    </row>
    <row r="75" spans="1:10" hidden="1">
      <c r="A75" s="224" t="s">
        <v>1425</v>
      </c>
      <c r="B75" s="224" t="s">
        <v>1600</v>
      </c>
      <c r="C75" s="224" t="s">
        <v>1605</v>
      </c>
      <c r="D75" s="224"/>
      <c r="E75" s="224" t="s">
        <v>1606</v>
      </c>
      <c r="F75" s="224" t="s">
        <v>97</v>
      </c>
      <c r="G75" s="225" t="s">
        <v>1607</v>
      </c>
      <c r="H75" s="225" t="s">
        <v>1407</v>
      </c>
      <c r="I75" s="245"/>
    </row>
    <row r="76" spans="1:10" hidden="1">
      <c r="A76" s="224" t="s">
        <v>1425</v>
      </c>
      <c r="B76" s="224" t="s">
        <v>1600</v>
      </c>
      <c r="C76" s="224" t="s">
        <v>1608</v>
      </c>
      <c r="D76" s="224" t="s">
        <v>1609</v>
      </c>
      <c r="E76" s="224" t="s">
        <v>1610</v>
      </c>
      <c r="F76" s="224" t="s">
        <v>97</v>
      </c>
      <c r="G76" s="225" t="s">
        <v>1611</v>
      </c>
      <c r="H76" s="225" t="s">
        <v>1407</v>
      </c>
      <c r="I76" s="245"/>
      <c r="J76" s="240"/>
    </row>
    <row r="77" spans="1:10" ht="52.9" hidden="1">
      <c r="A77" s="229" t="s">
        <v>1414</v>
      </c>
      <c r="B77" s="229" t="s">
        <v>1612</v>
      </c>
      <c r="C77" s="229" t="s">
        <v>1612</v>
      </c>
      <c r="D77" s="227"/>
      <c r="E77" s="229" t="s">
        <v>1612</v>
      </c>
      <c r="F77" s="227" t="s">
        <v>103</v>
      </c>
      <c r="G77" s="225" t="s">
        <v>1613</v>
      </c>
      <c r="H77" s="227" t="s">
        <v>1412</v>
      </c>
      <c r="I77" s="228" t="s">
        <v>1418</v>
      </c>
      <c r="J77" s="239"/>
    </row>
    <row r="78" spans="1:10" hidden="1">
      <c r="A78" s="224" t="s">
        <v>1425</v>
      </c>
      <c r="B78" s="224" t="s">
        <v>1614</v>
      </c>
      <c r="C78" s="224" t="s">
        <v>1615</v>
      </c>
      <c r="D78" s="224" t="s">
        <v>1616</v>
      </c>
      <c r="E78" s="224" t="s">
        <v>1617</v>
      </c>
      <c r="F78" s="224" t="s">
        <v>97</v>
      </c>
      <c r="G78" s="225"/>
      <c r="H78" s="225" t="s">
        <v>1407</v>
      </c>
      <c r="I78" s="245"/>
      <c r="J78" s="239"/>
    </row>
    <row r="79" spans="1:10" ht="52.9" hidden="1">
      <c r="A79" s="238" t="s">
        <v>1414</v>
      </c>
      <c r="B79" s="238" t="s">
        <v>1618</v>
      </c>
      <c r="C79" s="238" t="s">
        <v>1618</v>
      </c>
      <c r="D79" s="227"/>
      <c r="E79" s="238" t="s">
        <v>1618</v>
      </c>
      <c r="F79" s="227" t="s">
        <v>103</v>
      </c>
      <c r="G79" s="225" t="s">
        <v>1619</v>
      </c>
      <c r="H79" s="227" t="s">
        <v>1412</v>
      </c>
      <c r="I79" s="228" t="s">
        <v>1418</v>
      </c>
      <c r="J79" s="239"/>
    </row>
    <row r="80" spans="1:10" ht="52.9" hidden="1">
      <c r="A80" s="235" t="s">
        <v>1620</v>
      </c>
      <c r="B80" s="235" t="s">
        <v>1621</v>
      </c>
      <c r="C80" s="225"/>
      <c r="D80" s="225"/>
      <c r="E80" s="235" t="s">
        <v>1621</v>
      </c>
      <c r="F80" s="227" t="s">
        <v>1411</v>
      </c>
      <c r="G80" s="225" t="s">
        <v>1622</v>
      </c>
      <c r="H80" s="227" t="s">
        <v>1412</v>
      </c>
      <c r="I80" s="228" t="s">
        <v>1413</v>
      </c>
      <c r="J80" s="239"/>
    </row>
    <row r="81" spans="1:10" ht="52.9" hidden="1">
      <c r="A81" s="246" t="s">
        <v>1623</v>
      </c>
      <c r="B81" s="229" t="s">
        <v>1624</v>
      </c>
      <c r="C81" s="229" t="s">
        <v>1624</v>
      </c>
      <c r="D81" s="227"/>
      <c r="E81" s="229" t="s">
        <v>1625</v>
      </c>
      <c r="F81" s="227" t="s">
        <v>103</v>
      </c>
      <c r="G81" s="225" t="s">
        <v>1626</v>
      </c>
      <c r="H81" s="227" t="s">
        <v>1412</v>
      </c>
      <c r="I81" s="228" t="s">
        <v>1418</v>
      </c>
      <c r="J81" s="239"/>
    </row>
    <row r="82" spans="1:10" ht="52.9" hidden="1">
      <c r="A82" s="226" t="s">
        <v>1627</v>
      </c>
      <c r="B82" s="226" t="s">
        <v>1628</v>
      </c>
      <c r="C82" s="225"/>
      <c r="D82" s="225"/>
      <c r="E82" s="226" t="s">
        <v>1628</v>
      </c>
      <c r="F82" s="227" t="s">
        <v>1411</v>
      </c>
      <c r="G82" s="225" t="s">
        <v>1629</v>
      </c>
      <c r="H82" s="227" t="s">
        <v>1412</v>
      </c>
      <c r="I82" s="222" t="s">
        <v>1413</v>
      </c>
      <c r="J82" s="239"/>
    </row>
    <row r="83" spans="1:10" ht="52.9" hidden="1">
      <c r="A83" s="238" t="s">
        <v>1630</v>
      </c>
      <c r="B83" s="238" t="s">
        <v>1631</v>
      </c>
      <c r="C83" s="238" t="s">
        <v>1631</v>
      </c>
      <c r="D83" s="225"/>
      <c r="E83" s="238" t="s">
        <v>1631</v>
      </c>
      <c r="F83" s="227" t="s">
        <v>103</v>
      </c>
      <c r="G83" s="225" t="s">
        <v>1632</v>
      </c>
      <c r="H83" s="227" t="s">
        <v>1412</v>
      </c>
      <c r="I83" s="228" t="s">
        <v>1418</v>
      </c>
      <c r="J83" s="239"/>
    </row>
    <row r="84" spans="1:10" ht="39.6" hidden="1">
      <c r="A84" s="231" t="s">
        <v>1460</v>
      </c>
      <c r="B84" s="231" t="s">
        <v>1633</v>
      </c>
      <c r="C84" s="225"/>
      <c r="D84" s="225"/>
      <c r="E84" s="231" t="s">
        <v>1633</v>
      </c>
      <c r="F84" s="227" t="s">
        <v>147</v>
      </c>
      <c r="G84" s="225"/>
      <c r="H84" s="227" t="s">
        <v>1412</v>
      </c>
      <c r="I84" s="222" t="s">
        <v>1462</v>
      </c>
      <c r="J84" s="239"/>
    </row>
    <row r="85" spans="1:10" ht="26.45" hidden="1">
      <c r="A85" s="231" t="s">
        <v>1460</v>
      </c>
      <c r="B85" s="231" t="s">
        <v>1634</v>
      </c>
      <c r="C85" s="225"/>
      <c r="D85" s="225"/>
      <c r="E85" s="231" t="s">
        <v>1634</v>
      </c>
      <c r="F85" s="227" t="s">
        <v>147</v>
      </c>
      <c r="G85" s="225"/>
      <c r="H85" s="227" t="s">
        <v>1412</v>
      </c>
      <c r="I85" s="222" t="s">
        <v>1635</v>
      </c>
      <c r="J85" s="239"/>
    </row>
    <row r="86" spans="1:10" hidden="1">
      <c r="A86" s="247" t="s">
        <v>1481</v>
      </c>
      <c r="B86" s="247" t="s">
        <v>1636</v>
      </c>
      <c r="C86" s="247" t="s">
        <v>1636</v>
      </c>
      <c r="D86" s="225"/>
      <c r="E86" s="247" t="s">
        <v>1636</v>
      </c>
      <c r="F86" s="227" t="s">
        <v>114</v>
      </c>
      <c r="G86" s="225" t="s">
        <v>1637</v>
      </c>
      <c r="H86" s="227" t="s">
        <v>1412</v>
      </c>
      <c r="I86" s="222"/>
      <c r="J86" s="239"/>
    </row>
    <row r="87" spans="1:10" ht="52.9" hidden="1">
      <c r="A87" s="229" t="s">
        <v>1520</v>
      </c>
      <c r="B87" s="229" t="s">
        <v>1638</v>
      </c>
      <c r="C87" s="229" t="s">
        <v>1638</v>
      </c>
      <c r="D87" s="227"/>
      <c r="E87" s="229" t="s">
        <v>1638</v>
      </c>
      <c r="F87" s="227" t="s">
        <v>103</v>
      </c>
      <c r="G87" s="225" t="s">
        <v>1639</v>
      </c>
      <c r="H87" s="227" t="s">
        <v>1412</v>
      </c>
      <c r="I87" s="228" t="s">
        <v>1418</v>
      </c>
      <c r="J87" s="239"/>
    </row>
    <row r="88" spans="1:10" ht="52.9" hidden="1">
      <c r="A88" s="248" t="s">
        <v>1630</v>
      </c>
      <c r="B88" s="248" t="s">
        <v>1640</v>
      </c>
      <c r="C88" s="248" t="s">
        <v>1640</v>
      </c>
      <c r="D88" s="227"/>
      <c r="E88" s="248" t="s">
        <v>1640</v>
      </c>
      <c r="F88" s="227" t="s">
        <v>103</v>
      </c>
      <c r="G88" s="225" t="s">
        <v>1641</v>
      </c>
      <c r="H88" s="227" t="s">
        <v>1412</v>
      </c>
      <c r="I88" s="228" t="s">
        <v>1418</v>
      </c>
      <c r="J88" s="239"/>
    </row>
    <row r="89" spans="1:10" hidden="1">
      <c r="A89" s="224" t="s">
        <v>1402</v>
      </c>
      <c r="B89" s="224" t="s">
        <v>1642</v>
      </c>
      <c r="C89" s="224" t="s">
        <v>1642</v>
      </c>
      <c r="D89" s="224" t="s">
        <v>1643</v>
      </c>
      <c r="E89" s="224" t="s">
        <v>1644</v>
      </c>
      <c r="F89" s="224" t="s">
        <v>97</v>
      </c>
      <c r="G89" s="225" t="s">
        <v>1645</v>
      </c>
      <c r="H89" s="225" t="s">
        <v>1407</v>
      </c>
      <c r="I89" s="222"/>
      <c r="J89" s="239"/>
    </row>
    <row r="90" spans="1:10" hidden="1">
      <c r="A90" s="224" t="s">
        <v>1425</v>
      </c>
      <c r="B90" s="224" t="s">
        <v>1646</v>
      </c>
      <c r="C90" s="224" t="s">
        <v>1646</v>
      </c>
      <c r="D90" s="224" t="s">
        <v>1647</v>
      </c>
      <c r="E90" s="224" t="s">
        <v>1648</v>
      </c>
      <c r="F90" s="224" t="s">
        <v>97</v>
      </c>
      <c r="G90" s="225" t="s">
        <v>1649</v>
      </c>
      <c r="H90" s="225" t="s">
        <v>1407</v>
      </c>
      <c r="I90" s="245"/>
      <c r="J90" s="239"/>
    </row>
    <row r="91" spans="1:10" hidden="1">
      <c r="A91" s="224" t="s">
        <v>1425</v>
      </c>
      <c r="B91" s="224" t="s">
        <v>1650</v>
      </c>
      <c r="C91" s="224" t="s">
        <v>1650</v>
      </c>
      <c r="D91" s="224" t="s">
        <v>1651</v>
      </c>
      <c r="E91" s="224" t="s">
        <v>1652</v>
      </c>
      <c r="F91" s="224" t="s">
        <v>97</v>
      </c>
      <c r="G91" s="225"/>
      <c r="H91" s="225" t="s">
        <v>1407</v>
      </c>
      <c r="I91" s="245"/>
      <c r="J91" s="239"/>
    </row>
    <row r="92" spans="1:10" hidden="1">
      <c r="A92" s="224" t="s">
        <v>1425</v>
      </c>
      <c r="B92" s="224" t="s">
        <v>1650</v>
      </c>
      <c r="C92" s="224" t="s">
        <v>1650</v>
      </c>
      <c r="D92" s="224" t="s">
        <v>1653</v>
      </c>
      <c r="E92" s="224" t="s">
        <v>1652</v>
      </c>
      <c r="F92" s="224" t="s">
        <v>97</v>
      </c>
      <c r="G92" s="225"/>
      <c r="H92" s="225" t="s">
        <v>1407</v>
      </c>
      <c r="I92" s="249"/>
    </row>
    <row r="93" spans="1:10" hidden="1">
      <c r="A93" s="224" t="s">
        <v>1425</v>
      </c>
      <c r="B93" s="224" t="s">
        <v>1654</v>
      </c>
      <c r="C93" s="224" t="s">
        <v>1654</v>
      </c>
      <c r="D93" s="224"/>
      <c r="E93" s="224" t="s">
        <v>1655</v>
      </c>
      <c r="F93" s="224" t="s">
        <v>97</v>
      </c>
      <c r="G93" s="225"/>
      <c r="H93" s="225" t="s">
        <v>1407</v>
      </c>
      <c r="I93" s="245" t="s">
        <v>1656</v>
      </c>
    </row>
    <row r="94" spans="1:10" ht="52.9" hidden="1">
      <c r="A94" s="230" t="s">
        <v>1414</v>
      </c>
      <c r="B94" s="230" t="s">
        <v>1657</v>
      </c>
      <c r="C94" s="230" t="s">
        <v>1657</v>
      </c>
      <c r="D94" s="227"/>
      <c r="E94" s="230" t="s">
        <v>1657</v>
      </c>
      <c r="F94" s="227" t="s">
        <v>103</v>
      </c>
      <c r="G94" s="225" t="s">
        <v>1658</v>
      </c>
      <c r="H94" s="227" t="s">
        <v>1412</v>
      </c>
      <c r="I94" s="228" t="s">
        <v>1418</v>
      </c>
    </row>
    <row r="95" spans="1:10" ht="39.6" hidden="1">
      <c r="A95" s="250" t="s">
        <v>1460</v>
      </c>
      <c r="B95" s="250" t="s">
        <v>1659</v>
      </c>
      <c r="C95" s="225"/>
      <c r="D95" s="225"/>
      <c r="E95" s="250" t="s">
        <v>1660</v>
      </c>
      <c r="F95" s="227" t="s">
        <v>147</v>
      </c>
      <c r="G95" s="225" t="s">
        <v>1661</v>
      </c>
      <c r="H95" s="227" t="s">
        <v>1412</v>
      </c>
      <c r="I95" s="222" t="s">
        <v>1462</v>
      </c>
    </row>
    <row r="96" spans="1:10" ht="39.6" hidden="1">
      <c r="A96" s="231" t="s">
        <v>1460</v>
      </c>
      <c r="B96" s="231" t="s">
        <v>1662</v>
      </c>
      <c r="C96" s="225"/>
      <c r="D96" s="225"/>
      <c r="E96" s="231" t="s">
        <v>1662</v>
      </c>
      <c r="F96" s="227" t="s">
        <v>147</v>
      </c>
      <c r="G96" s="225"/>
      <c r="H96" s="227" t="s">
        <v>1412</v>
      </c>
      <c r="I96" s="222" t="s">
        <v>1462</v>
      </c>
    </row>
    <row r="97" spans="1:9" ht="52.9" hidden="1">
      <c r="A97" s="233" t="s">
        <v>1537</v>
      </c>
      <c r="B97" s="233" t="s">
        <v>1663</v>
      </c>
      <c r="C97" s="225"/>
      <c r="D97" s="225" t="s">
        <v>1664</v>
      </c>
      <c r="E97" s="233" t="s">
        <v>1663</v>
      </c>
      <c r="F97" s="227" t="s">
        <v>1411</v>
      </c>
      <c r="G97" s="225" t="s">
        <v>1665</v>
      </c>
      <c r="H97" s="227" t="s">
        <v>1412</v>
      </c>
      <c r="I97" s="228" t="s">
        <v>1413</v>
      </c>
    </row>
    <row r="98" spans="1:9" hidden="1">
      <c r="A98" s="224" t="s">
        <v>1425</v>
      </c>
      <c r="B98" s="224" t="s">
        <v>1666</v>
      </c>
      <c r="C98" s="224" t="s">
        <v>1667</v>
      </c>
      <c r="D98" s="224" t="s">
        <v>1668</v>
      </c>
      <c r="E98" s="224" t="s">
        <v>1669</v>
      </c>
      <c r="F98" s="224" t="s">
        <v>97</v>
      </c>
      <c r="G98" s="225"/>
      <c r="H98" s="225" t="s">
        <v>1407</v>
      </c>
      <c r="I98" s="245"/>
    </row>
    <row r="99" spans="1:9" ht="52.9" hidden="1">
      <c r="A99" s="230" t="s">
        <v>1414</v>
      </c>
      <c r="B99" s="230" t="s">
        <v>1670</v>
      </c>
      <c r="C99" s="230" t="s">
        <v>1670</v>
      </c>
      <c r="D99" s="227"/>
      <c r="E99" s="230" t="s">
        <v>1670</v>
      </c>
      <c r="F99" s="227" t="s">
        <v>103</v>
      </c>
      <c r="G99" s="225" t="s">
        <v>1671</v>
      </c>
      <c r="H99" s="227" t="s">
        <v>1412</v>
      </c>
      <c r="I99" s="228" t="s">
        <v>1418</v>
      </c>
    </row>
    <row r="100" spans="1:9" hidden="1">
      <c r="A100" s="224" t="s">
        <v>1425</v>
      </c>
      <c r="B100" s="230" t="s">
        <v>1672</v>
      </c>
      <c r="C100" s="230" t="s">
        <v>1672</v>
      </c>
      <c r="D100" s="230" t="s">
        <v>1673</v>
      </c>
      <c r="E100" s="230" t="s">
        <v>1672</v>
      </c>
      <c r="F100" s="224" t="s">
        <v>97</v>
      </c>
      <c r="G100" s="225" t="s">
        <v>1674</v>
      </c>
      <c r="H100" s="225" t="s">
        <v>1407</v>
      </c>
      <c r="I100" s="222" t="s">
        <v>1577</v>
      </c>
    </row>
    <row r="101" spans="1:9" hidden="1">
      <c r="A101" s="224" t="s">
        <v>1425</v>
      </c>
      <c r="B101" s="230" t="s">
        <v>1672</v>
      </c>
      <c r="C101" s="230" t="s">
        <v>1672</v>
      </c>
      <c r="D101" s="230" t="s">
        <v>1675</v>
      </c>
      <c r="E101" s="230" t="s">
        <v>1672</v>
      </c>
      <c r="F101" s="224" t="s">
        <v>97</v>
      </c>
      <c r="G101" s="225" t="s">
        <v>1674</v>
      </c>
      <c r="H101" s="225" t="s">
        <v>1407</v>
      </c>
      <c r="I101" s="222" t="s">
        <v>1577</v>
      </c>
    </row>
    <row r="102" spans="1:9" hidden="1">
      <c r="A102" s="224" t="s">
        <v>1425</v>
      </c>
      <c r="B102" s="224" t="s">
        <v>1676</v>
      </c>
      <c r="C102" s="224" t="s">
        <v>1676</v>
      </c>
      <c r="D102" s="224" t="s">
        <v>1677</v>
      </c>
      <c r="E102" s="224" t="s">
        <v>1678</v>
      </c>
      <c r="F102" s="224" t="s">
        <v>97</v>
      </c>
      <c r="G102" s="225"/>
      <c r="H102" s="225" t="s">
        <v>1407</v>
      </c>
      <c r="I102" s="222" t="s">
        <v>1577</v>
      </c>
    </row>
    <row r="103" spans="1:9" hidden="1">
      <c r="A103" s="224" t="s">
        <v>1425</v>
      </c>
      <c r="B103" s="224" t="s">
        <v>1676</v>
      </c>
      <c r="C103" s="224" t="s">
        <v>1679</v>
      </c>
      <c r="D103" s="224"/>
      <c r="E103" s="224" t="s">
        <v>1680</v>
      </c>
      <c r="F103" s="224" t="s">
        <v>97</v>
      </c>
      <c r="G103" s="225"/>
      <c r="H103" s="225" t="s">
        <v>1407</v>
      </c>
      <c r="I103" s="222" t="s">
        <v>1577</v>
      </c>
    </row>
    <row r="104" spans="1:9" hidden="1">
      <c r="A104" s="224" t="s">
        <v>1425</v>
      </c>
      <c r="B104" s="224" t="s">
        <v>1676</v>
      </c>
      <c r="C104" s="224" t="s">
        <v>1681</v>
      </c>
      <c r="D104" s="224"/>
      <c r="E104" s="224" t="s">
        <v>1682</v>
      </c>
      <c r="F104" s="224" t="s">
        <v>97</v>
      </c>
      <c r="G104" s="225"/>
      <c r="H104" s="225" t="s">
        <v>1407</v>
      </c>
      <c r="I104" s="222" t="s">
        <v>1577</v>
      </c>
    </row>
    <row r="105" spans="1:9" hidden="1">
      <c r="A105" s="233" t="s">
        <v>1481</v>
      </c>
      <c r="B105" s="233" t="s">
        <v>1683</v>
      </c>
      <c r="C105" s="233" t="s">
        <v>1683</v>
      </c>
      <c r="D105" s="225"/>
      <c r="E105" s="233" t="s">
        <v>1683</v>
      </c>
      <c r="F105" s="227" t="s">
        <v>114</v>
      </c>
      <c r="G105" s="225" t="s">
        <v>1684</v>
      </c>
      <c r="H105" s="227" t="s">
        <v>1412</v>
      </c>
      <c r="I105" s="222"/>
    </row>
    <row r="106" spans="1:9" hidden="1">
      <c r="A106" s="491" t="s">
        <v>1685</v>
      </c>
      <c r="B106" s="491" t="s">
        <v>1686</v>
      </c>
      <c r="C106" s="492"/>
      <c r="D106" s="492"/>
      <c r="E106" s="491" t="s">
        <v>1686</v>
      </c>
      <c r="F106" s="493" t="s">
        <v>147</v>
      </c>
      <c r="G106" s="492"/>
      <c r="H106" s="493" t="s">
        <v>1412</v>
      </c>
      <c r="I106" s="494" t="s">
        <v>1687</v>
      </c>
    </row>
    <row r="107" spans="1:9" ht="14.45">
      <c r="A107" s="506"/>
      <c r="B107" s="240"/>
      <c r="C107" s="240"/>
      <c r="D107" s="239"/>
      <c r="E107" s="240"/>
      <c r="F107" s="239"/>
      <c r="H107" s="239"/>
      <c r="I107" s="498"/>
    </row>
    <row r="108" spans="1:9" ht="40.15" hidden="1" thickBot="1">
      <c r="A108" s="505" t="s">
        <v>1902</v>
      </c>
      <c r="B108" s="495" t="s">
        <v>1690</v>
      </c>
      <c r="C108" s="495" t="s">
        <v>1691</v>
      </c>
      <c r="D108" s="495" t="s">
        <v>1692</v>
      </c>
      <c r="E108" s="495" t="s">
        <v>1693</v>
      </c>
      <c r="F108" s="495" t="s">
        <v>97</v>
      </c>
      <c r="G108" s="496" t="s">
        <v>1694</v>
      </c>
      <c r="H108" s="496" t="s">
        <v>1407</v>
      </c>
      <c r="I108" s="497" t="s">
        <v>1695</v>
      </c>
    </row>
    <row r="109" spans="1:9" hidden="1">
      <c r="A109" s="224" t="s">
        <v>1425</v>
      </c>
      <c r="B109" s="224" t="s">
        <v>1690</v>
      </c>
      <c r="C109" s="224" t="s">
        <v>1690</v>
      </c>
      <c r="D109" s="224" t="s">
        <v>1696</v>
      </c>
      <c r="E109" s="224" t="s">
        <v>1690</v>
      </c>
      <c r="F109" s="224" t="s">
        <v>97</v>
      </c>
      <c r="G109" s="225" t="s">
        <v>1697</v>
      </c>
      <c r="H109" s="225" t="s">
        <v>1407</v>
      </c>
      <c r="I109" s="222"/>
    </row>
    <row r="110" spans="1:9" ht="39.6" hidden="1">
      <c r="A110" s="224" t="s">
        <v>1425</v>
      </c>
      <c r="B110" s="224" t="s">
        <v>1690</v>
      </c>
      <c r="C110" s="224" t="s">
        <v>1690</v>
      </c>
      <c r="D110" s="224" t="s">
        <v>1698</v>
      </c>
      <c r="E110" s="224" t="s">
        <v>1690</v>
      </c>
      <c r="F110" s="224" t="s">
        <v>97</v>
      </c>
      <c r="G110" s="225" t="s">
        <v>1697</v>
      </c>
      <c r="H110" s="225" t="s">
        <v>1407</v>
      </c>
      <c r="I110" s="245" t="s">
        <v>1695</v>
      </c>
    </row>
    <row r="111" spans="1:9" hidden="1">
      <c r="A111" s="224" t="s">
        <v>1425</v>
      </c>
      <c r="B111" s="224" t="s">
        <v>1690</v>
      </c>
      <c r="C111" s="224" t="s">
        <v>1690</v>
      </c>
      <c r="D111" s="224" t="s">
        <v>1699</v>
      </c>
      <c r="E111" s="224" t="s">
        <v>1690</v>
      </c>
      <c r="F111" s="224" t="s">
        <v>97</v>
      </c>
      <c r="G111" s="225" t="s">
        <v>1697</v>
      </c>
      <c r="H111" s="225" t="s">
        <v>1407</v>
      </c>
      <c r="I111" s="222"/>
    </row>
    <row r="112" spans="1:9" hidden="1">
      <c r="A112" s="224" t="s">
        <v>1425</v>
      </c>
      <c r="B112" s="224" t="s">
        <v>1700</v>
      </c>
      <c r="C112" s="224" t="s">
        <v>1701</v>
      </c>
      <c r="D112" s="224" t="s">
        <v>1702</v>
      </c>
      <c r="E112" s="224" t="s">
        <v>1703</v>
      </c>
      <c r="F112" s="224" t="s">
        <v>97</v>
      </c>
      <c r="G112" s="225" t="s">
        <v>1704</v>
      </c>
      <c r="H112" s="225" t="s">
        <v>1407</v>
      </c>
      <c r="I112" s="222"/>
    </row>
    <row r="113" spans="1:9" hidden="1">
      <c r="A113" s="224" t="s">
        <v>1425</v>
      </c>
      <c r="B113" s="224" t="s">
        <v>1700</v>
      </c>
      <c r="C113" s="224" t="s">
        <v>1705</v>
      </c>
      <c r="D113" s="224"/>
      <c r="E113" s="224" t="s">
        <v>1706</v>
      </c>
      <c r="F113" s="224" t="s">
        <v>97</v>
      </c>
      <c r="G113" s="225"/>
      <c r="H113" s="225" t="s">
        <v>1407</v>
      </c>
      <c r="I113" s="222"/>
    </row>
    <row r="114" spans="1:9" hidden="1">
      <c r="A114" s="224" t="s">
        <v>1425</v>
      </c>
      <c r="B114" s="224" t="s">
        <v>1700</v>
      </c>
      <c r="C114" s="224" t="s">
        <v>1707</v>
      </c>
      <c r="D114" s="224"/>
      <c r="E114" s="224" t="s">
        <v>1708</v>
      </c>
      <c r="F114" s="224" t="s">
        <v>97</v>
      </c>
      <c r="G114" s="225"/>
      <c r="H114" s="225" t="s">
        <v>1407</v>
      </c>
      <c r="I114" s="222"/>
    </row>
    <row r="115" spans="1:9" hidden="1">
      <c r="A115" s="224" t="s">
        <v>1425</v>
      </c>
      <c r="B115" s="224" t="s">
        <v>1700</v>
      </c>
      <c r="C115" s="224" t="s">
        <v>1710</v>
      </c>
      <c r="D115" s="224"/>
      <c r="E115" s="224" t="s">
        <v>1711</v>
      </c>
      <c r="F115" s="224" t="s">
        <v>97</v>
      </c>
      <c r="G115" s="225"/>
      <c r="H115" s="225" t="s">
        <v>1407</v>
      </c>
      <c r="I115" s="222"/>
    </row>
    <row r="116" spans="1:9" hidden="1">
      <c r="A116" s="224" t="s">
        <v>1425</v>
      </c>
      <c r="B116" s="224" t="s">
        <v>1700</v>
      </c>
      <c r="C116" s="224" t="s">
        <v>1712</v>
      </c>
      <c r="D116" s="224"/>
      <c r="E116" s="224" t="s">
        <v>1713</v>
      </c>
      <c r="F116" s="224" t="s">
        <v>97</v>
      </c>
      <c r="G116" s="225"/>
      <c r="H116" s="225" t="s">
        <v>1407</v>
      </c>
      <c r="I116" s="222"/>
    </row>
    <row r="117" spans="1:9" ht="39.6" hidden="1">
      <c r="A117" s="231" t="s">
        <v>1460</v>
      </c>
      <c r="B117" s="231" t="s">
        <v>1714</v>
      </c>
      <c r="C117" s="225"/>
      <c r="D117" s="225"/>
      <c r="E117" s="231" t="s">
        <v>1714</v>
      </c>
      <c r="F117" s="227" t="s">
        <v>147</v>
      </c>
      <c r="G117" s="225"/>
      <c r="H117" s="227" t="s">
        <v>1412</v>
      </c>
      <c r="I117" s="222" t="s">
        <v>1462</v>
      </c>
    </row>
    <row r="118" spans="1:9" ht="52.9" hidden="1">
      <c r="A118" s="225"/>
      <c r="B118" s="225"/>
      <c r="C118" s="225" t="s">
        <v>65</v>
      </c>
      <c r="D118" s="225"/>
      <c r="E118" s="225" t="s">
        <v>65</v>
      </c>
      <c r="F118" s="225" t="s">
        <v>1715</v>
      </c>
      <c r="G118" s="225" t="s">
        <v>66</v>
      </c>
      <c r="H118" s="225" t="s">
        <v>1412</v>
      </c>
      <c r="I118" s="222" t="s">
        <v>1716</v>
      </c>
    </row>
    <row r="119" spans="1:9" hidden="1">
      <c r="A119" s="225"/>
      <c r="B119" s="225"/>
      <c r="C119" s="225" t="s">
        <v>1717</v>
      </c>
      <c r="D119" s="225"/>
      <c r="E119" s="225" t="s">
        <v>1717</v>
      </c>
      <c r="F119" s="225" t="s">
        <v>1715</v>
      </c>
      <c r="G119" s="225" t="s">
        <v>1718</v>
      </c>
      <c r="H119" s="225" t="s">
        <v>1407</v>
      </c>
      <c r="I119" s="222"/>
    </row>
    <row r="120" spans="1:9" ht="66" hidden="1">
      <c r="A120" s="225"/>
      <c r="B120" s="225"/>
      <c r="C120" s="225" t="s">
        <v>114</v>
      </c>
      <c r="D120" s="225"/>
      <c r="E120" s="225" t="s">
        <v>114</v>
      </c>
      <c r="F120" s="225" t="s">
        <v>1715</v>
      </c>
      <c r="G120" s="225" t="s">
        <v>139</v>
      </c>
      <c r="H120" s="225" t="s">
        <v>1412</v>
      </c>
      <c r="I120" s="222" t="s">
        <v>1719</v>
      </c>
    </row>
    <row r="121" spans="1:9" ht="52.9" hidden="1">
      <c r="A121" s="225"/>
      <c r="B121" s="225"/>
      <c r="C121" s="225" t="s">
        <v>103</v>
      </c>
      <c r="D121" s="225"/>
      <c r="E121" s="225" t="s">
        <v>103</v>
      </c>
      <c r="F121" s="225" t="s">
        <v>1715</v>
      </c>
      <c r="G121" s="225" t="s">
        <v>102</v>
      </c>
      <c r="H121" s="225" t="s">
        <v>1412</v>
      </c>
      <c r="I121" s="228" t="s">
        <v>1418</v>
      </c>
    </row>
    <row r="122" spans="1:9" hidden="1">
      <c r="A122" s="225"/>
      <c r="B122" s="225"/>
      <c r="C122" s="225" t="s">
        <v>161</v>
      </c>
      <c r="D122" s="225"/>
      <c r="E122" s="225" t="s">
        <v>161</v>
      </c>
      <c r="F122" s="225" t="s">
        <v>93</v>
      </c>
      <c r="G122" s="225" t="s">
        <v>162</v>
      </c>
      <c r="H122" s="225" t="s">
        <v>1407</v>
      </c>
      <c r="I122" s="222"/>
    </row>
    <row r="123" spans="1:9" ht="39.6" hidden="1">
      <c r="A123" s="225"/>
      <c r="B123" s="225"/>
      <c r="C123" s="225" t="s">
        <v>147</v>
      </c>
      <c r="D123" s="225"/>
      <c r="E123" s="225" t="s">
        <v>147</v>
      </c>
      <c r="F123" s="225" t="s">
        <v>1715</v>
      </c>
      <c r="G123" s="225" t="s">
        <v>148</v>
      </c>
      <c r="H123" s="225" t="s">
        <v>1412</v>
      </c>
      <c r="I123" s="222" t="s">
        <v>1462</v>
      </c>
    </row>
    <row r="124" spans="1:9" ht="52.9" hidden="1">
      <c r="A124" s="225"/>
      <c r="B124" s="225"/>
      <c r="C124" s="225" t="s">
        <v>1411</v>
      </c>
      <c r="D124" s="225"/>
      <c r="E124" s="225" t="s">
        <v>1411</v>
      </c>
      <c r="F124" s="225" t="s">
        <v>1715</v>
      </c>
      <c r="G124" s="225" t="s">
        <v>1720</v>
      </c>
      <c r="H124" s="225" t="s">
        <v>1412</v>
      </c>
      <c r="I124" s="228" t="s">
        <v>1413</v>
      </c>
    </row>
    <row r="125" spans="1:9" ht="26.45" hidden="1">
      <c r="A125" s="225"/>
      <c r="B125" s="225"/>
      <c r="C125" s="225" t="s">
        <v>209</v>
      </c>
      <c r="D125" s="225"/>
      <c r="E125" s="225" t="s">
        <v>209</v>
      </c>
      <c r="F125" s="225" t="s">
        <v>1715</v>
      </c>
      <c r="G125" s="225" t="s">
        <v>210</v>
      </c>
      <c r="H125" s="225" t="s">
        <v>1407</v>
      </c>
      <c r="I125" s="222" t="s">
        <v>1721</v>
      </c>
    </row>
    <row r="126" spans="1:9" ht="13.9" hidden="1" thickBot="1">
      <c r="A126" s="225"/>
      <c r="B126" s="225"/>
      <c r="C126" s="225" t="s">
        <v>192</v>
      </c>
      <c r="D126" s="225"/>
      <c r="E126" s="225" t="s">
        <v>192</v>
      </c>
      <c r="F126" s="225" t="s">
        <v>1715</v>
      </c>
      <c r="G126" s="225" t="s">
        <v>193</v>
      </c>
      <c r="H126" s="225" t="s">
        <v>1407</v>
      </c>
      <c r="I126" s="222"/>
    </row>
    <row r="127" spans="1:9" s="681" customFormat="1" ht="14.45">
      <c r="A127" s="679" t="s">
        <v>1903</v>
      </c>
      <c r="B127" s="680"/>
      <c r="C127" s="680"/>
      <c r="D127" s="680"/>
      <c r="E127" s="680"/>
      <c r="F127" s="613"/>
      <c r="G127" s="613"/>
      <c r="I127" s="682"/>
    </row>
    <row r="128" spans="1:9" ht="24" customHeight="1">
      <c r="A128" s="505" t="s">
        <v>1904</v>
      </c>
      <c r="B128"/>
      <c r="C128"/>
      <c r="D128"/>
      <c r="E128"/>
      <c r="F128"/>
      <c r="G128"/>
    </row>
    <row r="130" spans="1:7" ht="14.45">
      <c r="A130" s="506" t="s">
        <v>1905</v>
      </c>
      <c r="B130"/>
      <c r="C130"/>
      <c r="D130"/>
      <c r="E130"/>
      <c r="F130"/>
      <c r="G130"/>
    </row>
    <row r="131" spans="1:7" ht="15" thickBot="1">
      <c r="A131" s="505"/>
      <c r="B131"/>
      <c r="C131"/>
      <c r="D131"/>
      <c r="E131"/>
      <c r="F131"/>
      <c r="G131"/>
    </row>
    <row r="132" spans="1:7" ht="15" thickBot="1">
      <c r="A132" s="567" t="s">
        <v>1906</v>
      </c>
      <c r="B132" s="524">
        <v>1</v>
      </c>
      <c r="C132" s="524">
        <v>2</v>
      </c>
      <c r="D132" s="499">
        <v>3</v>
      </c>
      <c r="E132" s="524">
        <v>4</v>
      </c>
      <c r="F132" s="524">
        <v>5</v>
      </c>
      <c r="G132" s="499" t="s">
        <v>1907</v>
      </c>
    </row>
    <row r="133" spans="1:7" ht="15" thickBot="1">
      <c r="A133" s="500" t="s">
        <v>1908</v>
      </c>
      <c r="B133" s="501" t="s">
        <v>1909</v>
      </c>
      <c r="C133" s="501" t="s">
        <v>1910</v>
      </c>
      <c r="D133" s="502"/>
      <c r="E133" s="501"/>
      <c r="F133" s="501"/>
      <c r="G133" s="503"/>
    </row>
    <row r="134" spans="1:7" ht="15" thickBot="1">
      <c r="A134" s="500" t="s">
        <v>1911</v>
      </c>
      <c r="B134" s="501" t="s">
        <v>1909</v>
      </c>
      <c r="C134" s="501" t="s">
        <v>1910</v>
      </c>
      <c r="D134" s="502"/>
      <c r="E134" s="501"/>
      <c r="F134" s="501"/>
      <c r="G134" s="503"/>
    </row>
    <row r="135" spans="1:7" ht="43.9" thickBot="1">
      <c r="A135" s="500" t="s">
        <v>1912</v>
      </c>
      <c r="B135" s="529" t="s">
        <v>1910</v>
      </c>
      <c r="C135" s="501" t="s">
        <v>1909</v>
      </c>
      <c r="D135" s="502" t="s">
        <v>1913</v>
      </c>
      <c r="E135" s="501"/>
      <c r="F135" s="504"/>
      <c r="G135" s="502" t="s">
        <v>1914</v>
      </c>
    </row>
    <row r="136" spans="1:7" ht="43.9" thickBot="1">
      <c r="A136" s="500" t="s">
        <v>1915</v>
      </c>
      <c r="B136" s="501" t="s">
        <v>1916</v>
      </c>
      <c r="C136" s="501"/>
      <c r="D136" s="503"/>
      <c r="E136" s="501"/>
      <c r="F136" s="504"/>
      <c r="G136" s="502" t="s">
        <v>1917</v>
      </c>
    </row>
    <row r="137" spans="1:7" ht="15" thickBot="1">
      <c r="A137" s="500" t="s">
        <v>1918</v>
      </c>
      <c r="B137" s="529" t="s">
        <v>1910</v>
      </c>
      <c r="C137" s="501" t="s">
        <v>1919</v>
      </c>
      <c r="D137" s="502" t="s">
        <v>1916</v>
      </c>
      <c r="E137" s="501" t="s">
        <v>1909</v>
      </c>
      <c r="F137" s="504"/>
      <c r="G137" s="503"/>
    </row>
    <row r="138" spans="1:7" ht="15" thickBot="1">
      <c r="A138" s="500" t="s">
        <v>1920</v>
      </c>
      <c r="B138" s="501" t="s">
        <v>1909</v>
      </c>
      <c r="C138" s="501" t="s">
        <v>1916</v>
      </c>
      <c r="D138" s="502"/>
      <c r="E138" s="501"/>
      <c r="F138" s="501"/>
      <c r="G138" s="503"/>
    </row>
    <row r="139" spans="1:7" ht="15" thickBot="1">
      <c r="A139" s="500" t="s">
        <v>1921</v>
      </c>
      <c r="B139" s="501" t="s">
        <v>1910</v>
      </c>
      <c r="C139" s="501" t="s">
        <v>1919</v>
      </c>
      <c r="D139" s="502" t="s">
        <v>1909</v>
      </c>
      <c r="E139" s="501" t="s">
        <v>1916</v>
      </c>
      <c r="F139" s="504"/>
      <c r="G139" s="503"/>
    </row>
    <row r="140" spans="1:7" ht="15" thickBot="1">
      <c r="A140" s="500" t="s">
        <v>1922</v>
      </c>
      <c r="B140" s="501" t="s">
        <v>1910</v>
      </c>
      <c r="C140" s="501" t="s">
        <v>1909</v>
      </c>
      <c r="D140" s="502" t="s">
        <v>1913</v>
      </c>
      <c r="E140" s="501" t="s">
        <v>1916</v>
      </c>
      <c r="F140" s="501"/>
      <c r="G140" s="503"/>
    </row>
    <row r="141" spans="1:7" ht="15" thickBot="1">
      <c r="A141" s="500" t="s">
        <v>1923</v>
      </c>
      <c r="B141" s="501" t="s">
        <v>1910</v>
      </c>
      <c r="C141" s="501" t="s">
        <v>1924</v>
      </c>
      <c r="D141" s="502" t="s">
        <v>1925</v>
      </c>
      <c r="E141" s="501" t="s">
        <v>1913</v>
      </c>
      <c r="F141" s="504"/>
      <c r="G141" s="503"/>
    </row>
    <row r="142" spans="1:7" ht="15" thickBot="1">
      <c r="A142" s="500" t="s">
        <v>1926</v>
      </c>
      <c r="B142" s="501" t="s">
        <v>1910</v>
      </c>
      <c r="C142" s="501" t="s">
        <v>1913</v>
      </c>
      <c r="D142" s="503"/>
      <c r="E142" s="501"/>
      <c r="F142" s="504"/>
      <c r="G142" s="503"/>
    </row>
    <row r="143" spans="1:7" ht="43.9" thickBot="1">
      <c r="A143" s="500" t="s">
        <v>1927</v>
      </c>
      <c r="B143" s="501" t="s">
        <v>1910</v>
      </c>
      <c r="C143" s="501" t="s">
        <v>1928</v>
      </c>
      <c r="D143" s="502" t="s">
        <v>1913</v>
      </c>
      <c r="E143" s="501" t="s">
        <v>1909</v>
      </c>
      <c r="F143" s="501"/>
      <c r="G143" s="502" t="s">
        <v>1914</v>
      </c>
    </row>
    <row r="144" spans="1:7" ht="15" thickBot="1">
      <c r="A144" s="500" t="s">
        <v>1929</v>
      </c>
      <c r="B144" s="501" t="s">
        <v>1930</v>
      </c>
      <c r="C144" s="501"/>
      <c r="D144" s="502"/>
      <c r="E144" s="501"/>
      <c r="F144" s="501"/>
      <c r="G144" s="502"/>
    </row>
    <row r="145" spans="1:7" ht="72.599999999999994" thickBot="1">
      <c r="A145" s="500" t="s">
        <v>1931</v>
      </c>
      <c r="B145" s="501" t="s">
        <v>1932</v>
      </c>
      <c r="C145" s="501" t="s">
        <v>1933</v>
      </c>
      <c r="D145" s="502" t="s">
        <v>1934</v>
      </c>
      <c r="E145" s="501" t="s">
        <v>1909</v>
      </c>
      <c r="F145" s="504"/>
      <c r="G145" s="502" t="s">
        <v>1935</v>
      </c>
    </row>
    <row r="146" spans="1:7" ht="15" thickBot="1">
      <c r="A146" s="500" t="s">
        <v>1936</v>
      </c>
      <c r="B146" s="501" t="s">
        <v>1909</v>
      </c>
      <c r="C146" s="501" t="s">
        <v>1916</v>
      </c>
      <c r="D146" s="502"/>
      <c r="E146" s="501"/>
      <c r="F146" s="501"/>
      <c r="G146" s="502"/>
    </row>
    <row r="147" spans="1:7" ht="15" thickBot="1">
      <c r="A147" s="500" t="s">
        <v>1937</v>
      </c>
      <c r="B147" s="501" t="s">
        <v>1932</v>
      </c>
      <c r="C147" s="504"/>
      <c r="D147" s="502"/>
      <c r="E147" s="501"/>
      <c r="F147" s="501"/>
      <c r="G147" s="502"/>
    </row>
    <row r="148" spans="1:7" ht="15" thickBot="1">
      <c r="A148" s="500" t="s">
        <v>1938</v>
      </c>
      <c r="B148" s="529" t="s">
        <v>1932</v>
      </c>
      <c r="C148" s="501" t="s">
        <v>1933</v>
      </c>
      <c r="D148" s="502" t="s">
        <v>1909</v>
      </c>
      <c r="E148" s="501" t="s">
        <v>1913</v>
      </c>
      <c r="F148" s="501"/>
      <c r="G148" s="502"/>
    </row>
    <row r="149" spans="1:7" ht="15" thickBot="1">
      <c r="A149" s="500" t="s">
        <v>1939</v>
      </c>
      <c r="B149" s="501" t="s">
        <v>1932</v>
      </c>
      <c r="C149" s="501"/>
      <c r="D149" s="502"/>
      <c r="E149" s="501"/>
      <c r="F149" s="501"/>
      <c r="G149" s="502"/>
    </row>
    <row r="150" spans="1:7" ht="15" thickBot="1">
      <c r="A150" s="500" t="s">
        <v>1940</v>
      </c>
      <c r="B150" s="501" t="s">
        <v>1932</v>
      </c>
      <c r="C150" s="504"/>
      <c r="D150" s="502"/>
      <c r="E150" s="501"/>
      <c r="F150" s="501"/>
      <c r="G150" s="502"/>
    </row>
    <row r="151" spans="1:7" ht="15" thickBot="1">
      <c r="A151" s="500" t="s">
        <v>1941</v>
      </c>
      <c r="B151" s="501" t="s">
        <v>1933</v>
      </c>
      <c r="C151" s="501" t="s">
        <v>1909</v>
      </c>
      <c r="D151" s="502"/>
      <c r="E151" s="501"/>
      <c r="F151" s="504"/>
      <c r="G151" s="502"/>
    </row>
    <row r="152" spans="1:7" ht="15" thickBot="1">
      <c r="A152" s="500" t="s">
        <v>1939</v>
      </c>
      <c r="B152" s="501" t="s">
        <v>1932</v>
      </c>
      <c r="C152" s="501"/>
      <c r="D152" s="502"/>
      <c r="E152" s="501"/>
      <c r="F152" s="501"/>
      <c r="G152" s="502"/>
    </row>
    <row r="153" spans="1:7" ht="15" thickBot="1">
      <c r="A153" s="500" t="s">
        <v>1940</v>
      </c>
      <c r="B153" s="501" t="s">
        <v>1932</v>
      </c>
      <c r="C153" s="504"/>
      <c r="D153" s="502"/>
      <c r="E153" s="501"/>
      <c r="F153" s="501"/>
      <c r="G153" s="502"/>
    </row>
    <row r="154" spans="1:7" ht="15" thickBot="1">
      <c r="A154" s="500" t="s">
        <v>1941</v>
      </c>
      <c r="B154" s="501" t="s">
        <v>1933</v>
      </c>
      <c r="C154" s="501" t="s">
        <v>1909</v>
      </c>
      <c r="D154" s="502"/>
      <c r="E154" s="501"/>
      <c r="F154" s="504"/>
      <c r="G154" s="502"/>
    </row>
  </sheetData>
  <autoFilter ref="A1:AA126" xr:uid="{00000000-0009-0000-0000-00001E000000}">
    <filterColumn colId="2">
      <filters>
        <filter val="Zhenjiang"/>
      </filters>
    </filterColumn>
  </autoFilter>
  <pageMargins left="0.7" right="0.7" top="0.75" bottom="0.75" header="0.3" footer="0.3"/>
  <pageSetup paperSize="9" scale="59" orientation="portrait" r:id="rId1"/>
  <headerFooter>
    <oddFooter>&amp;L_x000D_&amp;1#&amp;"Calibri"&amp;10&amp;K000000 Sensitivity: Public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03CB6-8A70-4AAE-9989-D72F2966949B}">
  <sheetPr codeName="Sheet7"/>
  <dimension ref="A1:E42"/>
  <sheetViews>
    <sheetView topLeftCell="A38" workbookViewId="0">
      <selection activeCell="M18" sqref="M18"/>
    </sheetView>
  </sheetViews>
  <sheetFormatPr defaultRowHeight="13.15"/>
  <cols>
    <col min="1" max="1" width="11.85546875" bestFit="1" customWidth="1"/>
    <col min="2" max="2" width="14" bestFit="1" customWidth="1"/>
    <col min="3" max="3" width="15.28515625" bestFit="1" customWidth="1"/>
    <col min="4" max="4" width="20.7109375" bestFit="1" customWidth="1"/>
    <col min="5" max="5" width="36.85546875" bestFit="1" customWidth="1"/>
  </cols>
  <sheetData>
    <row r="1" spans="1:5" ht="29.45" thickBot="1">
      <c r="A1" s="636" t="s">
        <v>1394</v>
      </c>
      <c r="B1" s="636" t="s">
        <v>1395</v>
      </c>
      <c r="C1" s="637" t="s">
        <v>1396</v>
      </c>
      <c r="D1" s="638" t="s">
        <v>1942</v>
      </c>
      <c r="E1" s="639" t="s">
        <v>1906</v>
      </c>
    </row>
    <row r="2" spans="1:5" ht="15.6">
      <c r="A2" s="640" t="s">
        <v>1425</v>
      </c>
      <c r="B2" s="641" t="s">
        <v>1426</v>
      </c>
      <c r="C2" s="642" t="s">
        <v>1427</v>
      </c>
      <c r="D2" s="643" t="s">
        <v>1429</v>
      </c>
      <c r="E2" s="644" t="s">
        <v>1943</v>
      </c>
    </row>
    <row r="3" spans="1:5" ht="15.6">
      <c r="A3" s="645"/>
      <c r="B3" s="646"/>
      <c r="C3" s="647" t="s">
        <v>1431</v>
      </c>
      <c r="D3" s="648" t="s">
        <v>1433</v>
      </c>
      <c r="E3" s="649" t="s">
        <v>1943</v>
      </c>
    </row>
    <row r="4" spans="1:5" ht="15.6">
      <c r="A4" s="645"/>
      <c r="B4" s="646" t="s">
        <v>1456</v>
      </c>
      <c r="C4" s="647" t="s">
        <v>1456</v>
      </c>
      <c r="D4" s="650" t="s">
        <v>1458</v>
      </c>
      <c r="E4" s="649" t="s">
        <v>1944</v>
      </c>
    </row>
    <row r="5" spans="1:5" ht="15.6">
      <c r="A5" s="645"/>
      <c r="B5" s="646" t="s">
        <v>1463</v>
      </c>
      <c r="C5" s="647" t="s">
        <v>1468</v>
      </c>
      <c r="D5" s="648" t="s">
        <v>111</v>
      </c>
      <c r="E5" s="649" t="s">
        <v>1944</v>
      </c>
    </row>
    <row r="6" spans="1:5" ht="15.6">
      <c r="A6" s="645"/>
      <c r="B6" s="646" t="s">
        <v>1485</v>
      </c>
      <c r="C6" s="647" t="s">
        <v>1485</v>
      </c>
      <c r="D6" s="650" t="s">
        <v>1487</v>
      </c>
      <c r="E6" s="649" t="s">
        <v>1944</v>
      </c>
    </row>
    <row r="7" spans="1:5" ht="15.6">
      <c r="A7" s="645"/>
      <c r="B7" s="646" t="s">
        <v>1492</v>
      </c>
      <c r="C7" s="647" t="s">
        <v>1492</v>
      </c>
      <c r="D7" s="650" t="s">
        <v>1494</v>
      </c>
      <c r="E7" s="649" t="s">
        <v>1944</v>
      </c>
    </row>
    <row r="8" spans="1:5" ht="15.6">
      <c r="A8" s="645"/>
      <c r="B8" s="646" t="s">
        <v>1496</v>
      </c>
      <c r="C8" s="647" t="s">
        <v>1440</v>
      </c>
      <c r="D8" s="650" t="s">
        <v>1509</v>
      </c>
      <c r="E8" s="649" t="s">
        <v>1944</v>
      </c>
    </row>
    <row r="9" spans="1:5" ht="15.6">
      <c r="A9" s="645"/>
      <c r="B9" s="646" t="s">
        <v>1496</v>
      </c>
      <c r="C9" s="647" t="s">
        <v>1497</v>
      </c>
      <c r="D9" s="650" t="s">
        <v>1499</v>
      </c>
      <c r="E9" s="649" t="s">
        <v>1944</v>
      </c>
    </row>
    <row r="10" spans="1:5" ht="15.6">
      <c r="A10" s="645"/>
      <c r="B10" s="646" t="s">
        <v>1527</v>
      </c>
      <c r="C10" s="647" t="s">
        <v>1527</v>
      </c>
      <c r="D10" s="648" t="s">
        <v>1945</v>
      </c>
      <c r="E10" s="649" t="s">
        <v>1944</v>
      </c>
    </row>
    <row r="11" spans="1:5" ht="15.6">
      <c r="A11" s="645"/>
      <c r="B11" s="646"/>
      <c r="C11" s="647"/>
      <c r="D11" s="648" t="s">
        <v>1946</v>
      </c>
      <c r="E11" s="649" t="s">
        <v>1944</v>
      </c>
    </row>
    <row r="12" spans="1:5" ht="15.6">
      <c r="A12" s="645"/>
      <c r="B12" s="646" t="s">
        <v>1542</v>
      </c>
      <c r="C12" s="647" t="s">
        <v>1543</v>
      </c>
      <c r="D12" s="651" t="s">
        <v>1947</v>
      </c>
      <c r="E12" s="649" t="s">
        <v>1944</v>
      </c>
    </row>
    <row r="13" spans="1:5" ht="15.6">
      <c r="A13" s="645"/>
      <c r="B13" s="646" t="s">
        <v>1948</v>
      </c>
      <c r="C13" s="647" t="s">
        <v>1948</v>
      </c>
      <c r="D13" s="652" t="s">
        <v>122</v>
      </c>
      <c r="E13" s="649" t="s">
        <v>1949</v>
      </c>
    </row>
    <row r="14" spans="1:5" ht="15.6">
      <c r="A14" s="645"/>
      <c r="B14" s="653" t="s">
        <v>1553</v>
      </c>
      <c r="C14" s="654" t="s">
        <v>1553</v>
      </c>
      <c r="D14" s="648" t="s">
        <v>1950</v>
      </c>
      <c r="E14" s="649" t="s">
        <v>1951</v>
      </c>
    </row>
    <row r="15" spans="1:5" ht="15.6">
      <c r="A15" s="645"/>
      <c r="B15" s="646" t="s">
        <v>1556</v>
      </c>
      <c r="C15" s="647" t="s">
        <v>1559</v>
      </c>
      <c r="D15" s="651" t="s">
        <v>1561</v>
      </c>
      <c r="E15" s="649" t="s">
        <v>1944</v>
      </c>
    </row>
    <row r="16" spans="1:5" ht="15.6">
      <c r="A16" s="645"/>
      <c r="B16" s="646"/>
      <c r="C16" s="647" t="s">
        <v>1540</v>
      </c>
      <c r="D16" s="648" t="s">
        <v>1558</v>
      </c>
      <c r="E16" s="649" t="s">
        <v>1944</v>
      </c>
    </row>
    <row r="17" spans="1:5" ht="15.6">
      <c r="A17" s="645"/>
      <c r="B17" s="646" t="s">
        <v>1570</v>
      </c>
      <c r="C17" s="647" t="s">
        <v>1571</v>
      </c>
      <c r="D17" s="648" t="s">
        <v>1573</v>
      </c>
      <c r="E17" s="649" t="s">
        <v>1944</v>
      </c>
    </row>
    <row r="18" spans="1:5" ht="15.6">
      <c r="A18" s="645"/>
      <c r="B18" s="646"/>
      <c r="C18" s="647" t="s">
        <v>1575</v>
      </c>
      <c r="D18" s="650" t="s">
        <v>1952</v>
      </c>
      <c r="E18" s="649" t="s">
        <v>1944</v>
      </c>
    </row>
    <row r="19" spans="1:5" ht="15.6">
      <c r="A19" s="645"/>
      <c r="B19" s="653" t="s">
        <v>1953</v>
      </c>
      <c r="C19" s="654"/>
      <c r="D19" s="651" t="s">
        <v>1954</v>
      </c>
      <c r="E19" s="649" t="s">
        <v>1944</v>
      </c>
    </row>
    <row r="20" spans="1:5" ht="15.6">
      <c r="A20" s="645"/>
      <c r="B20" s="653" t="s">
        <v>1590</v>
      </c>
      <c r="C20" s="654" t="s">
        <v>1590</v>
      </c>
      <c r="D20" s="651" t="s">
        <v>1592</v>
      </c>
      <c r="E20" s="649" t="s">
        <v>1944</v>
      </c>
    </row>
    <row r="21" spans="1:5" ht="15.6">
      <c r="A21" s="655"/>
      <c r="B21" s="656" t="s">
        <v>1955</v>
      </c>
      <c r="C21" s="657" t="s">
        <v>1955</v>
      </c>
      <c r="D21" s="648" t="s">
        <v>1956</v>
      </c>
      <c r="E21" s="649" t="s">
        <v>1943</v>
      </c>
    </row>
    <row r="22" spans="1:5" ht="15.6">
      <c r="A22" s="645"/>
      <c r="B22" s="646" t="s">
        <v>1600</v>
      </c>
      <c r="C22" s="647" t="s">
        <v>1608</v>
      </c>
      <c r="D22" s="651" t="s">
        <v>1610</v>
      </c>
      <c r="E22" s="649" t="s">
        <v>1944</v>
      </c>
    </row>
    <row r="23" spans="1:5" ht="15.6">
      <c r="A23" s="645"/>
      <c r="B23" s="646"/>
      <c r="C23" s="647" t="s">
        <v>1601</v>
      </c>
      <c r="D23" s="651" t="s">
        <v>1603</v>
      </c>
      <c r="E23" s="649" t="s">
        <v>1944</v>
      </c>
    </row>
    <row r="24" spans="1:5" ht="15.6">
      <c r="A24" s="645"/>
      <c r="B24" s="646"/>
      <c r="C24" s="647" t="s">
        <v>1605</v>
      </c>
      <c r="D24" s="651" t="s">
        <v>1606</v>
      </c>
      <c r="E24" s="649" t="s">
        <v>1944</v>
      </c>
    </row>
    <row r="25" spans="1:5" ht="15.6">
      <c r="A25" s="645"/>
      <c r="B25" s="646" t="s">
        <v>1614</v>
      </c>
      <c r="C25" s="647" t="s">
        <v>1614</v>
      </c>
      <c r="D25" s="658" t="s">
        <v>1957</v>
      </c>
      <c r="E25" s="649" t="s">
        <v>1944</v>
      </c>
    </row>
    <row r="26" spans="1:5" ht="15.6">
      <c r="A26" s="645"/>
      <c r="B26" s="646" t="s">
        <v>1646</v>
      </c>
      <c r="C26" s="647" t="s">
        <v>1646</v>
      </c>
      <c r="D26" s="650" t="s">
        <v>1648</v>
      </c>
      <c r="E26" s="649" t="s">
        <v>1944</v>
      </c>
    </row>
    <row r="27" spans="1:5" ht="15.6">
      <c r="A27" s="645"/>
      <c r="B27" s="653" t="s">
        <v>1666</v>
      </c>
      <c r="C27" s="654" t="s">
        <v>1667</v>
      </c>
      <c r="D27" s="650" t="s">
        <v>1958</v>
      </c>
      <c r="E27" s="649" t="s">
        <v>1944</v>
      </c>
    </row>
    <row r="28" spans="1:5" ht="15.6">
      <c r="A28" s="659"/>
      <c r="B28" s="653" t="s">
        <v>1672</v>
      </c>
      <c r="C28" s="654" t="s">
        <v>1672</v>
      </c>
      <c r="D28" s="658" t="s">
        <v>1959</v>
      </c>
      <c r="E28" s="649" t="s">
        <v>1944</v>
      </c>
    </row>
    <row r="29" spans="1:5" ht="15.6">
      <c r="A29" s="645"/>
      <c r="B29" s="646" t="s">
        <v>1676</v>
      </c>
      <c r="C29" s="647" t="s">
        <v>1676</v>
      </c>
      <c r="D29" s="648" t="s">
        <v>1678</v>
      </c>
      <c r="E29" s="649" t="s">
        <v>1944</v>
      </c>
    </row>
    <row r="30" spans="1:5" ht="15.6">
      <c r="A30" s="645"/>
      <c r="B30" s="646"/>
      <c r="C30" s="647" t="s">
        <v>1679</v>
      </c>
      <c r="D30" s="650" t="s">
        <v>1680</v>
      </c>
      <c r="E30" s="649" t="s">
        <v>1944</v>
      </c>
    </row>
    <row r="31" spans="1:5" ht="15.6">
      <c r="A31" s="645"/>
      <c r="B31" s="646"/>
      <c r="C31" s="647" t="s">
        <v>1681</v>
      </c>
      <c r="D31" s="650" t="s">
        <v>1682</v>
      </c>
      <c r="E31" s="649" t="s">
        <v>1944</v>
      </c>
    </row>
    <row r="32" spans="1:5" ht="15.6">
      <c r="A32" s="645"/>
      <c r="B32" s="646"/>
      <c r="C32" s="647" t="s">
        <v>1440</v>
      </c>
      <c r="D32" s="650" t="s">
        <v>1960</v>
      </c>
      <c r="E32" s="649" t="s">
        <v>1944</v>
      </c>
    </row>
    <row r="33" spans="1:5" ht="15.6">
      <c r="A33" s="645"/>
      <c r="B33" s="646" t="s">
        <v>1690</v>
      </c>
      <c r="C33" s="647" t="s">
        <v>1690</v>
      </c>
      <c r="D33" s="648" t="s">
        <v>1961</v>
      </c>
      <c r="E33" s="649" t="s">
        <v>1944</v>
      </c>
    </row>
    <row r="34" spans="1:5" ht="15.6">
      <c r="A34" s="645"/>
      <c r="B34" s="660"/>
      <c r="C34" s="647"/>
      <c r="D34" s="648" t="s">
        <v>1962</v>
      </c>
      <c r="E34" s="649" t="s">
        <v>1944</v>
      </c>
    </row>
    <row r="35" spans="1:5" ht="15.6">
      <c r="A35" s="645"/>
      <c r="B35" s="660"/>
      <c r="C35" s="647"/>
      <c r="D35" s="648" t="s">
        <v>1963</v>
      </c>
      <c r="E35" s="649" t="s">
        <v>1944</v>
      </c>
    </row>
    <row r="36" spans="1:5" ht="15.6">
      <c r="A36" s="645"/>
      <c r="B36" s="660"/>
      <c r="C36" s="647" t="s">
        <v>1691</v>
      </c>
      <c r="D36" s="648" t="s">
        <v>1693</v>
      </c>
      <c r="E36" s="649" t="s">
        <v>1944</v>
      </c>
    </row>
    <row r="37" spans="1:5" ht="15.6">
      <c r="A37" s="645"/>
      <c r="B37" s="1609" t="s">
        <v>1700</v>
      </c>
      <c r="C37" s="654" t="s">
        <v>1705</v>
      </c>
      <c r="D37" s="648" t="s">
        <v>1706</v>
      </c>
      <c r="E37" s="649" t="s">
        <v>1943</v>
      </c>
    </row>
    <row r="38" spans="1:5" ht="15.6">
      <c r="A38" s="645"/>
      <c r="B38" s="1610"/>
      <c r="C38" s="654" t="s">
        <v>1707</v>
      </c>
      <c r="D38" s="648" t="s">
        <v>1708</v>
      </c>
      <c r="E38" s="649" t="s">
        <v>1943</v>
      </c>
    </row>
    <row r="39" spans="1:5" ht="15.6">
      <c r="A39" s="645"/>
      <c r="B39" s="1610"/>
      <c r="C39" s="661" t="s">
        <v>1964</v>
      </c>
      <c r="D39" s="648" t="s">
        <v>1965</v>
      </c>
      <c r="E39" s="649" t="s">
        <v>1943</v>
      </c>
    </row>
    <row r="40" spans="1:5" ht="16.149999999999999" thickBot="1">
      <c r="A40" s="662"/>
      <c r="B40" s="1611"/>
      <c r="C40" s="663" t="s">
        <v>1966</v>
      </c>
      <c r="D40" s="664" t="s">
        <v>1967</v>
      </c>
      <c r="E40" s="665" t="s">
        <v>1951</v>
      </c>
    </row>
    <row r="41" spans="1:5" ht="16.149999999999999" thickBot="1">
      <c r="A41" s="666" t="s">
        <v>1402</v>
      </c>
      <c r="B41" s="666" t="s">
        <v>1642</v>
      </c>
      <c r="C41" s="667" t="s">
        <v>1642</v>
      </c>
      <c r="D41" s="668" t="s">
        <v>1644</v>
      </c>
      <c r="E41" s="669" t="s">
        <v>1944</v>
      </c>
    </row>
    <row r="42" spans="1:5" ht="16.149999999999999" thickBot="1">
      <c r="A42" s="666" t="s">
        <v>1476</v>
      </c>
      <c r="B42" s="666" t="s">
        <v>1477</v>
      </c>
      <c r="C42" s="667" t="s">
        <v>1477</v>
      </c>
      <c r="D42" s="670" t="s">
        <v>1968</v>
      </c>
      <c r="E42" s="669" t="s">
        <v>1944</v>
      </c>
    </row>
  </sheetData>
  <mergeCells count="1">
    <mergeCell ref="B37:B40"/>
  </mergeCells>
  <pageMargins left="0.7" right="0.7" top="0.75" bottom="0.75" header="0.3" footer="0.3"/>
  <headerFooter>
    <oddFooter>&amp;L_x000D_&amp;1#&amp;"Calibri"&amp;10&amp;K000000 Sensitivity: Public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F2C6F-5A86-4E32-B049-02D9FB486E62}">
  <sheetPr codeName="Sheet8"/>
  <dimension ref="A1"/>
  <sheetViews>
    <sheetView topLeftCell="A73" workbookViewId="0">
      <selection activeCell="T61" sqref="T61"/>
    </sheetView>
  </sheetViews>
  <sheetFormatPr defaultRowHeight="13.15"/>
  <sheetData/>
  <pageMargins left="0.7" right="0.7" top="0.75" bottom="0.75" header="0.3" footer="0.3"/>
  <headerFooter>
    <oddFooter>&amp;L_x000D_&amp;1#&amp;"Calibri"&amp;10&amp;K000000 Sensitivity: Public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7174-4997-4FCC-BAF1-45E2CF4CC6D1}">
  <sheetPr codeName="Sheet17">
    <tabColor rgb="FFFFFF00"/>
    <pageSetUpPr fitToPage="1"/>
  </sheetPr>
  <dimension ref="A2:R69"/>
  <sheetViews>
    <sheetView topLeftCell="A5" zoomScaleNormal="100" zoomScaleSheetLayoutView="75" workbookViewId="0">
      <selection activeCell="L33" sqref="L33"/>
    </sheetView>
  </sheetViews>
  <sheetFormatPr defaultColWidth="9.140625" defaultRowHeight="18.75" customHeight="1"/>
  <cols>
    <col min="1" max="1" width="20.85546875" style="866" customWidth="1"/>
    <col min="2" max="2" width="25.140625" style="11" customWidth="1"/>
    <col min="3" max="3" width="24.28515625" style="11" bestFit="1" customWidth="1"/>
    <col min="4" max="4" width="19.7109375" style="11" bestFit="1" customWidth="1"/>
    <col min="5" max="5" width="17.28515625" style="11" customWidth="1"/>
    <col min="6" max="6" width="23.42578125" style="11" customWidth="1"/>
    <col min="7" max="7" width="14.42578125" style="11" customWidth="1"/>
    <col min="8" max="8" width="21.7109375" style="11" bestFit="1" customWidth="1"/>
    <col min="9" max="9" width="14.28515625" style="18" customWidth="1"/>
    <col min="10" max="11" width="14.140625" style="18" customWidth="1"/>
    <col min="12" max="12" width="14.140625" customWidth="1"/>
    <col min="13" max="15" width="14.140625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2:15" ht="39" customHeight="1" thickBot="1">
      <c r="B2" s="123" t="s">
        <v>0</v>
      </c>
      <c r="C2" s="122"/>
      <c r="D2" s="122"/>
      <c r="E2" s="122"/>
      <c r="F2" s="122"/>
      <c r="G2" s="121"/>
      <c r="H2" s="792" t="s">
        <v>241</v>
      </c>
      <c r="I2" s="410"/>
      <c r="J2" s="121"/>
      <c r="K2" s="121"/>
      <c r="M2" s="121"/>
      <c r="N2" s="121"/>
      <c r="O2" s="121"/>
    </row>
    <row r="3" spans="2:15" ht="18.75" customHeight="1" thickBot="1">
      <c r="B3" s="123"/>
      <c r="C3" s="122"/>
      <c r="D3" s="122"/>
      <c r="E3" s="122"/>
      <c r="F3" s="122"/>
      <c r="I3" s="121"/>
      <c r="J3" s="121"/>
      <c r="K3" s="121"/>
      <c r="M3" s="121"/>
      <c r="N3" s="121"/>
      <c r="O3" s="121"/>
    </row>
    <row r="4" spans="2:15" s="149" customFormat="1" ht="18.75" customHeight="1" thickBot="1">
      <c r="B4" s="1616" t="s">
        <v>1969</v>
      </c>
      <c r="C4" s="1617"/>
      <c r="D4" s="1617"/>
      <c r="E4" s="1617"/>
      <c r="F4" s="1618"/>
      <c r="G4" s="582"/>
      <c r="H4" s="396"/>
      <c r="I4" s="583"/>
      <c r="J4" s="583"/>
      <c r="K4" s="556"/>
      <c r="L4"/>
    </row>
    <row r="5" spans="2:15" s="149" customFormat="1" ht="18.75" customHeight="1">
      <c r="B5" s="145"/>
      <c r="C5" s="627"/>
      <c r="D5" s="147"/>
      <c r="F5" s="147"/>
      <c r="G5" s="582"/>
      <c r="H5" s="396"/>
      <c r="I5" s="583"/>
      <c r="J5" s="583"/>
      <c r="K5" s="556"/>
      <c r="L5"/>
    </row>
    <row r="6" spans="2:15" ht="18.75" customHeight="1">
      <c r="B6" s="810" t="s">
        <v>9</v>
      </c>
      <c r="C6" s="812"/>
      <c r="D6" s="764"/>
      <c r="E6" s="764"/>
      <c r="F6" s="764"/>
      <c r="G6" s="686"/>
      <c r="H6" s="686"/>
      <c r="I6" s="686"/>
      <c r="J6" s="686"/>
      <c r="K6" s="686"/>
      <c r="L6" s="764"/>
      <c r="M6" s="764"/>
      <c r="N6" s="764"/>
      <c r="O6" s="764"/>
    </row>
    <row r="7" spans="2:15" s="14" customFormat="1" ht="40.15" customHeight="1">
      <c r="B7" s="857" t="s">
        <v>1970</v>
      </c>
      <c r="C7" s="615"/>
      <c r="D7" s="615" t="s">
        <v>1971</v>
      </c>
      <c r="E7" s="766" t="s">
        <v>1972</v>
      </c>
      <c r="F7" s="1612" t="s">
        <v>1973</v>
      </c>
      <c r="G7" s="1614" t="s">
        <v>250</v>
      </c>
      <c r="H7" s="1612" t="s">
        <v>1972</v>
      </c>
      <c r="I7" s="811" t="s">
        <v>103</v>
      </c>
      <c r="J7" s="811" t="s">
        <v>114</v>
      </c>
      <c r="K7" s="811" t="s">
        <v>88</v>
      </c>
      <c r="L7" s="811" t="s">
        <v>1974</v>
      </c>
      <c r="M7" s="811" t="s">
        <v>31</v>
      </c>
      <c r="N7" s="811" t="s">
        <v>333</v>
      </c>
      <c r="O7" s="811" t="s">
        <v>1975</v>
      </c>
    </row>
    <row r="8" spans="2:15" s="14" customFormat="1" ht="38.25" customHeight="1">
      <c r="B8" s="616" t="s">
        <v>249</v>
      </c>
      <c r="C8" s="616" t="s">
        <v>250</v>
      </c>
      <c r="D8" s="615" t="s">
        <v>1751</v>
      </c>
      <c r="E8" s="616" t="s">
        <v>98</v>
      </c>
      <c r="F8" s="1613"/>
      <c r="G8" s="1615"/>
      <c r="H8" s="1613"/>
      <c r="I8" s="616" t="s">
        <v>1751</v>
      </c>
      <c r="J8" s="616" t="s">
        <v>1976</v>
      </c>
      <c r="K8" s="616" t="s">
        <v>1751</v>
      </c>
      <c r="L8" s="616" t="s">
        <v>1751</v>
      </c>
      <c r="M8" s="616" t="s">
        <v>1751</v>
      </c>
      <c r="N8" s="616" t="s">
        <v>1751</v>
      </c>
      <c r="O8" s="616" t="s">
        <v>1751</v>
      </c>
    </row>
    <row r="9" spans="2:15" s="14" customFormat="1" ht="18.75" hidden="1" customHeight="1">
      <c r="B9" s="629" t="s">
        <v>1977</v>
      </c>
      <c r="C9" s="629" t="s">
        <v>1978</v>
      </c>
      <c r="D9" s="629">
        <v>45309</v>
      </c>
      <c r="E9" s="757">
        <f>D9+8</f>
        <v>45317</v>
      </c>
      <c r="F9" s="757" t="s">
        <v>1979</v>
      </c>
      <c r="G9" s="757" t="s">
        <v>1980</v>
      </c>
      <c r="H9" s="757">
        <v>45318</v>
      </c>
      <c r="I9" s="757">
        <f>H9+4</f>
        <v>45322</v>
      </c>
      <c r="J9" s="757">
        <f>H9+7</f>
        <v>45325</v>
      </c>
      <c r="K9" s="757">
        <f>H9+12</f>
        <v>45330</v>
      </c>
      <c r="L9" s="757">
        <f>H9+15</f>
        <v>45333</v>
      </c>
      <c r="M9" s="757">
        <f>H9+19</f>
        <v>45337</v>
      </c>
      <c r="N9" s="757">
        <f>H9+23</f>
        <v>45341</v>
      </c>
      <c r="O9" s="757">
        <f>H9+25</f>
        <v>45343</v>
      </c>
    </row>
    <row r="10" spans="2:15" s="14" customFormat="1" ht="18.75" hidden="1" customHeight="1">
      <c r="B10" s="629" t="s">
        <v>1981</v>
      </c>
      <c r="C10" s="629" t="s">
        <v>1982</v>
      </c>
      <c r="D10" s="629">
        <v>45320</v>
      </c>
      <c r="E10" s="757">
        <f t="shared" ref="E10:E14" si="0">D10+8</f>
        <v>45328</v>
      </c>
      <c r="F10" s="757" t="s">
        <v>1983</v>
      </c>
      <c r="G10" s="757" t="s">
        <v>1984</v>
      </c>
      <c r="H10" s="757">
        <v>45325</v>
      </c>
      <c r="I10" s="757">
        <f t="shared" ref="I10:I20" si="1">I9+7</f>
        <v>45329</v>
      </c>
      <c r="J10" s="757">
        <f t="shared" ref="J10:J20" si="2">J9+7</f>
        <v>45332</v>
      </c>
      <c r="K10" s="757">
        <f t="shared" ref="K10:K20" si="3">K9+7</f>
        <v>45337</v>
      </c>
      <c r="L10" s="757">
        <f t="shared" ref="L10:L20" si="4">L9+7</f>
        <v>45340</v>
      </c>
      <c r="M10" s="757">
        <f t="shared" ref="M10:M20" si="5">M9+7</f>
        <v>45344</v>
      </c>
      <c r="N10" s="757">
        <f t="shared" ref="N10:N20" si="6">N9+7</f>
        <v>45348</v>
      </c>
      <c r="O10" s="757">
        <f t="shared" ref="O10:O20" si="7">O9+7</f>
        <v>45350</v>
      </c>
    </row>
    <row r="11" spans="2:15" s="14" customFormat="1" ht="18.75" hidden="1" customHeight="1">
      <c r="B11" s="629" t="s">
        <v>1985</v>
      </c>
      <c r="C11" s="629" t="s">
        <v>1986</v>
      </c>
      <c r="D11" s="629">
        <v>45322</v>
      </c>
      <c r="E11" s="757">
        <f t="shared" si="0"/>
        <v>45330</v>
      </c>
      <c r="F11" s="757" t="s">
        <v>1987</v>
      </c>
      <c r="G11" s="757" t="s">
        <v>1988</v>
      </c>
      <c r="H11" s="757">
        <v>45332</v>
      </c>
      <c r="I11" s="759">
        <f t="shared" si="1"/>
        <v>45336</v>
      </c>
      <c r="J11" s="759">
        <f t="shared" si="2"/>
        <v>45339</v>
      </c>
      <c r="K11" s="759">
        <f t="shared" si="3"/>
        <v>45344</v>
      </c>
      <c r="L11" s="759">
        <f t="shared" si="4"/>
        <v>45347</v>
      </c>
      <c r="M11" s="759">
        <f t="shared" si="5"/>
        <v>45351</v>
      </c>
      <c r="N11" s="759">
        <f t="shared" si="6"/>
        <v>45355</v>
      </c>
      <c r="O11" s="759">
        <f t="shared" si="7"/>
        <v>45357</v>
      </c>
    </row>
    <row r="12" spans="2:15" s="14" customFormat="1" ht="18.75" hidden="1" customHeight="1">
      <c r="B12" s="629" t="s">
        <v>1989</v>
      </c>
      <c r="C12" s="629" t="s">
        <v>1990</v>
      </c>
      <c r="D12" s="629">
        <f t="shared" ref="D12:D18" si="8">D11+7</f>
        <v>45329</v>
      </c>
      <c r="E12" s="757">
        <f t="shared" si="0"/>
        <v>45337</v>
      </c>
      <c r="F12" s="757" t="s">
        <v>299</v>
      </c>
      <c r="G12" s="757" t="s">
        <v>1991</v>
      </c>
      <c r="H12" s="757">
        <v>45339</v>
      </c>
      <c r="I12" s="757">
        <f t="shared" si="1"/>
        <v>45343</v>
      </c>
      <c r="J12" s="757">
        <f t="shared" si="2"/>
        <v>45346</v>
      </c>
      <c r="K12" s="757">
        <f t="shared" si="3"/>
        <v>45351</v>
      </c>
      <c r="L12" s="757">
        <f t="shared" si="4"/>
        <v>45354</v>
      </c>
      <c r="M12" s="757">
        <f t="shared" si="5"/>
        <v>45358</v>
      </c>
      <c r="N12" s="757">
        <f t="shared" si="6"/>
        <v>45362</v>
      </c>
      <c r="O12" s="757">
        <f t="shared" si="7"/>
        <v>45364</v>
      </c>
    </row>
    <row r="13" spans="2:15" s="14" customFormat="1" ht="18.75" hidden="1" customHeight="1">
      <c r="B13" s="629" t="s">
        <v>1992</v>
      </c>
      <c r="C13" s="629" t="s">
        <v>1993</v>
      </c>
      <c r="D13" s="683">
        <f t="shared" si="8"/>
        <v>45336</v>
      </c>
      <c r="E13" s="757">
        <f t="shared" si="0"/>
        <v>45344</v>
      </c>
      <c r="F13" s="757" t="s">
        <v>1994</v>
      </c>
      <c r="G13" s="757" t="s">
        <v>1995</v>
      </c>
      <c r="H13" s="757">
        <v>45346</v>
      </c>
      <c r="I13" s="757">
        <f t="shared" si="1"/>
        <v>45350</v>
      </c>
      <c r="J13" s="757">
        <f t="shared" si="2"/>
        <v>45353</v>
      </c>
      <c r="K13" s="757">
        <f t="shared" si="3"/>
        <v>45358</v>
      </c>
      <c r="L13" s="757">
        <f t="shared" si="4"/>
        <v>45361</v>
      </c>
      <c r="M13" s="757">
        <f t="shared" si="5"/>
        <v>45365</v>
      </c>
      <c r="N13" s="757">
        <f t="shared" si="6"/>
        <v>45369</v>
      </c>
      <c r="O13" s="757">
        <f t="shared" si="7"/>
        <v>45371</v>
      </c>
    </row>
    <row r="14" spans="2:15" s="14" customFormat="1" ht="18.75" hidden="1" customHeight="1">
      <c r="B14" s="629" t="s">
        <v>1996</v>
      </c>
      <c r="C14" s="629" t="s">
        <v>1997</v>
      </c>
      <c r="D14" s="629">
        <f t="shared" si="8"/>
        <v>45343</v>
      </c>
      <c r="E14" s="757">
        <f t="shared" si="0"/>
        <v>45351</v>
      </c>
      <c r="F14" s="757" t="s">
        <v>1998</v>
      </c>
      <c r="G14" s="757" t="s">
        <v>1999</v>
      </c>
      <c r="H14" s="757">
        <v>45353</v>
      </c>
      <c r="I14" s="757">
        <f t="shared" si="1"/>
        <v>45357</v>
      </c>
      <c r="J14" s="757">
        <f t="shared" si="2"/>
        <v>45360</v>
      </c>
      <c r="K14" s="757">
        <f t="shared" si="3"/>
        <v>45365</v>
      </c>
      <c r="L14" s="757">
        <f t="shared" si="4"/>
        <v>45368</v>
      </c>
      <c r="M14" s="757">
        <f t="shared" si="5"/>
        <v>45372</v>
      </c>
      <c r="N14" s="757">
        <f t="shared" si="6"/>
        <v>45376</v>
      </c>
      <c r="O14" s="757">
        <f t="shared" si="7"/>
        <v>45378</v>
      </c>
    </row>
    <row r="15" spans="2:15" s="14" customFormat="1" ht="18.75" hidden="1" customHeight="1">
      <c r="B15" s="629" t="s">
        <v>2000</v>
      </c>
      <c r="C15" s="629" t="s">
        <v>2001</v>
      </c>
      <c r="D15" s="629">
        <f t="shared" si="8"/>
        <v>45350</v>
      </c>
      <c r="E15" s="757">
        <f t="shared" ref="E15:E19" si="9">D15+8</f>
        <v>45358</v>
      </c>
      <c r="F15" s="757" t="s">
        <v>295</v>
      </c>
      <c r="G15" s="757" t="s">
        <v>2002</v>
      </c>
      <c r="H15" s="757">
        <v>45360</v>
      </c>
      <c r="I15" s="757">
        <f t="shared" si="1"/>
        <v>45364</v>
      </c>
      <c r="J15" s="757">
        <f t="shared" si="2"/>
        <v>45367</v>
      </c>
      <c r="K15" s="757">
        <f t="shared" si="3"/>
        <v>45372</v>
      </c>
      <c r="L15" s="757">
        <f t="shared" si="4"/>
        <v>45375</v>
      </c>
      <c r="M15" s="757">
        <f t="shared" si="5"/>
        <v>45379</v>
      </c>
      <c r="N15" s="757">
        <f t="shared" si="6"/>
        <v>45383</v>
      </c>
      <c r="O15" s="757">
        <f t="shared" si="7"/>
        <v>45385</v>
      </c>
    </row>
    <row r="16" spans="2:15" s="14" customFormat="1" ht="18.75" customHeight="1">
      <c r="B16" s="808" t="s">
        <v>1977</v>
      </c>
      <c r="C16" s="808" t="s">
        <v>2003</v>
      </c>
      <c r="D16" s="629">
        <v>45357</v>
      </c>
      <c r="E16" s="757">
        <f t="shared" si="9"/>
        <v>45365</v>
      </c>
      <c r="F16" s="757" t="s">
        <v>1979</v>
      </c>
      <c r="G16" s="757" t="s">
        <v>2004</v>
      </c>
      <c r="H16" s="757">
        <v>45367</v>
      </c>
      <c r="I16" s="757">
        <f t="shared" si="1"/>
        <v>45371</v>
      </c>
      <c r="J16" s="757">
        <f t="shared" si="2"/>
        <v>45374</v>
      </c>
      <c r="K16" s="757">
        <f t="shared" si="3"/>
        <v>45379</v>
      </c>
      <c r="L16" s="757">
        <f t="shared" si="4"/>
        <v>45382</v>
      </c>
      <c r="M16" s="757">
        <f t="shared" si="5"/>
        <v>45386</v>
      </c>
      <c r="N16" s="757">
        <f t="shared" si="6"/>
        <v>45390</v>
      </c>
      <c r="O16" s="757">
        <f t="shared" si="7"/>
        <v>45392</v>
      </c>
    </row>
    <row r="17" spans="1:15" s="14" customFormat="1" ht="18.75" customHeight="1">
      <c r="A17" s="867"/>
      <c r="B17" s="808" t="s">
        <v>1981</v>
      </c>
      <c r="C17" s="808" t="s">
        <v>2005</v>
      </c>
      <c r="D17" s="629">
        <f t="shared" si="8"/>
        <v>45364</v>
      </c>
      <c r="E17" s="757">
        <f t="shared" si="9"/>
        <v>45372</v>
      </c>
      <c r="F17" s="757" t="s">
        <v>1983</v>
      </c>
      <c r="G17" s="757" t="s">
        <v>2006</v>
      </c>
      <c r="H17" s="757">
        <v>45374</v>
      </c>
      <c r="I17" s="757">
        <f t="shared" si="1"/>
        <v>45378</v>
      </c>
      <c r="J17" s="757">
        <f t="shared" si="2"/>
        <v>45381</v>
      </c>
      <c r="K17" s="757">
        <f t="shared" si="3"/>
        <v>45386</v>
      </c>
      <c r="L17" s="757">
        <f t="shared" si="4"/>
        <v>45389</v>
      </c>
      <c r="M17" s="757">
        <f t="shared" si="5"/>
        <v>45393</v>
      </c>
      <c r="N17" s="757">
        <f t="shared" si="6"/>
        <v>45397</v>
      </c>
      <c r="O17" s="757">
        <f t="shared" si="7"/>
        <v>45399</v>
      </c>
    </row>
    <row r="18" spans="1:15" s="14" customFormat="1" ht="18.75" customHeight="1">
      <c r="A18" s="867"/>
      <c r="B18" s="808" t="s">
        <v>1989</v>
      </c>
      <c r="C18" s="808" t="s">
        <v>2007</v>
      </c>
      <c r="D18" s="629">
        <f t="shared" si="8"/>
        <v>45371</v>
      </c>
      <c r="E18" s="757">
        <f t="shared" si="9"/>
        <v>45379</v>
      </c>
      <c r="F18" s="757" t="s">
        <v>299</v>
      </c>
      <c r="G18" s="757" t="s">
        <v>2008</v>
      </c>
      <c r="H18" s="757">
        <v>45381</v>
      </c>
      <c r="I18" s="757">
        <f t="shared" si="1"/>
        <v>45385</v>
      </c>
      <c r="J18" s="757">
        <f t="shared" si="2"/>
        <v>45388</v>
      </c>
      <c r="K18" s="757">
        <f t="shared" si="3"/>
        <v>45393</v>
      </c>
      <c r="L18" s="757">
        <f t="shared" si="4"/>
        <v>45396</v>
      </c>
      <c r="M18" s="757">
        <f t="shared" si="5"/>
        <v>45400</v>
      </c>
      <c r="N18" s="757">
        <f t="shared" si="6"/>
        <v>45404</v>
      </c>
      <c r="O18" s="757">
        <f t="shared" si="7"/>
        <v>45406</v>
      </c>
    </row>
    <row r="19" spans="1:15" s="14" customFormat="1" ht="18.75" customHeight="1">
      <c r="A19" s="867"/>
      <c r="B19" s="808" t="s">
        <v>2009</v>
      </c>
      <c r="C19" s="808" t="s">
        <v>2010</v>
      </c>
      <c r="D19" s="629">
        <f>D18+7</f>
        <v>45378</v>
      </c>
      <c r="E19" s="757">
        <f t="shared" si="9"/>
        <v>45386</v>
      </c>
      <c r="F19" s="757" t="s">
        <v>1994</v>
      </c>
      <c r="G19" s="757" t="s">
        <v>2011</v>
      </c>
      <c r="H19" s="757">
        <v>45388</v>
      </c>
      <c r="I19" s="757">
        <f t="shared" si="1"/>
        <v>45392</v>
      </c>
      <c r="J19" s="757">
        <f t="shared" si="2"/>
        <v>45395</v>
      </c>
      <c r="K19" s="757">
        <f t="shared" si="3"/>
        <v>45400</v>
      </c>
      <c r="L19" s="757">
        <f t="shared" si="4"/>
        <v>45403</v>
      </c>
      <c r="M19" s="757">
        <f t="shared" si="5"/>
        <v>45407</v>
      </c>
      <c r="N19" s="757">
        <f t="shared" si="6"/>
        <v>45411</v>
      </c>
      <c r="O19" s="757">
        <f t="shared" si="7"/>
        <v>45413</v>
      </c>
    </row>
    <row r="20" spans="1:15" s="14" customFormat="1" ht="18.75" customHeight="1">
      <c r="A20" s="867"/>
      <c r="B20" s="808" t="s">
        <v>1996</v>
      </c>
      <c r="C20" s="808" t="s">
        <v>2012</v>
      </c>
      <c r="D20" s="629">
        <v>45385</v>
      </c>
      <c r="E20" s="757">
        <f t="shared" ref="E20" si="10">D20+8</f>
        <v>45393</v>
      </c>
      <c r="F20" s="757" t="s">
        <v>1998</v>
      </c>
      <c r="G20" s="757" t="s">
        <v>2013</v>
      </c>
      <c r="H20" s="757">
        <f t="shared" ref="H20" si="11">H19+7</f>
        <v>45395</v>
      </c>
      <c r="I20" s="757">
        <f t="shared" si="1"/>
        <v>45399</v>
      </c>
      <c r="J20" s="757">
        <f t="shared" si="2"/>
        <v>45402</v>
      </c>
      <c r="K20" s="757">
        <f t="shared" si="3"/>
        <v>45407</v>
      </c>
      <c r="L20" s="757">
        <f t="shared" si="4"/>
        <v>45410</v>
      </c>
      <c r="M20" s="757">
        <f t="shared" si="5"/>
        <v>45414</v>
      </c>
      <c r="N20" s="757">
        <f t="shared" si="6"/>
        <v>45418</v>
      </c>
      <c r="O20" s="757">
        <f t="shared" si="7"/>
        <v>45420</v>
      </c>
    </row>
    <row r="21" spans="1:15" s="14" customFormat="1" ht="18.75" customHeight="1">
      <c r="A21" s="867"/>
      <c r="B21" s="719"/>
      <c r="C21" s="714"/>
      <c r="D21" s="714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s="14" customFormat="1" ht="18.75" customHeight="1">
      <c r="A22" s="867"/>
      <c r="B22" s="810" t="s">
        <v>9</v>
      </c>
      <c r="C22" s="714"/>
      <c r="D22" s="714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s="14" customFormat="1" ht="28.9" customHeight="1">
      <c r="A23" s="867"/>
      <c r="B23" s="857" t="s">
        <v>1970</v>
      </c>
      <c r="C23" s="615"/>
      <c r="D23" s="615" t="s">
        <v>1971</v>
      </c>
      <c r="E23" s="766" t="s">
        <v>1972</v>
      </c>
      <c r="F23" s="1612" t="s">
        <v>1973</v>
      </c>
      <c r="G23" s="1614" t="s">
        <v>250</v>
      </c>
      <c r="H23" s="1612" t="s">
        <v>1972</v>
      </c>
      <c r="I23" s="813" t="s">
        <v>180</v>
      </c>
      <c r="J23" s="477"/>
      <c r="K23" s="477"/>
      <c r="L23" s="477"/>
      <c r="M23" s="345"/>
      <c r="N23" s="345"/>
      <c r="O23" s="345"/>
    </row>
    <row r="24" spans="1:15" s="14" customFormat="1" ht="18.75" customHeight="1">
      <c r="A24" s="867"/>
      <c r="B24" s="616" t="s">
        <v>249</v>
      </c>
      <c r="C24" s="616" t="s">
        <v>250</v>
      </c>
      <c r="D24" s="615" t="s">
        <v>1751</v>
      </c>
      <c r="E24" s="616" t="s">
        <v>98</v>
      </c>
      <c r="F24" s="1613"/>
      <c r="G24" s="1615"/>
      <c r="H24" s="1613"/>
      <c r="I24" s="616"/>
      <c r="J24" s="369"/>
      <c r="K24" s="369"/>
      <c r="L24" s="369"/>
      <c r="M24" s="345"/>
      <c r="N24" s="345"/>
      <c r="O24" s="345"/>
    </row>
    <row r="25" spans="1:15" s="14" customFormat="1" ht="18.75" hidden="1" customHeight="1">
      <c r="A25" s="867"/>
      <c r="B25" s="629" t="s">
        <v>1981</v>
      </c>
      <c r="C25" s="629" t="s">
        <v>1982</v>
      </c>
      <c r="D25" s="629">
        <v>45320</v>
      </c>
      <c r="E25" s="757">
        <f>D25+8</f>
        <v>45328</v>
      </c>
      <c r="F25" s="757" t="s">
        <v>1987</v>
      </c>
      <c r="G25" s="757" t="s">
        <v>2014</v>
      </c>
      <c r="H25" s="757">
        <v>45321</v>
      </c>
      <c r="I25" s="757">
        <f>H25+4</f>
        <v>45325</v>
      </c>
      <c r="J25" s="9"/>
      <c r="K25" s="12"/>
      <c r="M25" s="345"/>
      <c r="N25" s="345"/>
      <c r="O25" s="345"/>
    </row>
    <row r="26" spans="1:15" s="14" customFormat="1" ht="18.75" hidden="1" customHeight="1">
      <c r="A26" s="867"/>
      <c r="B26" s="629" t="s">
        <v>1985</v>
      </c>
      <c r="C26" s="629" t="s">
        <v>1986</v>
      </c>
      <c r="D26" s="629">
        <v>45322</v>
      </c>
      <c r="E26" s="757">
        <f t="shared" ref="E26:E36" si="12">D26+8</f>
        <v>45330</v>
      </c>
      <c r="F26" s="757" t="s">
        <v>299</v>
      </c>
      <c r="G26" s="757" t="s">
        <v>2015</v>
      </c>
      <c r="H26" s="757">
        <f t="shared" ref="H26:I29" si="13">H25+7</f>
        <v>45328</v>
      </c>
      <c r="I26" s="757">
        <f>I25+7</f>
        <v>45332</v>
      </c>
      <c r="J26" s="9"/>
      <c r="K26" s="12"/>
      <c r="M26" s="345"/>
      <c r="N26" s="345"/>
      <c r="O26" s="345"/>
    </row>
    <row r="27" spans="1:15" s="14" customFormat="1" ht="18.75" hidden="1" customHeight="1">
      <c r="A27" s="867"/>
      <c r="B27" s="629" t="s">
        <v>1989</v>
      </c>
      <c r="C27" s="629" t="s">
        <v>1990</v>
      </c>
      <c r="D27" s="629">
        <f t="shared" ref="D27:D32" si="14">D26+7</f>
        <v>45329</v>
      </c>
      <c r="E27" s="757">
        <f t="shared" si="12"/>
        <v>45337</v>
      </c>
      <c r="F27" s="757" t="s">
        <v>1994</v>
      </c>
      <c r="G27" s="757" t="s">
        <v>2016</v>
      </c>
      <c r="H27" s="757">
        <f t="shared" si="13"/>
        <v>45335</v>
      </c>
      <c r="I27" s="757">
        <f t="shared" si="13"/>
        <v>45339</v>
      </c>
      <c r="J27" s="9"/>
      <c r="K27" s="12"/>
      <c r="M27" s="345"/>
      <c r="N27" s="345"/>
      <c r="O27" s="345"/>
    </row>
    <row r="28" spans="1:15" s="14" customFormat="1" ht="18.75" hidden="1" customHeight="1">
      <c r="A28" s="867"/>
      <c r="B28" s="629" t="s">
        <v>1992</v>
      </c>
      <c r="C28" s="629" t="s">
        <v>1993</v>
      </c>
      <c r="D28" s="683">
        <f t="shared" si="14"/>
        <v>45336</v>
      </c>
      <c r="E28" s="757">
        <f t="shared" si="12"/>
        <v>45344</v>
      </c>
      <c r="F28" s="757" t="s">
        <v>295</v>
      </c>
      <c r="G28" s="757" t="s">
        <v>2017</v>
      </c>
      <c r="H28" s="757">
        <f t="shared" si="13"/>
        <v>45342</v>
      </c>
      <c r="I28" s="757">
        <f t="shared" si="13"/>
        <v>45346</v>
      </c>
      <c r="J28" s="9"/>
      <c r="K28" s="12"/>
      <c r="M28" s="345"/>
      <c r="N28" s="345"/>
      <c r="O28" s="345"/>
    </row>
    <row r="29" spans="1:15" s="14" customFormat="1" ht="18.75" hidden="1" customHeight="1">
      <c r="A29" s="867"/>
      <c r="B29" s="629" t="s">
        <v>1996</v>
      </c>
      <c r="C29" s="629" t="s">
        <v>1997</v>
      </c>
      <c r="D29" s="629">
        <f t="shared" si="14"/>
        <v>45343</v>
      </c>
      <c r="E29" s="757">
        <f t="shared" si="12"/>
        <v>45351</v>
      </c>
      <c r="F29" s="757" t="s">
        <v>1979</v>
      </c>
      <c r="G29" s="757" t="s">
        <v>2018</v>
      </c>
      <c r="H29" s="757">
        <f t="shared" si="13"/>
        <v>45349</v>
      </c>
      <c r="I29" s="757">
        <f t="shared" si="13"/>
        <v>45353</v>
      </c>
      <c r="J29" s="9"/>
      <c r="K29" s="12"/>
      <c r="M29" s="345"/>
      <c r="N29" s="345"/>
      <c r="O29" s="345"/>
    </row>
    <row r="30" spans="1:15" s="14" customFormat="1" ht="18.75" hidden="1" customHeight="1">
      <c r="A30" s="867"/>
      <c r="B30" s="808" t="s">
        <v>2000</v>
      </c>
      <c r="C30" s="808" t="s">
        <v>2001</v>
      </c>
      <c r="D30" s="629">
        <f t="shared" si="14"/>
        <v>45350</v>
      </c>
      <c r="E30" s="757">
        <f t="shared" si="12"/>
        <v>45358</v>
      </c>
      <c r="F30" s="757" t="s">
        <v>1983</v>
      </c>
      <c r="G30" s="757" t="s">
        <v>2019</v>
      </c>
      <c r="H30" s="757">
        <f t="shared" ref="H30:I30" si="15">H29+7</f>
        <v>45356</v>
      </c>
      <c r="I30" s="757">
        <f t="shared" si="15"/>
        <v>45360</v>
      </c>
      <c r="J30" s="9"/>
      <c r="K30" s="12"/>
      <c r="M30" s="345"/>
      <c r="N30" s="345"/>
      <c r="O30" s="345"/>
    </row>
    <row r="31" spans="1:15" s="14" customFormat="1" ht="18.75" hidden="1" customHeight="1">
      <c r="A31" s="867"/>
      <c r="B31" s="808" t="s">
        <v>1977</v>
      </c>
      <c r="C31" s="808" t="s">
        <v>2003</v>
      </c>
      <c r="D31" s="629">
        <v>45357</v>
      </c>
      <c r="E31" s="757">
        <f t="shared" si="12"/>
        <v>45365</v>
      </c>
      <c r="F31" s="796" t="s">
        <v>307</v>
      </c>
      <c r="G31" s="757" t="s">
        <v>2020</v>
      </c>
      <c r="H31" s="799">
        <f t="shared" ref="H31:I31" si="16">H30+7</f>
        <v>45363</v>
      </c>
      <c r="I31" s="799">
        <f t="shared" si="16"/>
        <v>45367</v>
      </c>
      <c r="J31" s="9"/>
      <c r="K31" s="12"/>
      <c r="M31" s="345"/>
      <c r="N31" s="345"/>
      <c r="O31" s="345"/>
    </row>
    <row r="32" spans="1:15" s="14" customFormat="1" ht="18.75" hidden="1" customHeight="1">
      <c r="A32" s="867"/>
      <c r="B32" s="808" t="s">
        <v>1981</v>
      </c>
      <c r="C32" s="808" t="s">
        <v>2005</v>
      </c>
      <c r="D32" s="629">
        <f t="shared" si="14"/>
        <v>45364</v>
      </c>
      <c r="E32" s="757">
        <f t="shared" si="12"/>
        <v>45372</v>
      </c>
      <c r="F32" s="757" t="s">
        <v>1994</v>
      </c>
      <c r="G32" s="757" t="s">
        <v>2021</v>
      </c>
      <c r="H32" s="757">
        <v>45377</v>
      </c>
      <c r="I32" s="757">
        <v>45381</v>
      </c>
      <c r="J32" s="9"/>
      <c r="K32" s="12"/>
      <c r="M32" s="345"/>
      <c r="N32" s="345"/>
      <c r="O32" s="345"/>
    </row>
    <row r="33" spans="1:11" s="14" customFormat="1" ht="18.75" customHeight="1">
      <c r="A33" s="867"/>
      <c r="B33" s="808" t="s">
        <v>1989</v>
      </c>
      <c r="C33" s="808" t="s">
        <v>2007</v>
      </c>
      <c r="D33" s="629">
        <v>45379</v>
      </c>
      <c r="E33" s="757">
        <f t="shared" si="12"/>
        <v>45387</v>
      </c>
      <c r="F33" s="757" t="s">
        <v>295</v>
      </c>
      <c r="G33" s="757" t="s">
        <v>2022</v>
      </c>
      <c r="H33" s="757">
        <v>45391</v>
      </c>
      <c r="I33" s="757">
        <v>45395</v>
      </c>
      <c r="J33" s="9"/>
      <c r="K33" s="12"/>
    </row>
    <row r="34" spans="1:11" s="14" customFormat="1" ht="18.75" customHeight="1">
      <c r="A34" s="805" t="s">
        <v>2009</v>
      </c>
      <c r="B34" s="808" t="s">
        <v>1981</v>
      </c>
      <c r="C34" s="808" t="s">
        <v>2010</v>
      </c>
      <c r="D34" s="629">
        <v>45381</v>
      </c>
      <c r="E34" s="757">
        <f t="shared" si="12"/>
        <v>45389</v>
      </c>
      <c r="F34" s="757" t="s">
        <v>295</v>
      </c>
      <c r="G34" s="757" t="s">
        <v>2022</v>
      </c>
      <c r="H34" s="757">
        <v>45391</v>
      </c>
      <c r="I34" s="757">
        <v>45395</v>
      </c>
      <c r="J34" s="9"/>
      <c r="K34" s="12"/>
    </row>
    <row r="35" spans="1:11" s="14" customFormat="1" ht="18.75" customHeight="1">
      <c r="A35" s="867"/>
      <c r="B35" s="808" t="s">
        <v>1996</v>
      </c>
      <c r="C35" s="808" t="s">
        <v>2012</v>
      </c>
      <c r="D35" s="629">
        <v>45386</v>
      </c>
      <c r="E35" s="757">
        <f t="shared" si="12"/>
        <v>45394</v>
      </c>
      <c r="F35" s="757" t="s">
        <v>1979</v>
      </c>
      <c r="G35" s="757" t="s">
        <v>2023</v>
      </c>
      <c r="H35" s="757">
        <v>45398</v>
      </c>
      <c r="I35" s="757">
        <f t="shared" ref="I35" si="17">I34+7</f>
        <v>45402</v>
      </c>
      <c r="J35" s="9"/>
      <c r="K35" s="12"/>
    </row>
    <row r="36" spans="1:11" s="14" customFormat="1" ht="18.75" customHeight="1">
      <c r="A36" s="867"/>
      <c r="B36" s="808" t="s">
        <v>2000</v>
      </c>
      <c r="C36" s="808" t="s">
        <v>2024</v>
      </c>
      <c r="D36" s="629">
        <v>45392</v>
      </c>
      <c r="E36" s="757">
        <f t="shared" si="12"/>
        <v>45400</v>
      </c>
      <c r="F36" s="757" t="s">
        <v>1983</v>
      </c>
      <c r="G36" s="757" t="s">
        <v>2025</v>
      </c>
      <c r="H36" s="757">
        <v>45405</v>
      </c>
      <c r="I36" s="757">
        <f t="shared" ref="I36" si="18">I35+7</f>
        <v>45409</v>
      </c>
      <c r="J36" s="9"/>
      <c r="K36" s="12"/>
    </row>
    <row r="37" spans="1:11" s="14" customFormat="1" ht="18.75" customHeight="1">
      <c r="A37" s="805" t="s">
        <v>1977</v>
      </c>
      <c r="B37" s="868" t="s">
        <v>283</v>
      </c>
      <c r="C37" s="808" t="s">
        <v>2026</v>
      </c>
      <c r="D37" s="629">
        <v>45399</v>
      </c>
      <c r="E37" s="757">
        <f t="shared" ref="E37" si="19">D37+8</f>
        <v>45407</v>
      </c>
      <c r="F37" s="757" t="s">
        <v>299</v>
      </c>
      <c r="G37" s="757" t="s">
        <v>2027</v>
      </c>
      <c r="H37" s="757">
        <f t="shared" ref="H37:I37" si="20">H36+7</f>
        <v>45412</v>
      </c>
      <c r="I37" s="757">
        <f t="shared" si="20"/>
        <v>45416</v>
      </c>
      <c r="J37" s="9"/>
      <c r="K37" s="12"/>
    </row>
    <row r="38" spans="1:11" s="14" customFormat="1" ht="18.75" customHeight="1">
      <c r="A38" s="805" t="s">
        <v>1981</v>
      </c>
      <c r="B38" s="808" t="s">
        <v>2009</v>
      </c>
      <c r="C38" s="808" t="s">
        <v>2028</v>
      </c>
      <c r="D38" s="629">
        <f>D37+7</f>
        <v>45406</v>
      </c>
      <c r="E38" s="757">
        <f t="shared" ref="E38" si="21">D38+8</f>
        <v>45414</v>
      </c>
      <c r="F38" s="757" t="s">
        <v>299</v>
      </c>
      <c r="G38" s="757" t="s">
        <v>2027</v>
      </c>
      <c r="H38" s="757">
        <f t="shared" ref="H38:I38" si="22">H37+7</f>
        <v>45419</v>
      </c>
      <c r="I38" s="757">
        <f t="shared" si="22"/>
        <v>45423</v>
      </c>
      <c r="J38" s="9"/>
      <c r="K38" s="12"/>
    </row>
    <row r="39" spans="1:11" s="14" customFormat="1" ht="18.75" customHeight="1">
      <c r="A39" s="867"/>
      <c r="B39" s="719"/>
      <c r="C39" s="714"/>
      <c r="D39" s="714"/>
      <c r="E39" s="9"/>
      <c r="F39" s="9"/>
      <c r="G39" s="9"/>
      <c r="H39" s="9"/>
      <c r="I39" s="9"/>
      <c r="J39" s="9"/>
      <c r="K39" s="9"/>
    </row>
    <row r="40" spans="1:11" s="14" customFormat="1" ht="18.75" customHeight="1">
      <c r="A40" s="867"/>
      <c r="B40" s="810" t="s">
        <v>14</v>
      </c>
      <c r="C40" s="714"/>
      <c r="D40" s="714"/>
      <c r="E40" s="9"/>
      <c r="F40" s="9"/>
      <c r="G40" s="9"/>
      <c r="H40" s="9"/>
      <c r="I40" s="9"/>
      <c r="J40" s="9"/>
      <c r="K40" s="9"/>
    </row>
    <row r="41" spans="1:11" s="14" customFormat="1" ht="28.9" customHeight="1">
      <c r="A41" s="867"/>
      <c r="B41" s="857" t="s">
        <v>1970</v>
      </c>
      <c r="C41" s="615"/>
      <c r="D41" s="615" t="s">
        <v>1971</v>
      </c>
      <c r="E41" s="766" t="s">
        <v>2029</v>
      </c>
      <c r="F41" s="1612" t="s">
        <v>1973</v>
      </c>
      <c r="G41" s="1614" t="s">
        <v>250</v>
      </c>
      <c r="H41" s="1614" t="s">
        <v>2029</v>
      </c>
      <c r="I41" s="766" t="s">
        <v>2030</v>
      </c>
      <c r="J41" s="813" t="s">
        <v>142</v>
      </c>
      <c r="K41" s="766" t="s">
        <v>2031</v>
      </c>
    </row>
    <row r="42" spans="1:11" s="14" customFormat="1" ht="18.75" customHeight="1">
      <c r="A42" s="867"/>
      <c r="B42" s="616" t="s">
        <v>249</v>
      </c>
      <c r="C42" s="616" t="s">
        <v>250</v>
      </c>
      <c r="D42" s="615" t="s">
        <v>1751</v>
      </c>
      <c r="E42" s="616" t="s">
        <v>53</v>
      </c>
      <c r="F42" s="1613"/>
      <c r="G42" s="1615"/>
      <c r="H42" s="1615"/>
      <c r="I42" s="616"/>
      <c r="J42" s="616"/>
      <c r="K42" s="616"/>
    </row>
    <row r="43" spans="1:11" s="14" customFormat="1" ht="18.75" hidden="1" customHeight="1">
      <c r="A43" s="867"/>
      <c r="B43" s="629" t="s">
        <v>1981</v>
      </c>
      <c r="C43" s="629" t="s">
        <v>1982</v>
      </c>
      <c r="D43" s="629">
        <v>45320</v>
      </c>
      <c r="E43" s="757">
        <f t="shared" ref="E43:E51" si="23">D43+8</f>
        <v>45328</v>
      </c>
      <c r="F43" s="757" t="s">
        <v>1987</v>
      </c>
      <c r="G43" s="757" t="s">
        <v>2014</v>
      </c>
      <c r="H43" s="757">
        <v>45321</v>
      </c>
      <c r="I43" s="757">
        <f t="shared" ref="I43:I51" si="24">H43+9</f>
        <v>45330</v>
      </c>
      <c r="J43" s="757">
        <f t="shared" ref="J43:J51" si="25">H43+8</f>
        <v>45329</v>
      </c>
      <c r="K43" s="757">
        <f t="shared" ref="K43:K51" si="26">H43+10</f>
        <v>45331</v>
      </c>
    </row>
    <row r="44" spans="1:11" s="14" customFormat="1" ht="18.75" hidden="1" customHeight="1">
      <c r="A44" s="867"/>
      <c r="B44" s="629" t="s">
        <v>1985</v>
      </c>
      <c r="C44" s="629" t="s">
        <v>1986</v>
      </c>
      <c r="D44" s="629">
        <v>45322</v>
      </c>
      <c r="E44" s="757">
        <f t="shared" si="23"/>
        <v>45330</v>
      </c>
      <c r="F44" s="757" t="s">
        <v>299</v>
      </c>
      <c r="G44" s="757" t="s">
        <v>2015</v>
      </c>
      <c r="H44" s="757">
        <f t="shared" ref="H44" si="27">H43+7</f>
        <v>45328</v>
      </c>
      <c r="I44" s="757">
        <f t="shared" si="24"/>
        <v>45337</v>
      </c>
      <c r="J44" s="757">
        <f t="shared" si="25"/>
        <v>45336</v>
      </c>
      <c r="K44" s="757">
        <f t="shared" si="26"/>
        <v>45338</v>
      </c>
    </row>
    <row r="45" spans="1:11" s="14" customFormat="1" ht="18.75" hidden="1" customHeight="1">
      <c r="A45" s="867"/>
      <c r="B45" s="629" t="s">
        <v>1989</v>
      </c>
      <c r="C45" s="629" t="s">
        <v>1990</v>
      </c>
      <c r="D45" s="629">
        <f t="shared" ref="D45:D50" si="28">D44+7</f>
        <v>45329</v>
      </c>
      <c r="E45" s="757">
        <f t="shared" si="23"/>
        <v>45337</v>
      </c>
      <c r="F45" s="757" t="s">
        <v>1994</v>
      </c>
      <c r="G45" s="757" t="s">
        <v>2016</v>
      </c>
      <c r="H45" s="757">
        <f t="shared" ref="H45" si="29">H44+7</f>
        <v>45335</v>
      </c>
      <c r="I45" s="757">
        <f t="shared" si="24"/>
        <v>45344</v>
      </c>
      <c r="J45" s="757">
        <f t="shared" si="25"/>
        <v>45343</v>
      </c>
      <c r="K45" s="757">
        <f t="shared" si="26"/>
        <v>45345</v>
      </c>
    </row>
    <row r="46" spans="1:11" s="14" customFormat="1" ht="18.75" hidden="1" customHeight="1">
      <c r="A46" s="867"/>
      <c r="B46" s="629" t="s">
        <v>1992</v>
      </c>
      <c r="C46" s="629" t="s">
        <v>1993</v>
      </c>
      <c r="D46" s="683">
        <f t="shared" si="28"/>
        <v>45336</v>
      </c>
      <c r="E46" s="757">
        <f t="shared" si="23"/>
        <v>45344</v>
      </c>
      <c r="F46" s="757" t="s">
        <v>295</v>
      </c>
      <c r="G46" s="757" t="s">
        <v>2017</v>
      </c>
      <c r="H46" s="757">
        <f t="shared" ref="H46" si="30">H45+7</f>
        <v>45342</v>
      </c>
      <c r="I46" s="757">
        <f t="shared" si="24"/>
        <v>45351</v>
      </c>
      <c r="J46" s="757">
        <f t="shared" si="25"/>
        <v>45350</v>
      </c>
      <c r="K46" s="757">
        <f t="shared" si="26"/>
        <v>45352</v>
      </c>
    </row>
    <row r="47" spans="1:11" s="14" customFormat="1" ht="18.75" hidden="1" customHeight="1">
      <c r="A47" s="867"/>
      <c r="B47" s="629" t="s">
        <v>1996</v>
      </c>
      <c r="C47" s="629" t="s">
        <v>1997</v>
      </c>
      <c r="D47" s="629">
        <f t="shared" si="28"/>
        <v>45343</v>
      </c>
      <c r="E47" s="757">
        <f t="shared" si="23"/>
        <v>45351</v>
      </c>
      <c r="F47" s="757" t="s">
        <v>1979</v>
      </c>
      <c r="G47" s="757" t="s">
        <v>2018</v>
      </c>
      <c r="H47" s="757">
        <f t="shared" ref="H47" si="31">H46+7</f>
        <v>45349</v>
      </c>
      <c r="I47" s="757">
        <f t="shared" si="24"/>
        <v>45358</v>
      </c>
      <c r="J47" s="757">
        <f t="shared" si="25"/>
        <v>45357</v>
      </c>
      <c r="K47" s="757">
        <f t="shared" si="26"/>
        <v>45359</v>
      </c>
    </row>
    <row r="48" spans="1:11" s="14" customFormat="1" ht="18.75" hidden="1" customHeight="1">
      <c r="A48" s="867"/>
      <c r="B48" s="808" t="s">
        <v>2000</v>
      </c>
      <c r="C48" s="808" t="s">
        <v>2001</v>
      </c>
      <c r="D48" s="629">
        <f t="shared" si="28"/>
        <v>45350</v>
      </c>
      <c r="E48" s="757">
        <f t="shared" si="23"/>
        <v>45358</v>
      </c>
      <c r="F48" s="757" t="s">
        <v>1983</v>
      </c>
      <c r="G48" s="757" t="s">
        <v>2019</v>
      </c>
      <c r="H48" s="757">
        <f t="shared" ref="H48" si="32">H47+7</f>
        <v>45356</v>
      </c>
      <c r="I48" s="757">
        <f t="shared" si="24"/>
        <v>45365</v>
      </c>
      <c r="J48" s="757">
        <f t="shared" si="25"/>
        <v>45364</v>
      </c>
      <c r="K48" s="757">
        <f t="shared" si="26"/>
        <v>45366</v>
      </c>
    </row>
    <row r="49" spans="2:11" s="14" customFormat="1" ht="18.75" hidden="1" customHeight="1">
      <c r="B49" s="808" t="s">
        <v>1977</v>
      </c>
      <c r="C49" s="808" t="s">
        <v>2003</v>
      </c>
      <c r="D49" s="629">
        <v>45357</v>
      </c>
      <c r="E49" s="757">
        <f t="shared" si="23"/>
        <v>45365</v>
      </c>
      <c r="F49" s="796" t="s">
        <v>307</v>
      </c>
      <c r="G49" s="757" t="s">
        <v>2020</v>
      </c>
      <c r="H49" s="799">
        <f t="shared" ref="H49" si="33">H48+7</f>
        <v>45363</v>
      </c>
      <c r="I49" s="799">
        <f t="shared" si="24"/>
        <v>45372</v>
      </c>
      <c r="J49" s="799">
        <f t="shared" si="25"/>
        <v>45371</v>
      </c>
      <c r="K49" s="799">
        <f t="shared" si="26"/>
        <v>45373</v>
      </c>
    </row>
    <row r="50" spans="2:11" s="14" customFormat="1" ht="18.75" hidden="1" customHeight="1">
      <c r="B50" s="808" t="s">
        <v>1981</v>
      </c>
      <c r="C50" s="808" t="s">
        <v>2005</v>
      </c>
      <c r="D50" s="629">
        <f t="shared" si="28"/>
        <v>45364</v>
      </c>
      <c r="E50" s="757">
        <f t="shared" si="23"/>
        <v>45372</v>
      </c>
      <c r="F50" s="757" t="s">
        <v>299</v>
      </c>
      <c r="G50" s="757" t="s">
        <v>2032</v>
      </c>
      <c r="H50" s="757">
        <f t="shared" ref="H50" si="34">H49+7</f>
        <v>45370</v>
      </c>
      <c r="I50" s="757">
        <f t="shared" si="24"/>
        <v>45379</v>
      </c>
      <c r="J50" s="757">
        <f t="shared" si="25"/>
        <v>45378</v>
      </c>
      <c r="K50" s="757">
        <f t="shared" si="26"/>
        <v>45380</v>
      </c>
    </row>
    <row r="51" spans="2:11" s="14" customFormat="1" ht="18.75" hidden="1" customHeight="1">
      <c r="B51" s="808" t="s">
        <v>1989</v>
      </c>
      <c r="C51" s="808" t="s">
        <v>2007</v>
      </c>
      <c r="D51" s="629">
        <v>45376</v>
      </c>
      <c r="E51" s="757">
        <f t="shared" si="23"/>
        <v>45384</v>
      </c>
      <c r="F51" s="757" t="s">
        <v>1994</v>
      </c>
      <c r="G51" s="757" t="s">
        <v>2021</v>
      </c>
      <c r="H51" s="757">
        <f t="shared" ref="H51" si="35">H50+7</f>
        <v>45377</v>
      </c>
      <c r="I51" s="757">
        <f t="shared" si="24"/>
        <v>45386</v>
      </c>
      <c r="J51" s="757">
        <f t="shared" si="25"/>
        <v>45385</v>
      </c>
      <c r="K51" s="757">
        <f t="shared" si="26"/>
        <v>45387</v>
      </c>
    </row>
    <row r="52" spans="2:11" s="14" customFormat="1" ht="18.75" customHeight="1">
      <c r="B52" s="869" t="s">
        <v>320</v>
      </c>
      <c r="C52" s="870" t="s">
        <v>2033</v>
      </c>
      <c r="D52" s="801">
        <v>45371</v>
      </c>
      <c r="E52" s="757">
        <f>D52+11</f>
        <v>45382</v>
      </c>
      <c r="F52" s="757" t="s">
        <v>299</v>
      </c>
      <c r="G52" s="757" t="s">
        <v>2008</v>
      </c>
      <c r="H52" s="757">
        <v>45385</v>
      </c>
      <c r="I52" s="757">
        <f>H52+34</f>
        <v>45419</v>
      </c>
      <c r="J52" s="757">
        <f>I52+1</f>
        <v>45420</v>
      </c>
      <c r="K52" s="757">
        <f>J52+2</f>
        <v>45422</v>
      </c>
    </row>
    <row r="53" spans="2:11" s="14" customFormat="1" ht="18.75" customHeight="1">
      <c r="B53" s="870" t="s">
        <v>2034</v>
      </c>
      <c r="C53" s="870" t="s">
        <v>2035</v>
      </c>
      <c r="D53" s="801">
        <f>D52+7</f>
        <v>45378</v>
      </c>
      <c r="E53" s="757">
        <f t="shared" ref="E53:E56" si="36">D53+11</f>
        <v>45389</v>
      </c>
      <c r="F53" s="757" t="s">
        <v>1994</v>
      </c>
      <c r="G53" s="757" t="s">
        <v>2011</v>
      </c>
      <c r="H53" s="757">
        <v>45392</v>
      </c>
      <c r="I53" s="757">
        <f t="shared" ref="I53:I56" si="37">H53+34</f>
        <v>45426</v>
      </c>
      <c r="J53" s="757">
        <f t="shared" ref="J53:J56" si="38">I53+1</f>
        <v>45427</v>
      </c>
      <c r="K53" s="757">
        <f t="shared" ref="K53:K56" si="39">J53+2</f>
        <v>45429</v>
      </c>
    </row>
    <row r="54" spans="2:11" s="14" customFormat="1" ht="18.75" customHeight="1">
      <c r="B54" s="870" t="s">
        <v>1833</v>
      </c>
      <c r="C54" s="870" t="s">
        <v>2036</v>
      </c>
      <c r="D54" s="801">
        <f t="shared" ref="D54:D56" si="40">D53+7</f>
        <v>45385</v>
      </c>
      <c r="E54" s="757">
        <f t="shared" si="36"/>
        <v>45396</v>
      </c>
      <c r="F54" s="757" t="s">
        <v>1998</v>
      </c>
      <c r="G54" s="757" t="s">
        <v>2013</v>
      </c>
      <c r="H54" s="757">
        <v>45398</v>
      </c>
      <c r="I54" s="757">
        <f t="shared" si="37"/>
        <v>45432</v>
      </c>
      <c r="J54" s="757">
        <f t="shared" si="38"/>
        <v>45433</v>
      </c>
      <c r="K54" s="757">
        <f t="shared" si="39"/>
        <v>45435</v>
      </c>
    </row>
    <row r="55" spans="2:11" s="14" customFormat="1" ht="18.75" customHeight="1">
      <c r="B55" s="870" t="s">
        <v>2037</v>
      </c>
      <c r="C55" s="870" t="s">
        <v>2038</v>
      </c>
      <c r="D55" s="801">
        <f t="shared" si="40"/>
        <v>45392</v>
      </c>
      <c r="E55" s="757">
        <f t="shared" si="36"/>
        <v>45403</v>
      </c>
      <c r="F55" s="757" t="s">
        <v>295</v>
      </c>
      <c r="G55" s="757" t="s">
        <v>2039</v>
      </c>
      <c r="H55" s="757">
        <v>45405</v>
      </c>
      <c r="I55" s="757">
        <f t="shared" si="37"/>
        <v>45439</v>
      </c>
      <c r="J55" s="757">
        <f t="shared" si="38"/>
        <v>45440</v>
      </c>
      <c r="K55" s="757">
        <f t="shared" si="39"/>
        <v>45442</v>
      </c>
    </row>
    <row r="56" spans="2:11" s="14" customFormat="1" ht="18.75" customHeight="1">
      <c r="B56" s="870" t="s">
        <v>2040</v>
      </c>
      <c r="C56" s="870" t="s">
        <v>2041</v>
      </c>
      <c r="D56" s="801">
        <f t="shared" si="40"/>
        <v>45399</v>
      </c>
      <c r="E56" s="757">
        <f t="shared" si="36"/>
        <v>45410</v>
      </c>
      <c r="F56" s="757" t="s">
        <v>1979</v>
      </c>
      <c r="G56" s="757" t="s">
        <v>2042</v>
      </c>
      <c r="H56" s="757">
        <f t="shared" ref="H56" si="41">H55+7</f>
        <v>45412</v>
      </c>
      <c r="I56" s="757">
        <f t="shared" si="37"/>
        <v>45446</v>
      </c>
      <c r="J56" s="757">
        <f t="shared" si="38"/>
        <v>45447</v>
      </c>
      <c r="K56" s="757">
        <f t="shared" si="39"/>
        <v>45449</v>
      </c>
    </row>
    <row r="57" spans="2:11" s="14" customFormat="1" ht="18.75" customHeight="1">
      <c r="B57" s="486"/>
      <c r="C57" s="543"/>
      <c r="D57" s="9"/>
      <c r="E57" s="9"/>
      <c r="F57" s="9"/>
      <c r="G57" s="9"/>
      <c r="H57" s="9"/>
      <c r="I57" s="9"/>
      <c r="J57" s="9"/>
      <c r="K57" s="9"/>
    </row>
    <row r="58" spans="2:11" s="14" customFormat="1" ht="18.75" customHeight="1" thickBot="1">
      <c r="B58" s="8"/>
      <c r="C58" s="11"/>
      <c r="D58" s="11"/>
      <c r="E58" s="15"/>
      <c r="F58" s="2"/>
      <c r="G58" s="2"/>
      <c r="H58" s="11"/>
      <c r="I58" s="2"/>
      <c r="J58" s="2"/>
      <c r="K58" s="9"/>
    </row>
    <row r="59" spans="2:11" s="14" customFormat="1" ht="18.75" customHeight="1">
      <c r="B59" s="770"/>
      <c r="C59" s="771"/>
      <c r="D59" s="772"/>
      <c r="E59" s="773"/>
      <c r="F59" s="774"/>
      <c r="G59" s="775"/>
      <c r="H59" s="776"/>
      <c r="I59" s="197"/>
      <c r="J59" s="193"/>
      <c r="K59" s="2"/>
    </row>
    <row r="60" spans="2:11" s="14" customFormat="1" ht="18.75" customHeight="1">
      <c r="B60" s="777" t="s">
        <v>465</v>
      </c>
      <c r="C60" s="145"/>
      <c r="D60" s="147" t="s">
        <v>466</v>
      </c>
      <c r="E60" s="147"/>
      <c r="F60" s="147"/>
      <c r="G60" s="147" t="s">
        <v>467</v>
      </c>
      <c r="H60" s="778"/>
      <c r="I60" s="201"/>
      <c r="J60" s="203"/>
      <c r="K60" s="203"/>
    </row>
    <row r="61" spans="2:11" s="12" customFormat="1" ht="18.75" customHeight="1">
      <c r="B61" s="779" t="s">
        <v>468</v>
      </c>
      <c r="C61" s="780" t="s">
        <v>469</v>
      </c>
      <c r="D61" s="133" t="s">
        <v>470</v>
      </c>
      <c r="E61" s="147"/>
      <c r="F61" s="780" t="s">
        <v>471</v>
      </c>
      <c r="G61" s="145" t="s">
        <v>472</v>
      </c>
      <c r="H61" s="781" t="s">
        <v>473</v>
      </c>
      <c r="I61" s="201"/>
      <c r="J61" s="203"/>
      <c r="K61" s="203"/>
    </row>
    <row r="62" spans="2:11" s="12" customFormat="1" ht="18.75" customHeight="1">
      <c r="B62" s="782" t="s">
        <v>474</v>
      </c>
      <c r="C62" s="783" t="s">
        <v>475</v>
      </c>
      <c r="D62" s="133" t="s">
        <v>476</v>
      </c>
      <c r="E62" s="148" t="s">
        <v>477</v>
      </c>
      <c r="F62" s="784" t="s">
        <v>478</v>
      </c>
      <c r="G62" s="587" t="s">
        <v>479</v>
      </c>
      <c r="H62" s="785" t="s">
        <v>480</v>
      </c>
      <c r="I62" s="414"/>
      <c r="J62" s="569"/>
      <c r="K62" s="569"/>
    </row>
    <row r="63" spans="2:11" s="14" customFormat="1" ht="18.75" customHeight="1">
      <c r="B63" s="782" t="s">
        <v>488</v>
      </c>
      <c r="C63" s="783" t="s">
        <v>489</v>
      </c>
      <c r="D63" s="133" t="s">
        <v>483</v>
      </c>
      <c r="E63" s="148" t="s">
        <v>484</v>
      </c>
      <c r="F63" s="784" t="s">
        <v>485</v>
      </c>
      <c r="G63" s="587" t="s">
        <v>486</v>
      </c>
      <c r="H63" s="785" t="s">
        <v>487</v>
      </c>
      <c r="I63" s="201"/>
      <c r="J63" s="203"/>
      <c r="K63" s="203"/>
    </row>
    <row r="64" spans="2:11" s="14" customFormat="1" ht="18.75" customHeight="1">
      <c r="B64" s="782" t="s">
        <v>2043</v>
      </c>
      <c r="C64" s="783" t="s">
        <v>2044</v>
      </c>
      <c r="D64" s="133" t="s">
        <v>490</v>
      </c>
      <c r="E64" s="148" t="s">
        <v>491</v>
      </c>
      <c r="F64" s="784" t="s">
        <v>492</v>
      </c>
      <c r="G64" s="587" t="s">
        <v>493</v>
      </c>
      <c r="H64" s="785" t="s">
        <v>494</v>
      </c>
      <c r="I64" s="201"/>
      <c r="J64" s="203"/>
      <c r="K64" s="203"/>
    </row>
    <row r="65" spans="2:8" s="14" customFormat="1" ht="18.75" customHeight="1">
      <c r="B65" s="782" t="s">
        <v>481</v>
      </c>
      <c r="C65" s="783" t="s">
        <v>482</v>
      </c>
      <c r="D65" s="133" t="s">
        <v>497</v>
      </c>
      <c r="E65" s="148" t="s">
        <v>498</v>
      </c>
      <c r="F65" s="784" t="s">
        <v>499</v>
      </c>
      <c r="G65" s="587" t="s">
        <v>500</v>
      </c>
      <c r="H65" s="785" t="s">
        <v>501</v>
      </c>
    </row>
    <row r="66" spans="2:8" s="14" customFormat="1" ht="18.75" customHeight="1">
      <c r="B66" s="782" t="s">
        <v>1888</v>
      </c>
      <c r="C66" s="783" t="s">
        <v>496</v>
      </c>
      <c r="D66" s="133" t="s">
        <v>504</v>
      </c>
      <c r="E66" s="148" t="s">
        <v>505</v>
      </c>
      <c r="F66" s="784" t="s">
        <v>506</v>
      </c>
      <c r="G66" s="587" t="s">
        <v>507</v>
      </c>
      <c r="H66" s="785" t="s">
        <v>508</v>
      </c>
    </row>
    <row r="67" spans="2:8" s="14" customFormat="1" ht="18.75" customHeight="1">
      <c r="B67" s="782" t="s">
        <v>1890</v>
      </c>
      <c r="C67" s="783" t="s">
        <v>1891</v>
      </c>
      <c r="D67" s="133"/>
      <c r="E67" s="186"/>
      <c r="F67" s="148"/>
      <c r="G67" s="587" t="s">
        <v>1892</v>
      </c>
      <c r="H67" s="785" t="s">
        <v>1894</v>
      </c>
    </row>
    <row r="68" spans="2:8" s="14" customFormat="1" ht="18.75" customHeight="1">
      <c r="B68" s="782" t="s">
        <v>2045</v>
      </c>
      <c r="C68" s="783" t="s">
        <v>2046</v>
      </c>
      <c r="D68" s="133"/>
      <c r="E68" s="145"/>
      <c r="F68" s="587"/>
      <c r="G68" s="587" t="s">
        <v>514</v>
      </c>
      <c r="H68" s="786" t="s">
        <v>515</v>
      </c>
    </row>
    <row r="69" spans="2:8" s="14" customFormat="1" ht="18.75" customHeight="1">
      <c r="B69" s="782" t="s">
        <v>502</v>
      </c>
      <c r="C69" s="783" t="s">
        <v>503</v>
      </c>
      <c r="D69" s="145"/>
      <c r="E69" s="145"/>
      <c r="F69" s="145"/>
      <c r="G69" s="145"/>
      <c r="H69" s="787"/>
    </row>
  </sheetData>
  <mergeCells count="10">
    <mergeCell ref="F41:F42"/>
    <mergeCell ref="G41:G42"/>
    <mergeCell ref="H41:H42"/>
    <mergeCell ref="B4:F4"/>
    <mergeCell ref="F23:F24"/>
    <mergeCell ref="G23:G24"/>
    <mergeCell ref="H23:H24"/>
    <mergeCell ref="F7:F8"/>
    <mergeCell ref="G7:G8"/>
    <mergeCell ref="H7:H8"/>
  </mergeCells>
  <hyperlinks>
    <hyperlink ref="H2" location="HOME!Print_Area" display="HOME" xr:uid="{50C91F82-245A-4FC4-94A7-3AB9F41E0DB4}"/>
    <hyperlink ref="H61" r:id="rId1" xr:uid="{55975D7D-0EAB-4775-86C4-8C37B1B786D5}"/>
    <hyperlink ref="C61" r:id="rId2" xr:uid="{28A5BB1E-7052-467D-AAD1-A2BB36615A00}"/>
    <hyperlink ref="H66" r:id="rId3" xr:uid="{CCB3A903-1614-4053-A84F-2173F6E1368D}"/>
    <hyperlink ref="H65" r:id="rId4" xr:uid="{56BDC657-CF64-46C8-A26D-9F69F8EA7435}"/>
    <hyperlink ref="C65" r:id="rId5" xr:uid="{27AB5096-5E84-4564-A969-C24005C4A448}"/>
    <hyperlink ref="C67" r:id="rId6" xr:uid="{E19D0E1A-82BA-4557-8452-062B2CB7DB2C}"/>
    <hyperlink ref="C66" r:id="rId7" xr:uid="{49F4A299-1C42-4088-8D7B-487B09D3CA88}"/>
    <hyperlink ref="C63" r:id="rId8" xr:uid="{A6A2F960-F9B4-49C4-BDDD-75A65B863D99}"/>
    <hyperlink ref="C62" r:id="rId9" xr:uid="{BC0E850D-52B9-4BC6-B5F9-FFEE920DDFAB}"/>
    <hyperlink ref="C69" r:id="rId10" xr:uid="{771DC28D-DA38-4ADE-97B0-272B5FEB90C9}"/>
    <hyperlink ref="H67" r:id="rId11" xr:uid="{FC848D96-077A-43F6-A06F-2DC9F7B2E903}"/>
    <hyperlink ref="H64" r:id="rId12" xr:uid="{296E5383-0367-49BB-9D69-405FA3D42038}"/>
    <hyperlink ref="H68" r:id="rId13" xr:uid="{1F998D5C-F68F-4655-87E9-78369ADE8CC8}"/>
    <hyperlink ref="C64" r:id="rId14" xr:uid="{32FCF1C7-204B-4D14-968D-0D76672E23CD}"/>
    <hyperlink ref="F61" r:id="rId15" xr:uid="{E9C47E2F-A630-4868-8770-FAE664D2CBA5}"/>
    <hyperlink ref="F66" r:id="rId16" xr:uid="{42ED0977-C20B-4099-BF57-744E080C7672}"/>
    <hyperlink ref="F62" r:id="rId17" xr:uid="{964DFE02-AFC5-45C9-83A2-4E10474C0A32}"/>
    <hyperlink ref="F63" r:id="rId18" xr:uid="{0EA995E5-5F6F-48B5-B527-568106AAD1DC}"/>
    <hyperlink ref="F64" r:id="rId19" xr:uid="{60887B56-A31B-4A6C-A333-6D03E1670856}"/>
    <hyperlink ref="F65" r:id="rId20" xr:uid="{A5BC12F8-9CE6-4082-A19E-379F86A7213D}"/>
    <hyperlink ref="H62" r:id="rId21" xr:uid="{2EB42E82-682A-4CC8-9239-315788B0FF46}"/>
    <hyperlink ref="H63" r:id="rId22" xr:uid="{60E89E86-009B-4776-BE89-C47B8C1B5390}"/>
  </hyperlinks>
  <pageMargins left="0.7" right="0.7" top="0.75" bottom="0.75" header="0.3" footer="0.3"/>
  <pageSetup paperSize="9" scale="50" orientation="landscape" r:id="rId23"/>
  <headerFooter>
    <oddFooter>&amp;L_x000D_&amp;1#&amp;"Calibri"&amp;10&amp;K000000 Sensitivity: Public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7016-FC50-46ED-85B6-1FFAB7B614E9}">
  <sheetPr>
    <tabColor rgb="FFFFFF00"/>
    <pageSetUpPr fitToPage="1"/>
  </sheetPr>
  <dimension ref="A1:O73"/>
  <sheetViews>
    <sheetView showGridLines="0" zoomScaleNormal="100" zoomScaleSheetLayoutView="85" workbookViewId="0">
      <selection activeCell="D60" sqref="D60"/>
    </sheetView>
  </sheetViews>
  <sheetFormatPr defaultColWidth="9.140625" defaultRowHeight="18" customHeight="1"/>
  <cols>
    <col min="1" max="1" width="25.7109375" style="853" customWidth="1"/>
    <col min="2" max="2" width="24.140625" style="11" customWidth="1"/>
    <col min="3" max="3" width="24.28515625" style="11" bestFit="1" customWidth="1"/>
    <col min="4" max="4" width="19.7109375" style="11" bestFit="1" customWidth="1"/>
    <col min="5" max="5" width="21.42578125" style="11" customWidth="1"/>
    <col min="6" max="6" width="22.7109375" style="11" bestFit="1" customWidth="1"/>
    <col min="7" max="7" width="18.7109375" style="11" customWidth="1"/>
    <col min="8" max="8" width="21.140625" style="11" bestFit="1" customWidth="1"/>
    <col min="9" max="9" width="16.28515625" style="11" bestFit="1" customWidth="1"/>
    <col min="10" max="10" width="15.7109375" style="11" customWidth="1"/>
    <col min="11" max="11" width="17" style="331" bestFit="1" customWidth="1"/>
    <col min="12" max="12" width="25" style="331" bestFit="1" customWidth="1"/>
    <col min="13" max="13" width="22" style="331" bestFit="1" customWidth="1"/>
    <col min="14" max="14" width="13.140625" style="331" customWidth="1"/>
    <col min="15" max="16384" width="9.140625" style="331"/>
  </cols>
  <sheetData>
    <row r="1" spans="1:10" s="122" customFormat="1" ht="18" customHeight="1">
      <c r="A1" s="853"/>
    </row>
    <row r="2" spans="1:10" s="122" customFormat="1" ht="18" customHeight="1">
      <c r="A2" s="853"/>
      <c r="B2" s="1573" t="s">
        <v>0</v>
      </c>
      <c r="C2" s="1573"/>
      <c r="D2" s="1573"/>
      <c r="E2" s="1573"/>
      <c r="F2" s="1573"/>
      <c r="H2" s="943" t="s">
        <v>241</v>
      </c>
    </row>
    <row r="3" spans="1:10" s="122" customFormat="1" ht="18" customHeight="1">
      <c r="A3" s="853"/>
      <c r="B3" s="123"/>
      <c r="H3" s="745"/>
    </row>
    <row r="4" spans="1:10" s="145" customFormat="1" ht="30" customHeight="1">
      <c r="A4" s="148"/>
      <c r="B4" s="1574" t="s">
        <v>19</v>
      </c>
      <c r="C4" s="1575"/>
      <c r="D4" s="1575"/>
      <c r="E4" s="1575"/>
      <c r="F4" s="1576"/>
      <c r="G4" s="438"/>
    </row>
    <row r="5" spans="1:10" s="145" customFormat="1" ht="18" customHeight="1">
      <c r="A5" s="853"/>
      <c r="B5" s="148"/>
      <c r="C5" s="148"/>
      <c r="D5" s="148"/>
      <c r="E5" s="148"/>
      <c r="F5" s="148"/>
      <c r="G5" s="148"/>
    </row>
    <row r="6" spans="1:10" ht="18" customHeight="1">
      <c r="B6" s="192"/>
      <c r="C6" s="331"/>
      <c r="D6" s="331"/>
      <c r="E6" s="194"/>
      <c r="F6" s="195"/>
      <c r="G6" s="195"/>
      <c r="H6" s="331"/>
    </row>
    <row r="7" spans="1:10" s="147" customFormat="1" ht="30" customHeight="1">
      <c r="A7" s="804"/>
      <c r="B7" s="1589" t="s">
        <v>19</v>
      </c>
      <c r="C7" s="1590"/>
      <c r="D7" s="1579" t="s">
        <v>247</v>
      </c>
      <c r="E7" s="1147" t="s">
        <v>220</v>
      </c>
      <c r="F7" s="1180"/>
      <c r="G7" s="1197"/>
      <c r="H7" s="1197"/>
      <c r="I7" s="1199"/>
      <c r="J7" s="145"/>
    </row>
    <row r="8" spans="1:10" s="145" customFormat="1" ht="18" customHeight="1">
      <c r="A8" s="804"/>
      <c r="B8" s="1148" t="s">
        <v>249</v>
      </c>
      <c r="C8" s="1148" t="s">
        <v>250</v>
      </c>
      <c r="D8" s="1580"/>
      <c r="E8" s="1149" t="s">
        <v>202</v>
      </c>
      <c r="F8" s="1199"/>
      <c r="G8" s="1183" t="s">
        <v>252</v>
      </c>
    </row>
    <row r="9" spans="1:10" ht="18" hidden="1" customHeight="1">
      <c r="A9" s="853" t="s">
        <v>1204</v>
      </c>
      <c r="B9" s="1154" t="s">
        <v>777</v>
      </c>
      <c r="C9" s="1154" t="s">
        <v>2047</v>
      </c>
      <c r="D9" s="1154">
        <v>46084</v>
      </c>
      <c r="E9" s="1151">
        <f t="shared" ref="E9:E15" si="0">D9+3</f>
        <v>46087</v>
      </c>
      <c r="F9" s="1201"/>
      <c r="G9" s="1194">
        <f t="shared" ref="G9:G17" si="1">WEEKNUM(H9)</f>
        <v>0</v>
      </c>
      <c r="J9" s="331"/>
    </row>
    <row r="10" spans="1:10" ht="18" hidden="1" customHeight="1">
      <c r="A10" s="853" t="s">
        <v>1204</v>
      </c>
      <c r="B10" s="1154" t="s">
        <v>777</v>
      </c>
      <c r="C10" s="1154" t="s">
        <v>2048</v>
      </c>
      <c r="D10" s="1154">
        <v>46091</v>
      </c>
      <c r="E10" s="1151">
        <f t="shared" si="0"/>
        <v>46094</v>
      </c>
      <c r="F10" s="1201"/>
      <c r="G10" s="1194">
        <f t="shared" si="1"/>
        <v>0</v>
      </c>
      <c r="J10" s="331"/>
    </row>
    <row r="11" spans="1:10" ht="18" hidden="1" customHeight="1">
      <c r="A11" s="853" t="s">
        <v>1204</v>
      </c>
      <c r="B11" s="1154" t="s">
        <v>777</v>
      </c>
      <c r="C11" s="1154" t="s">
        <v>2049</v>
      </c>
      <c r="D11" s="1154">
        <v>46098</v>
      </c>
      <c r="E11" s="1151">
        <f t="shared" si="0"/>
        <v>46101</v>
      </c>
      <c r="F11" s="1201"/>
      <c r="G11" s="1194">
        <f t="shared" si="1"/>
        <v>0</v>
      </c>
      <c r="J11" s="331"/>
    </row>
    <row r="12" spans="1:10" ht="18" hidden="1" customHeight="1">
      <c r="A12" s="853" t="s">
        <v>1204</v>
      </c>
      <c r="B12" s="1154" t="s">
        <v>777</v>
      </c>
      <c r="C12" s="1154" t="s">
        <v>2050</v>
      </c>
      <c r="D12" s="1154">
        <v>46106</v>
      </c>
      <c r="E12" s="1151">
        <f t="shared" si="0"/>
        <v>46109</v>
      </c>
      <c r="F12" s="1201"/>
      <c r="G12" s="1194">
        <f t="shared" si="1"/>
        <v>0</v>
      </c>
      <c r="J12" s="331"/>
    </row>
    <row r="13" spans="1:10" ht="18" hidden="1" customHeight="1">
      <c r="A13" s="853" t="s">
        <v>1204</v>
      </c>
      <c r="B13" s="1154" t="s">
        <v>777</v>
      </c>
      <c r="C13" s="1154" t="s">
        <v>2051</v>
      </c>
      <c r="D13" s="1154">
        <v>46112</v>
      </c>
      <c r="E13" s="1151">
        <f t="shared" si="0"/>
        <v>46115</v>
      </c>
      <c r="F13" s="1201"/>
      <c r="G13" s="1194">
        <f t="shared" si="1"/>
        <v>0</v>
      </c>
      <c r="J13" s="331"/>
    </row>
    <row r="14" spans="1:10" ht="18" hidden="1" customHeight="1">
      <c r="B14" s="1154" t="s">
        <v>777</v>
      </c>
      <c r="C14" s="1154" t="s">
        <v>2052</v>
      </c>
      <c r="D14" s="1154">
        <v>46119</v>
      </c>
      <c r="E14" s="1151">
        <f t="shared" si="0"/>
        <v>46122</v>
      </c>
      <c r="F14" s="1201"/>
      <c r="G14" s="1194">
        <f t="shared" si="1"/>
        <v>0</v>
      </c>
      <c r="J14" s="331"/>
    </row>
    <row r="15" spans="1:10" ht="18" hidden="1" customHeight="1">
      <c r="B15" s="1154" t="s">
        <v>777</v>
      </c>
      <c r="C15" s="1154" t="s">
        <v>2053</v>
      </c>
      <c r="D15" s="1154">
        <v>46127</v>
      </c>
      <c r="E15" s="1151">
        <f t="shared" si="0"/>
        <v>46130</v>
      </c>
      <c r="F15" s="1201"/>
      <c r="G15" s="1194">
        <f t="shared" si="1"/>
        <v>0</v>
      </c>
      <c r="J15" s="331"/>
    </row>
    <row r="16" spans="1:10" ht="18" hidden="1" customHeight="1">
      <c r="B16" s="1154" t="s">
        <v>777</v>
      </c>
      <c r="C16" s="1154" t="s">
        <v>2054</v>
      </c>
      <c r="D16" s="1154">
        <v>46134</v>
      </c>
      <c r="E16" s="1151">
        <f t="shared" ref="E16" si="2">D16+3</f>
        <v>46137</v>
      </c>
      <c r="F16" s="1201"/>
      <c r="G16" s="1194">
        <f t="shared" si="1"/>
        <v>0</v>
      </c>
      <c r="J16" s="331"/>
    </row>
    <row r="17" spans="1:10" ht="18" hidden="1" customHeight="1">
      <c r="B17" s="1154" t="s">
        <v>777</v>
      </c>
      <c r="C17" s="1154" t="s">
        <v>2055</v>
      </c>
      <c r="D17" s="1154">
        <v>46141</v>
      </c>
      <c r="E17" s="1151">
        <f t="shared" ref="E17:E18" si="3">D17+3</f>
        <v>46144</v>
      </c>
      <c r="F17" s="1201"/>
      <c r="G17" s="1194">
        <f t="shared" si="1"/>
        <v>0</v>
      </c>
      <c r="J17" s="331"/>
    </row>
    <row r="18" spans="1:10" ht="18" hidden="1" customHeight="1">
      <c r="A18" s="853" t="s">
        <v>777</v>
      </c>
      <c r="B18" s="1154" t="s">
        <v>431</v>
      </c>
      <c r="C18" s="1154" t="s">
        <v>2056</v>
      </c>
      <c r="D18" s="1154">
        <v>46147</v>
      </c>
      <c r="E18" s="1151">
        <f t="shared" si="3"/>
        <v>46150</v>
      </c>
      <c r="F18" s="1201"/>
      <c r="G18" s="1194">
        <v>19</v>
      </c>
      <c r="J18" s="331"/>
    </row>
    <row r="19" spans="1:10" ht="18" hidden="1" customHeight="1">
      <c r="A19" s="853" t="s">
        <v>777</v>
      </c>
      <c r="B19" s="1159" t="s">
        <v>307</v>
      </c>
      <c r="C19" s="1154" t="s">
        <v>2057</v>
      </c>
      <c r="D19" s="1154">
        <v>46154</v>
      </c>
      <c r="E19" s="1151">
        <f t="shared" ref="E19" si="4">D19+3</f>
        <v>46157</v>
      </c>
      <c r="F19" s="1201"/>
      <c r="G19" s="1194">
        <v>20</v>
      </c>
      <c r="J19" s="331"/>
    </row>
    <row r="20" spans="1:10" ht="18" hidden="1" customHeight="1">
      <c r="B20" s="1154" t="s">
        <v>777</v>
      </c>
      <c r="C20" s="1154" t="s">
        <v>2058</v>
      </c>
      <c r="D20" s="1154">
        <v>46161</v>
      </c>
      <c r="E20" s="1151">
        <f t="shared" ref="E20" si="5">D20+3</f>
        <v>46164</v>
      </c>
      <c r="F20" s="1201"/>
      <c r="G20" s="1194">
        <v>21</v>
      </c>
      <c r="J20" s="331"/>
    </row>
    <row r="21" spans="1:10" ht="18" hidden="1" customHeight="1">
      <c r="B21" s="1154" t="s">
        <v>777</v>
      </c>
      <c r="C21" s="1154" t="s">
        <v>2059</v>
      </c>
      <c r="D21" s="1154">
        <v>46168</v>
      </c>
      <c r="E21" s="1151">
        <f t="shared" ref="E21" si="6">D21+3</f>
        <v>46171</v>
      </c>
      <c r="F21" s="1201"/>
      <c r="G21" s="1194">
        <v>22</v>
      </c>
      <c r="J21" s="331"/>
    </row>
    <row r="22" spans="1:10" ht="18" hidden="1" customHeight="1">
      <c r="B22" s="1154" t="s">
        <v>777</v>
      </c>
      <c r="C22" s="1154" t="s">
        <v>2060</v>
      </c>
      <c r="D22" s="1154">
        <v>46176</v>
      </c>
      <c r="E22" s="1151">
        <f t="shared" ref="E22" si="7">D22+3</f>
        <v>46179</v>
      </c>
      <c r="F22" s="1201"/>
      <c r="G22" s="1194">
        <v>23</v>
      </c>
      <c r="J22" s="331"/>
    </row>
    <row r="23" spans="1:10" ht="18" hidden="1" customHeight="1">
      <c r="B23" s="1154" t="s">
        <v>777</v>
      </c>
      <c r="C23" s="1154" t="s">
        <v>2061</v>
      </c>
      <c r="D23" s="1154">
        <v>46184</v>
      </c>
      <c r="E23" s="1151">
        <f t="shared" ref="E23" si="8">D23+3</f>
        <v>46187</v>
      </c>
      <c r="F23" s="1201"/>
      <c r="G23" s="1194">
        <v>24</v>
      </c>
      <c r="J23" s="331"/>
    </row>
    <row r="24" spans="1:10" ht="18" hidden="1" customHeight="1">
      <c r="B24" s="1154" t="s">
        <v>777</v>
      </c>
      <c r="C24" s="1154" t="s">
        <v>2062</v>
      </c>
      <c r="D24" s="1154">
        <v>46191</v>
      </c>
      <c r="E24" s="1151">
        <f t="shared" ref="E24" si="9">D24+3</f>
        <v>46194</v>
      </c>
      <c r="F24" s="1201"/>
      <c r="G24" s="1194">
        <v>25</v>
      </c>
      <c r="J24" s="331"/>
    </row>
    <row r="25" spans="1:10" ht="18" hidden="1" customHeight="1">
      <c r="A25" s="853" t="s">
        <v>777</v>
      </c>
      <c r="B25" s="1154" t="s">
        <v>777</v>
      </c>
      <c r="C25" s="1154" t="s">
        <v>2063</v>
      </c>
      <c r="D25" s="1154">
        <v>46200</v>
      </c>
      <c r="E25" s="1151">
        <f t="shared" ref="E25" si="10">D25+3</f>
        <v>46203</v>
      </c>
      <c r="F25" s="1201"/>
      <c r="G25" s="1194">
        <v>26</v>
      </c>
      <c r="J25" s="331"/>
    </row>
    <row r="26" spans="1:10" ht="18" hidden="1" customHeight="1">
      <c r="A26" s="853" t="s">
        <v>2064</v>
      </c>
      <c r="B26" s="1154" t="s">
        <v>267</v>
      </c>
      <c r="C26" s="1154" t="s">
        <v>2065</v>
      </c>
      <c r="D26" s="1154">
        <v>46202</v>
      </c>
      <c r="E26" s="1151">
        <f t="shared" ref="E26" si="11">D26+3</f>
        <v>46205</v>
      </c>
      <c r="F26" s="1201"/>
      <c r="G26" s="1194">
        <v>27</v>
      </c>
      <c r="J26" s="331"/>
    </row>
    <row r="27" spans="1:10" ht="18" hidden="1" customHeight="1">
      <c r="A27" s="853" t="s">
        <v>2064</v>
      </c>
      <c r="B27" s="1154" t="s">
        <v>267</v>
      </c>
      <c r="C27" s="1154" t="s">
        <v>2066</v>
      </c>
      <c r="D27" s="1154">
        <v>46211</v>
      </c>
      <c r="E27" s="1151">
        <f t="shared" ref="E27" si="12">D27+3</f>
        <v>46214</v>
      </c>
      <c r="F27" s="1201"/>
      <c r="G27" s="1194">
        <v>28</v>
      </c>
      <c r="J27" s="331"/>
    </row>
    <row r="28" spans="1:10" ht="18" hidden="1" customHeight="1">
      <c r="A28" s="853" t="s">
        <v>2064</v>
      </c>
      <c r="B28" s="1154" t="s">
        <v>267</v>
      </c>
      <c r="C28" s="1154" t="s">
        <v>2067</v>
      </c>
      <c r="D28" s="1154">
        <v>46217</v>
      </c>
      <c r="E28" s="1151">
        <f t="shared" ref="E28" si="13">D28+3</f>
        <v>46220</v>
      </c>
      <c r="F28" s="1201"/>
      <c r="G28" s="1194">
        <v>29</v>
      </c>
      <c r="J28" s="331"/>
    </row>
    <row r="29" spans="1:10" ht="18" hidden="1" customHeight="1">
      <c r="A29" s="853" t="s">
        <v>2064</v>
      </c>
      <c r="B29" s="1154" t="s">
        <v>267</v>
      </c>
      <c r="C29" s="1154" t="s">
        <v>2068</v>
      </c>
      <c r="D29" s="1154">
        <v>46225</v>
      </c>
      <c r="E29" s="1151">
        <f t="shared" ref="E29" si="14">D29+3</f>
        <v>46228</v>
      </c>
      <c r="F29" s="1201"/>
      <c r="G29" s="1194">
        <v>30</v>
      </c>
      <c r="J29" s="331"/>
    </row>
    <row r="30" spans="1:10" ht="18" hidden="1" customHeight="1">
      <c r="A30" s="853" t="s">
        <v>2064</v>
      </c>
      <c r="B30" s="1154" t="s">
        <v>267</v>
      </c>
      <c r="C30" s="1154" t="s">
        <v>2069</v>
      </c>
      <c r="D30" s="1154">
        <v>46232</v>
      </c>
      <c r="E30" s="1151">
        <f t="shared" ref="E30:E32" si="15">D30+3</f>
        <v>46235</v>
      </c>
      <c r="F30" s="1201"/>
      <c r="G30" s="1194">
        <v>31</v>
      </c>
      <c r="J30" s="331"/>
    </row>
    <row r="31" spans="1:10" ht="18" hidden="1" customHeight="1">
      <c r="A31" s="853" t="s">
        <v>2064</v>
      </c>
      <c r="B31" s="1154" t="s">
        <v>267</v>
      </c>
      <c r="C31" s="1154" t="s">
        <v>2070</v>
      </c>
      <c r="D31" s="1154">
        <v>46241</v>
      </c>
      <c r="E31" s="1151">
        <f t="shared" si="15"/>
        <v>46244</v>
      </c>
      <c r="F31" s="1201"/>
      <c r="G31" s="1194">
        <v>32</v>
      </c>
      <c r="J31" s="331"/>
    </row>
    <row r="32" spans="1:10" ht="18" hidden="1" customHeight="1">
      <c r="A32" s="853" t="s">
        <v>2064</v>
      </c>
      <c r="B32" s="1154" t="s">
        <v>267</v>
      </c>
      <c r="C32" s="1154" t="s">
        <v>2071</v>
      </c>
      <c r="D32" s="1154">
        <v>46248</v>
      </c>
      <c r="E32" s="1151">
        <f t="shared" si="15"/>
        <v>46251</v>
      </c>
      <c r="F32" s="1201"/>
      <c r="G32" s="1194">
        <v>33</v>
      </c>
      <c r="J32" s="331"/>
    </row>
    <row r="33" spans="1:10" ht="18" customHeight="1">
      <c r="A33" s="853" t="s">
        <v>777</v>
      </c>
      <c r="B33" s="1154" t="s">
        <v>267</v>
      </c>
      <c r="C33" s="1154" t="s">
        <v>2072</v>
      </c>
      <c r="D33" s="1154">
        <v>46256</v>
      </c>
      <c r="E33" s="1151">
        <f t="shared" ref="E33" si="16">D33+3</f>
        <v>46259</v>
      </c>
      <c r="F33" s="1201"/>
      <c r="G33" s="1194">
        <v>34</v>
      </c>
      <c r="J33" s="331"/>
    </row>
    <row r="34" spans="1:10" ht="18" customHeight="1">
      <c r="A34" s="853" t="s">
        <v>777</v>
      </c>
      <c r="B34" s="1154" t="s">
        <v>267</v>
      </c>
      <c r="C34" s="1154" t="s">
        <v>2073</v>
      </c>
      <c r="D34" s="1154">
        <v>46264</v>
      </c>
      <c r="E34" s="1151">
        <f t="shared" ref="E34" si="17">D34+3</f>
        <v>46267</v>
      </c>
      <c r="F34" s="1201"/>
      <c r="G34" s="1194">
        <v>35</v>
      </c>
      <c r="J34" s="331"/>
    </row>
    <row r="35" spans="1:10" ht="18" customHeight="1">
      <c r="B35" s="1154" t="s">
        <v>267</v>
      </c>
      <c r="C35" s="1154" t="s">
        <v>2074</v>
      </c>
      <c r="D35" s="1154">
        <v>46274</v>
      </c>
      <c r="E35" s="1151">
        <f t="shared" ref="E35" si="18">D35+3</f>
        <v>46277</v>
      </c>
      <c r="F35" s="1201"/>
      <c r="G35" s="1194">
        <v>36</v>
      </c>
      <c r="J35" s="331"/>
    </row>
    <row r="36" spans="1:10" ht="18" customHeight="1">
      <c r="A36" s="853" t="s">
        <v>267</v>
      </c>
      <c r="B36" s="1159" t="s">
        <v>905</v>
      </c>
      <c r="C36" s="1154" t="s">
        <v>2075</v>
      </c>
      <c r="D36" s="1160">
        <v>46276</v>
      </c>
      <c r="E36" s="1160">
        <f t="shared" ref="E36" si="19">D36+3</f>
        <v>46279</v>
      </c>
      <c r="F36" s="1201"/>
      <c r="G36" s="1194">
        <v>37</v>
      </c>
      <c r="J36" s="331"/>
    </row>
    <row r="37" spans="1:10" ht="18" customHeight="1">
      <c r="B37" s="1154" t="s">
        <v>267</v>
      </c>
      <c r="C37" s="1154" t="s">
        <v>2076</v>
      </c>
      <c r="D37" s="1154">
        <v>46281</v>
      </c>
      <c r="E37" s="1151">
        <f t="shared" ref="E37" si="20">D37+3</f>
        <v>46284</v>
      </c>
      <c r="F37" s="1201"/>
      <c r="G37" s="1194">
        <v>38</v>
      </c>
      <c r="J37" s="331"/>
    </row>
    <row r="38" spans="1:10" ht="18" customHeight="1">
      <c r="B38" s="1154" t="s">
        <v>267</v>
      </c>
      <c r="C38" s="1154" t="s">
        <v>2077</v>
      </c>
      <c r="D38" s="1154">
        <v>46287</v>
      </c>
      <c r="E38" s="1151">
        <f t="shared" ref="E38:E39" si="21">D38+3</f>
        <v>46290</v>
      </c>
      <c r="F38" s="1201"/>
      <c r="G38" s="1194">
        <v>39</v>
      </c>
      <c r="J38" s="331"/>
    </row>
    <row r="39" spans="1:10" ht="18" customHeight="1">
      <c r="B39" s="1154" t="s">
        <v>267</v>
      </c>
      <c r="C39" s="1154" t="s">
        <v>2078</v>
      </c>
      <c r="D39" s="1154">
        <v>46294</v>
      </c>
      <c r="E39" s="1151">
        <f t="shared" si="21"/>
        <v>46297</v>
      </c>
      <c r="F39" s="1201"/>
      <c r="G39" s="1194">
        <v>40</v>
      </c>
      <c r="J39" s="331"/>
    </row>
    <row r="40" spans="1:10" ht="18" customHeight="1">
      <c r="B40" s="1154" t="s">
        <v>267</v>
      </c>
      <c r="C40" s="1154" t="s">
        <v>2079</v>
      </c>
      <c r="D40" s="1154">
        <v>46301</v>
      </c>
      <c r="E40" s="1151">
        <f t="shared" ref="E40" si="22">D40+3</f>
        <v>46304</v>
      </c>
      <c r="F40" s="1201"/>
      <c r="G40" s="1194">
        <v>41</v>
      </c>
      <c r="J40" s="331"/>
    </row>
    <row r="41" spans="1:10" ht="18" customHeight="1">
      <c r="B41" s="1154" t="s">
        <v>267</v>
      </c>
      <c r="C41" s="1154" t="s">
        <v>2080</v>
      </c>
      <c r="D41" s="1154">
        <v>46308</v>
      </c>
      <c r="E41" s="1151">
        <f t="shared" ref="E41" si="23">D41+3</f>
        <v>46311</v>
      </c>
      <c r="F41" s="1201"/>
      <c r="G41" s="1194">
        <v>42</v>
      </c>
      <c r="J41" s="331"/>
    </row>
    <row r="42" spans="1:10" ht="18" customHeight="1">
      <c r="B42" s="1154" t="s">
        <v>267</v>
      </c>
      <c r="C42" s="1154" t="s">
        <v>2081</v>
      </c>
      <c r="D42" s="1154">
        <v>46315</v>
      </c>
      <c r="E42" s="1151">
        <f t="shared" ref="E42" si="24">D42+3</f>
        <v>46318</v>
      </c>
      <c r="F42" s="1201"/>
      <c r="G42" s="1194">
        <v>43</v>
      </c>
      <c r="J42" s="331"/>
    </row>
    <row r="43" spans="1:10" ht="18" customHeight="1">
      <c r="B43" s="1154" t="s">
        <v>267</v>
      </c>
      <c r="C43" s="1154" t="s">
        <v>2082</v>
      </c>
      <c r="D43" s="1154">
        <v>46322</v>
      </c>
      <c r="E43" s="1151">
        <f t="shared" ref="E43" si="25">D43+3</f>
        <v>46325</v>
      </c>
      <c r="F43" s="1201"/>
      <c r="G43" s="1194">
        <v>44</v>
      </c>
      <c r="J43" s="331"/>
    </row>
    <row r="44" spans="1:10" ht="18" customHeight="1">
      <c r="A44" s="804"/>
      <c r="B44" s="147" t="s">
        <v>464</v>
      </c>
      <c r="C44" s="763"/>
      <c r="D44" s="751"/>
      <c r="E44" s="763"/>
      <c r="F44" s="763"/>
      <c r="G44" s="763"/>
      <c r="H44" s="763"/>
      <c r="I44" s="331"/>
      <c r="J44" s="768"/>
    </row>
    <row r="45" spans="1:10" ht="18" customHeight="1">
      <c r="A45" s="804"/>
      <c r="B45" s="147"/>
      <c r="C45" s="763"/>
      <c r="D45" s="751"/>
      <c r="E45" s="763"/>
      <c r="F45" s="763"/>
      <c r="G45" s="763"/>
      <c r="H45" s="763"/>
      <c r="I45" s="331"/>
      <c r="J45" s="768"/>
    </row>
    <row r="46" spans="1:10" ht="18" hidden="1" customHeight="1">
      <c r="A46" s="804"/>
      <c r="B46" s="1587" t="s">
        <v>1226</v>
      </c>
      <c r="C46" s="1587"/>
      <c r="D46" s="1587"/>
      <c r="E46" s="1587"/>
      <c r="F46" s="1019"/>
      <c r="G46" s="1019"/>
      <c r="H46" s="763"/>
      <c r="I46" s="331"/>
      <c r="J46" s="768"/>
    </row>
    <row r="47" spans="1:10" ht="18" hidden="1" customHeight="1">
      <c r="A47" s="804"/>
      <c r="B47" s="1019"/>
      <c r="C47" s="1019"/>
      <c r="D47" s="1019"/>
      <c r="E47" s="1019"/>
      <c r="F47" s="1019"/>
      <c r="G47" s="1019"/>
      <c r="H47" s="763"/>
      <c r="I47" s="331"/>
      <c r="J47" s="768"/>
    </row>
    <row r="48" spans="1:10" ht="28.5" hidden="1" customHeight="1">
      <c r="A48" s="804"/>
      <c r="B48" s="1589"/>
      <c r="C48" s="1590"/>
      <c r="D48" s="1579" t="s">
        <v>247</v>
      </c>
      <c r="E48" s="1147" t="s">
        <v>220</v>
      </c>
      <c r="F48" s="1180"/>
      <c r="G48" s="1197"/>
      <c r="H48" s="1197"/>
      <c r="I48" s="1199"/>
      <c r="J48" s="331"/>
    </row>
    <row r="49" spans="1:11" ht="18" hidden="1" customHeight="1">
      <c r="A49" s="804"/>
      <c r="B49" s="1148" t="s">
        <v>249</v>
      </c>
      <c r="C49" s="1148" t="s">
        <v>250</v>
      </c>
      <c r="D49" s="1580"/>
      <c r="E49" s="1149" t="s">
        <v>202</v>
      </c>
      <c r="F49" s="1199"/>
      <c r="G49" s="1166" t="s">
        <v>388</v>
      </c>
      <c r="H49" s="1166" t="s">
        <v>251</v>
      </c>
      <c r="I49" s="1183" t="s">
        <v>252</v>
      </c>
      <c r="J49" s="331"/>
    </row>
    <row r="50" spans="1:11" ht="18" hidden="1" customHeight="1">
      <c r="A50" s="804"/>
      <c r="B50" s="1154" t="s">
        <v>431</v>
      </c>
      <c r="C50" s="1154" t="s">
        <v>1354</v>
      </c>
      <c r="D50" s="1154">
        <v>46056</v>
      </c>
      <c r="E50" s="1151">
        <v>46061</v>
      </c>
      <c r="F50" s="1201"/>
      <c r="G50" s="1151">
        <v>46056</v>
      </c>
      <c r="H50" s="1151">
        <v>46056</v>
      </c>
      <c r="I50" s="1194">
        <f t="shared" ref="I50:I57" si="26">WEEKNUM(H50)</f>
        <v>6</v>
      </c>
      <c r="J50" s="331"/>
    </row>
    <row r="51" spans="1:11" ht="18" hidden="1" customHeight="1">
      <c r="A51" s="804"/>
      <c r="B51" s="1154" t="s">
        <v>1334</v>
      </c>
      <c r="C51" s="1154" t="s">
        <v>1393</v>
      </c>
      <c r="D51" s="1154">
        <v>46086</v>
      </c>
      <c r="E51" s="1151">
        <v>46088</v>
      </c>
      <c r="F51" s="1201"/>
      <c r="G51" s="1151">
        <v>46086</v>
      </c>
      <c r="H51" s="1151">
        <v>46086</v>
      </c>
      <c r="I51" s="1194">
        <f t="shared" si="26"/>
        <v>10</v>
      </c>
      <c r="J51" s="331"/>
    </row>
    <row r="52" spans="1:11" ht="18" hidden="1" customHeight="1">
      <c r="A52" s="804"/>
      <c r="B52" s="1159" t="s">
        <v>459</v>
      </c>
      <c r="C52" s="1154" t="s">
        <v>1356</v>
      </c>
      <c r="D52" s="1154">
        <v>46091</v>
      </c>
      <c r="E52" s="1151">
        <f t="shared" ref="E52:E57" si="27">D52+3</f>
        <v>46094</v>
      </c>
      <c r="F52" s="1201"/>
      <c r="G52" s="1151">
        <v>46091</v>
      </c>
      <c r="H52" s="1151">
        <v>46092</v>
      </c>
      <c r="I52" s="1194">
        <f t="shared" si="26"/>
        <v>11</v>
      </c>
      <c r="J52" s="331"/>
    </row>
    <row r="53" spans="1:11" ht="18" hidden="1" customHeight="1">
      <c r="A53" s="804"/>
      <c r="B53" s="1154" t="s">
        <v>1334</v>
      </c>
      <c r="C53" s="1154" t="s">
        <v>1357</v>
      </c>
      <c r="D53" s="1154">
        <v>46098</v>
      </c>
      <c r="E53" s="1151">
        <f t="shared" si="27"/>
        <v>46101</v>
      </c>
      <c r="F53" s="1201"/>
      <c r="G53" s="1151">
        <f t="shared" ref="G53:H57" si="28">G52+7</f>
        <v>46098</v>
      </c>
      <c r="H53" s="1151">
        <f t="shared" si="28"/>
        <v>46099</v>
      </c>
      <c r="I53" s="1194">
        <f t="shared" si="26"/>
        <v>12</v>
      </c>
      <c r="J53" s="331"/>
    </row>
    <row r="54" spans="1:11" ht="18" hidden="1" customHeight="1">
      <c r="A54" s="804"/>
      <c r="B54" s="1159" t="s">
        <v>459</v>
      </c>
      <c r="C54" s="1154" t="s">
        <v>1358</v>
      </c>
      <c r="D54" s="1154">
        <v>46105</v>
      </c>
      <c r="E54" s="1151">
        <f t="shared" si="27"/>
        <v>46108</v>
      </c>
      <c r="F54" s="1201"/>
      <c r="G54" s="1151">
        <f t="shared" si="28"/>
        <v>46105</v>
      </c>
      <c r="H54" s="1151">
        <f t="shared" si="28"/>
        <v>46106</v>
      </c>
      <c r="I54" s="1194">
        <f t="shared" si="26"/>
        <v>13</v>
      </c>
      <c r="J54" s="331"/>
    </row>
    <row r="55" spans="1:11" ht="18" hidden="1" customHeight="1">
      <c r="A55" s="804"/>
      <c r="B55" s="1154" t="s">
        <v>1334</v>
      </c>
      <c r="C55" s="1154" t="s">
        <v>1359</v>
      </c>
      <c r="D55" s="1154">
        <v>46112</v>
      </c>
      <c r="E55" s="1151">
        <f t="shared" si="27"/>
        <v>46115</v>
      </c>
      <c r="F55" s="1201"/>
      <c r="G55" s="1151">
        <f t="shared" si="28"/>
        <v>46112</v>
      </c>
      <c r="H55" s="1151">
        <f t="shared" si="28"/>
        <v>46113</v>
      </c>
      <c r="I55" s="1194">
        <f t="shared" si="26"/>
        <v>14</v>
      </c>
      <c r="J55" s="331"/>
    </row>
    <row r="56" spans="1:11" ht="18" hidden="1" customHeight="1">
      <c r="A56" s="804"/>
      <c r="B56" s="1159" t="s">
        <v>459</v>
      </c>
      <c r="C56" s="1154" t="s">
        <v>1360</v>
      </c>
      <c r="D56" s="1154">
        <v>46119</v>
      </c>
      <c r="E56" s="1151">
        <f t="shared" si="27"/>
        <v>46122</v>
      </c>
      <c r="F56" s="1201"/>
      <c r="G56" s="1151">
        <f t="shared" si="28"/>
        <v>46119</v>
      </c>
      <c r="H56" s="1151">
        <f t="shared" si="28"/>
        <v>46120</v>
      </c>
      <c r="I56" s="1194">
        <f t="shared" si="26"/>
        <v>15</v>
      </c>
      <c r="J56" s="331"/>
    </row>
    <row r="57" spans="1:11" ht="18" hidden="1" customHeight="1">
      <c r="A57" s="804"/>
      <c r="B57" s="1154" t="s">
        <v>1334</v>
      </c>
      <c r="C57" s="1154" t="s">
        <v>1361</v>
      </c>
      <c r="D57" s="1154">
        <v>46126</v>
      </c>
      <c r="E57" s="1151">
        <f t="shared" si="27"/>
        <v>46129</v>
      </c>
      <c r="F57" s="1201"/>
      <c r="G57" s="1151">
        <f t="shared" si="28"/>
        <v>46126</v>
      </c>
      <c r="H57" s="1151">
        <f t="shared" si="28"/>
        <v>46127</v>
      </c>
      <c r="I57" s="1194">
        <f t="shared" si="26"/>
        <v>16</v>
      </c>
      <c r="J57" s="331"/>
    </row>
    <row r="58" spans="1:11" ht="18" hidden="1" customHeight="1">
      <c r="A58" s="804"/>
      <c r="B58" s="147" t="s">
        <v>464</v>
      </c>
      <c r="C58" s="763"/>
      <c r="D58" s="751"/>
      <c r="E58" s="763"/>
      <c r="F58" s="763"/>
      <c r="G58" s="763"/>
      <c r="H58" s="763"/>
      <c r="I58" s="331"/>
      <c r="J58" s="768"/>
    </row>
    <row r="59" spans="1:11" ht="18" customHeight="1">
      <c r="A59" s="804"/>
      <c r="B59" s="147"/>
      <c r="C59" s="763"/>
      <c r="D59" s="751"/>
      <c r="E59" s="763"/>
      <c r="F59" s="763"/>
      <c r="G59" s="763"/>
      <c r="H59" s="763"/>
      <c r="I59" s="331"/>
      <c r="J59" s="768"/>
    </row>
    <row r="60" spans="1:11" ht="18" customHeight="1">
      <c r="A60" s="804"/>
      <c r="B60" s="147"/>
      <c r="C60" s="763"/>
      <c r="D60" s="751"/>
      <c r="E60" s="763"/>
      <c r="F60" s="763"/>
      <c r="G60" s="763"/>
      <c r="H60" s="763"/>
      <c r="I60" s="331"/>
      <c r="J60" s="768"/>
    </row>
    <row r="61" spans="1:11" s="11" customFormat="1" ht="18" customHeight="1">
      <c r="A61" s="853"/>
      <c r="B61" s="413"/>
      <c r="C61" s="331"/>
      <c r="D61" s="1135"/>
      <c r="E61" s="199"/>
      <c r="F61" s="413"/>
      <c r="G61" s="331"/>
      <c r="H61" s="1135"/>
      <c r="K61" s="331"/>
    </row>
    <row r="62" spans="1:11" s="147" customFormat="1" ht="18.75" customHeight="1">
      <c r="B62" s="770"/>
      <c r="C62" s="771"/>
      <c r="D62" s="772"/>
      <c r="E62" s="773"/>
      <c r="F62" s="774"/>
      <c r="G62" s="775"/>
      <c r="H62" s="776"/>
    </row>
    <row r="63" spans="1:11" s="147" customFormat="1" ht="18.75" customHeight="1">
      <c r="B63" s="777" t="s">
        <v>465</v>
      </c>
      <c r="C63" s="145"/>
      <c r="D63" s="147" t="s">
        <v>466</v>
      </c>
      <c r="G63" s="147" t="s">
        <v>467</v>
      </c>
      <c r="H63" s="778"/>
    </row>
    <row r="64" spans="1:11" s="147" customFormat="1" ht="18.75" customHeight="1">
      <c r="B64" s="779" t="s">
        <v>468</v>
      </c>
      <c r="C64" s="1080" t="s">
        <v>469</v>
      </c>
      <c r="D64" s="133" t="s">
        <v>470</v>
      </c>
      <c r="F64" s="1080" t="s">
        <v>471</v>
      </c>
      <c r="G64" s="145" t="s">
        <v>472</v>
      </c>
      <c r="H64" s="1081" t="s">
        <v>473</v>
      </c>
    </row>
    <row r="65" spans="1:15" s="147" customFormat="1" ht="18" customHeight="1">
      <c r="B65" s="1545" t="s">
        <v>481</v>
      </c>
      <c r="C65" s="1546" t="s">
        <v>482</v>
      </c>
      <c r="D65" s="133" t="s">
        <v>476</v>
      </c>
      <c r="E65" s="148" t="s">
        <v>477</v>
      </c>
      <c r="F65" s="1082" t="s">
        <v>478</v>
      </c>
      <c r="G65" s="145" t="s">
        <v>479</v>
      </c>
      <c r="H65" s="1081" t="s">
        <v>480</v>
      </c>
    </row>
    <row r="66" spans="1:15" s="147" customFormat="1" ht="18.75" customHeight="1">
      <c r="B66" s="1545" t="s">
        <v>502</v>
      </c>
      <c r="C66" s="1546" t="s">
        <v>503</v>
      </c>
      <c r="D66" s="133" t="s">
        <v>483</v>
      </c>
      <c r="E66" s="148" t="s">
        <v>484</v>
      </c>
      <c r="F66" s="1082" t="s">
        <v>485</v>
      </c>
      <c r="G66" s="587" t="s">
        <v>486</v>
      </c>
      <c r="H66" s="1084" t="s">
        <v>487</v>
      </c>
    </row>
    <row r="67" spans="1:15" s="147" customFormat="1" ht="18.75" customHeight="1">
      <c r="B67" s="1545" t="s">
        <v>922</v>
      </c>
      <c r="C67" s="1532" t="s">
        <v>923</v>
      </c>
      <c r="D67" s="133" t="s">
        <v>490</v>
      </c>
      <c r="E67" s="148" t="s">
        <v>491</v>
      </c>
      <c r="F67" s="1082" t="s">
        <v>492</v>
      </c>
      <c r="G67" s="587" t="s">
        <v>493</v>
      </c>
      <c r="H67" s="1084" t="s">
        <v>494</v>
      </c>
      <c r="N67" s="149"/>
      <c r="O67" s="149"/>
    </row>
    <row r="68" spans="1:15" s="147" customFormat="1" ht="18.75" customHeight="1">
      <c r="B68" s="1545" t="s">
        <v>924</v>
      </c>
      <c r="C68" s="1532" t="s">
        <v>925</v>
      </c>
      <c r="D68" s="133" t="s">
        <v>497</v>
      </c>
      <c r="E68" s="148" t="s">
        <v>498</v>
      </c>
      <c r="F68" s="1082" t="s">
        <v>499</v>
      </c>
      <c r="G68" s="587" t="s">
        <v>500</v>
      </c>
      <c r="H68" s="1084" t="s">
        <v>501</v>
      </c>
      <c r="N68" s="149"/>
      <c r="O68" s="149"/>
    </row>
    <row r="69" spans="1:15" s="147" customFormat="1" ht="18.75" customHeight="1">
      <c r="B69" s="1545" t="s">
        <v>926</v>
      </c>
      <c r="C69" s="1532" t="s">
        <v>927</v>
      </c>
      <c r="D69" s="133" t="s">
        <v>504</v>
      </c>
      <c r="E69" s="148" t="s">
        <v>505</v>
      </c>
      <c r="F69" s="1082" t="s">
        <v>506</v>
      </c>
      <c r="G69" s="587" t="s">
        <v>507</v>
      </c>
      <c r="H69" s="1084" t="s">
        <v>508</v>
      </c>
      <c r="N69" s="149"/>
      <c r="O69" s="149"/>
    </row>
    <row r="70" spans="1:15" s="147" customFormat="1" ht="18.75" customHeight="1">
      <c r="B70" s="1545" t="s">
        <v>928</v>
      </c>
      <c r="C70" s="1532" t="s">
        <v>929</v>
      </c>
      <c r="D70" s="133" t="s">
        <v>511</v>
      </c>
      <c r="E70" s="148" t="s">
        <v>512</v>
      </c>
      <c r="F70" s="1080" t="s">
        <v>513</v>
      </c>
      <c r="G70" s="587" t="s">
        <v>514</v>
      </c>
      <c r="H70" s="786" t="s">
        <v>515</v>
      </c>
      <c r="N70" s="149"/>
      <c r="O70" s="149"/>
    </row>
    <row r="71" spans="1:15" s="149" customFormat="1" ht="18.75" customHeight="1">
      <c r="A71" s="1018"/>
      <c r="B71" s="1545" t="s">
        <v>930</v>
      </c>
      <c r="C71" s="1532" t="s">
        <v>931</v>
      </c>
      <c r="D71" s="133" t="s">
        <v>518</v>
      </c>
      <c r="E71" s="148" t="s">
        <v>519</v>
      </c>
      <c r="F71" s="738" t="s">
        <v>520</v>
      </c>
      <c r="G71" s="147"/>
      <c r="H71" s="787"/>
      <c r="I71" s="145"/>
      <c r="J71" s="145"/>
      <c r="K71" s="145"/>
    </row>
    <row r="72" spans="1:15" s="149" customFormat="1" ht="18.75" customHeight="1">
      <c r="A72" s="1018"/>
      <c r="B72" s="1545" t="s">
        <v>932</v>
      </c>
      <c r="C72" s="1532" t="s">
        <v>933</v>
      </c>
      <c r="D72" s="133"/>
      <c r="E72" s="148"/>
      <c r="F72" s="738"/>
      <c r="G72" s="147"/>
      <c r="H72" s="787"/>
      <c r="I72" s="145"/>
      <c r="J72" s="145"/>
      <c r="K72" s="145"/>
    </row>
    <row r="73" spans="1:15" s="149" customFormat="1" ht="18" customHeight="1">
      <c r="A73" s="1018"/>
      <c r="B73" s="1551" t="s">
        <v>934</v>
      </c>
      <c r="C73" s="1552" t="s">
        <v>935</v>
      </c>
      <c r="D73" s="789"/>
      <c r="E73" s="790"/>
      <c r="F73" s="790"/>
      <c r="G73" s="790"/>
      <c r="H73" s="791"/>
      <c r="I73" s="145"/>
      <c r="J73" s="145"/>
      <c r="K73" s="145"/>
    </row>
  </sheetData>
  <mergeCells count="7">
    <mergeCell ref="B46:E46"/>
    <mergeCell ref="B48:C48"/>
    <mergeCell ref="D48:D49"/>
    <mergeCell ref="B2:F2"/>
    <mergeCell ref="B4:F4"/>
    <mergeCell ref="B7:C7"/>
    <mergeCell ref="D7:D8"/>
  </mergeCells>
  <hyperlinks>
    <hyperlink ref="H2" location="HOME!Print_Area" display="HOME" xr:uid="{C624C64B-0C2A-44B3-B4F8-FF170EBC4281}"/>
    <hyperlink ref="H64" r:id="rId1" xr:uid="{6EF29043-A421-4965-9200-906D47B5B044}"/>
    <hyperlink ref="C64" r:id="rId2" xr:uid="{39598B60-D26A-406B-9CE3-C6198530FD9A}"/>
    <hyperlink ref="H69" r:id="rId3" xr:uid="{A93827B9-59A1-40B8-9307-7C168DDA5E3F}"/>
    <hyperlink ref="H68" r:id="rId4" xr:uid="{3AF65460-0093-40DC-B83C-CE9A869AA3D5}"/>
    <hyperlink ref="H67" r:id="rId5" xr:uid="{30F23F20-07F9-4931-B456-0EEE465D523D}"/>
    <hyperlink ref="H70" r:id="rId6" xr:uid="{71A52D0B-9CA4-4BDD-ABC8-064F729C8BAC}"/>
    <hyperlink ref="F64" r:id="rId7" xr:uid="{90B30972-7DEA-4295-A624-A9BC60F8E473}"/>
    <hyperlink ref="F69" r:id="rId8" xr:uid="{B104BB93-2A07-4BA2-9E65-285A115D9EC4}"/>
    <hyperlink ref="F65" r:id="rId9" xr:uid="{93A39A59-A477-4082-A197-7762870DC3DA}"/>
    <hyperlink ref="F66" r:id="rId10" xr:uid="{DB0774AC-A661-43B9-8211-11F6A3983ED1}"/>
    <hyperlink ref="F67" r:id="rId11" xr:uid="{E3EE6000-11D5-4636-8E3F-46D6182B9146}"/>
    <hyperlink ref="F68" r:id="rId12" xr:uid="{D13EF3DF-6246-49A8-8D71-00DFF3A4658E}"/>
    <hyperlink ref="H65" r:id="rId13" xr:uid="{68975E2F-37F5-4684-8281-2055853267B5}"/>
    <hyperlink ref="H66" r:id="rId14" xr:uid="{D7E97DB5-A039-4C96-80BA-404EC57B129B}"/>
    <hyperlink ref="F70" r:id="rId15" xr:uid="{28EA409F-7076-4773-9497-3E5E037783DB}"/>
    <hyperlink ref="F71" r:id="rId16" xr:uid="{2E81F022-A5CF-42BA-BD86-A6C364B21D03}"/>
    <hyperlink ref="C65" r:id="rId17" xr:uid="{826F75B9-D818-41C7-914D-D4C6D4E1D8CD}"/>
  </hyperlinks>
  <pageMargins left="0.35433070866141736" right="0.70866141732283472" top="0.74803149606299213" bottom="0.74803149606299213" header="0.31496062992125984" footer="0.31496062992125984"/>
  <pageSetup paperSize="9" scale="53" orientation="landscape"/>
  <headerFooter>
    <oddFooter>&amp;L_x000D_&amp;1#&amp;"Calibri"&amp;10&amp;K000000 Sensitivity: Public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6CB1-200D-4C8E-A984-BD13642910C1}">
  <sheetPr codeName="Sheet15">
    <tabColor rgb="FFFFFF00"/>
    <pageSetUpPr fitToPage="1"/>
  </sheetPr>
  <dimension ref="A1:M356"/>
  <sheetViews>
    <sheetView showGridLines="0" topLeftCell="A146" zoomScaleNormal="100" zoomScaleSheetLayoutView="85" workbookViewId="0">
      <selection activeCell="D330" sqref="D330"/>
    </sheetView>
  </sheetViews>
  <sheetFormatPr defaultColWidth="9.140625" defaultRowHeight="18" customHeight="1"/>
  <cols>
    <col min="1" max="1" width="23.140625" style="853" customWidth="1"/>
    <col min="2" max="2" width="25.42578125" style="11" customWidth="1"/>
    <col min="3" max="3" width="24.140625" style="11" customWidth="1"/>
    <col min="4" max="4" width="19" style="11" customWidth="1"/>
    <col min="5" max="5" width="18.5703125" style="11" customWidth="1"/>
    <col min="6" max="6" width="23.28515625" style="11" customWidth="1"/>
    <col min="7" max="7" width="18.5703125" style="11" customWidth="1"/>
    <col min="8" max="8" width="22.5703125" style="11" customWidth="1"/>
    <col min="9" max="9" width="19.28515625" style="11" customWidth="1"/>
    <col min="10" max="10" width="25" style="18" bestFit="1" customWidth="1"/>
    <col min="11" max="11" width="22" style="18" bestFit="1" customWidth="1"/>
    <col min="12" max="12" width="13.140625" style="18" customWidth="1"/>
    <col min="13" max="16384" width="9.140625" style="18"/>
  </cols>
  <sheetData>
    <row r="1" spans="1:11" s="124" customFormat="1" ht="18" customHeight="1" thickBot="1">
      <c r="A1" s="853"/>
      <c r="B1" s="122"/>
      <c r="C1" s="122"/>
      <c r="D1" s="122"/>
      <c r="E1" s="122"/>
      <c r="F1" s="122"/>
      <c r="G1" s="122"/>
      <c r="H1" s="122"/>
      <c r="I1" s="122"/>
    </row>
    <row r="2" spans="1:11" s="124" customFormat="1" ht="20.100000000000001" customHeight="1" thickBot="1">
      <c r="A2" s="853"/>
      <c r="B2" s="1573" t="s">
        <v>0</v>
      </c>
      <c r="C2" s="1573"/>
      <c r="D2" s="1573"/>
      <c r="E2" s="1573"/>
      <c r="F2" s="1573"/>
      <c r="G2" s="122"/>
      <c r="H2" s="943" t="s">
        <v>241</v>
      </c>
      <c r="I2" s="122"/>
    </row>
    <row r="3" spans="1:11" s="124" customFormat="1" ht="18" customHeight="1" thickBot="1">
      <c r="A3" s="853"/>
      <c r="B3" s="123"/>
      <c r="C3" s="122"/>
      <c r="D3" s="122"/>
      <c r="E3" s="122"/>
      <c r="F3" s="122"/>
      <c r="G3" s="122"/>
      <c r="H3" s="122"/>
      <c r="I3" s="122"/>
    </row>
    <row r="4" spans="1:11" s="149" customFormat="1" ht="30" customHeight="1" thickBot="1">
      <c r="A4" s="852"/>
      <c r="B4" s="1619" t="s">
        <v>5</v>
      </c>
      <c r="C4" s="1620"/>
      <c r="D4" s="1620"/>
      <c r="E4" s="1620"/>
      <c r="F4" s="1621"/>
      <c r="G4" s="396"/>
    </row>
    <row r="6" spans="1:11" s="149" customFormat="1" ht="20.100000000000001" customHeight="1">
      <c r="A6" s="1018"/>
      <c r="B6" s="1587" t="s">
        <v>245</v>
      </c>
      <c r="C6" s="1587"/>
      <c r="D6" s="1587"/>
      <c r="E6" s="1587"/>
      <c r="F6" s="1587"/>
      <c r="G6" s="1022"/>
      <c r="H6" s="145"/>
      <c r="I6" s="145"/>
      <c r="J6" s="145"/>
      <c r="K6" s="145"/>
    </row>
    <row r="7" spans="1:11" s="149" customFormat="1" ht="18" customHeight="1">
      <c r="A7" s="853"/>
      <c r="B7" s="614"/>
      <c r="C7" s="614"/>
      <c r="D7" s="614"/>
      <c r="E7" s="614"/>
      <c r="F7" s="614"/>
      <c r="G7" s="148"/>
    </row>
    <row r="8" spans="1:11" s="146" customFormat="1" ht="30" customHeight="1">
      <c r="A8" s="148"/>
      <c r="B8" s="1589" t="s">
        <v>5</v>
      </c>
      <c r="C8" s="1590"/>
      <c r="D8" s="1579" t="s">
        <v>247</v>
      </c>
      <c r="E8" s="1148" t="s">
        <v>156</v>
      </c>
      <c r="F8" s="1148" t="s">
        <v>168</v>
      </c>
      <c r="G8" s="1202"/>
      <c r="H8" s="1180"/>
      <c r="I8" s="1203"/>
      <c r="J8" s="145"/>
    </row>
    <row r="9" spans="1:11" s="146" customFormat="1" ht="20.100000000000001" customHeight="1">
      <c r="A9" s="873"/>
      <c r="B9" s="1148" t="s">
        <v>249</v>
      </c>
      <c r="C9" s="1148" t="s">
        <v>250</v>
      </c>
      <c r="D9" s="1580"/>
      <c r="E9" s="1149" t="s">
        <v>2083</v>
      </c>
      <c r="F9" s="1149" t="s">
        <v>98</v>
      </c>
      <c r="G9" s="1202"/>
      <c r="H9" s="1183" t="s">
        <v>252</v>
      </c>
      <c r="I9" s="145"/>
      <c r="J9" s="145"/>
    </row>
    <row r="10" spans="1:11" s="146" customFormat="1" ht="20.100000000000001" hidden="1" customHeight="1">
      <c r="A10" s="873"/>
      <c r="B10" s="1154" t="s">
        <v>721</v>
      </c>
      <c r="C10" s="1154" t="s">
        <v>2084</v>
      </c>
      <c r="D10" s="1154">
        <v>45372</v>
      </c>
      <c r="E10" s="1151">
        <f>D10+4</f>
        <v>45376</v>
      </c>
      <c r="F10" s="1151">
        <f>D10+6</f>
        <v>45378</v>
      </c>
      <c r="G10" s="1202"/>
      <c r="H10" s="1151"/>
      <c r="I10" s="145"/>
      <c r="J10" s="145"/>
    </row>
    <row r="11" spans="1:11" s="146" customFormat="1" ht="20.100000000000001" hidden="1" customHeight="1">
      <c r="A11" s="873"/>
      <c r="B11" s="1154" t="s">
        <v>724</v>
      </c>
      <c r="C11" s="1154" t="s">
        <v>2085</v>
      </c>
      <c r="D11" s="1154">
        <v>45372</v>
      </c>
      <c r="E11" s="1151">
        <f>D11+4</f>
        <v>45376</v>
      </c>
      <c r="F11" s="1151">
        <f>D11+6</f>
        <v>45378</v>
      </c>
      <c r="G11" s="1202"/>
      <c r="H11" s="1151"/>
      <c r="I11" s="145"/>
      <c r="J11" s="145"/>
    </row>
    <row r="12" spans="1:11" s="146" customFormat="1" ht="20.100000000000001" hidden="1" customHeight="1">
      <c r="A12" s="873"/>
      <c r="B12" s="1154" t="s">
        <v>726</v>
      </c>
      <c r="C12" s="1154" t="s">
        <v>2086</v>
      </c>
      <c r="D12" s="1154">
        <v>45379</v>
      </c>
      <c r="E12" s="1151">
        <f>D12+4</f>
        <v>45383</v>
      </c>
      <c r="F12" s="1151">
        <f>D12+6</f>
        <v>45385</v>
      </c>
      <c r="G12" s="1202"/>
      <c r="H12" s="1151"/>
      <c r="I12" s="145"/>
      <c r="J12" s="145"/>
    </row>
    <row r="13" spans="1:11" s="146" customFormat="1" ht="20.100000000000001" hidden="1" customHeight="1">
      <c r="A13" s="873" t="s">
        <v>738</v>
      </c>
      <c r="B13" s="1154" t="s">
        <v>717</v>
      </c>
      <c r="C13" s="1154" t="s">
        <v>2087</v>
      </c>
      <c r="D13" s="1154">
        <v>45386</v>
      </c>
      <c r="E13" s="1151">
        <f>D13+4</f>
        <v>45390</v>
      </c>
      <c r="F13" s="1151">
        <f>D13+6</f>
        <v>45392</v>
      </c>
      <c r="G13" s="1202"/>
      <c r="H13" s="1151"/>
      <c r="I13" s="145"/>
      <c r="J13" s="145"/>
    </row>
    <row r="14" spans="1:11" s="146" customFormat="1" ht="20.100000000000001" hidden="1" customHeight="1">
      <c r="A14" s="873" t="s">
        <v>740</v>
      </c>
      <c r="B14" s="1154" t="s">
        <v>728</v>
      </c>
      <c r="C14" s="1154" t="s">
        <v>2088</v>
      </c>
      <c r="D14" s="1154">
        <v>45405</v>
      </c>
      <c r="E14" s="1151">
        <f>D14+4</f>
        <v>45409</v>
      </c>
      <c r="F14" s="1192" t="s">
        <v>283</v>
      </c>
      <c r="G14" s="1202"/>
      <c r="H14" s="1151"/>
      <c r="I14" s="145"/>
      <c r="J14" s="145"/>
    </row>
    <row r="15" spans="1:11" s="146" customFormat="1" ht="20.100000000000001" hidden="1" customHeight="1">
      <c r="A15" s="873" t="s">
        <v>742</v>
      </c>
      <c r="B15" s="1158" t="s">
        <v>731</v>
      </c>
      <c r="C15" s="1154" t="s">
        <v>2089</v>
      </c>
      <c r="D15" s="1154">
        <v>45406</v>
      </c>
      <c r="E15" s="1585" t="s">
        <v>283</v>
      </c>
      <c r="F15" s="1622"/>
      <c r="G15" s="1202"/>
      <c r="H15" s="1151"/>
      <c r="I15" s="145"/>
      <c r="J15" s="145"/>
    </row>
    <row r="16" spans="1:11" s="146" customFormat="1" ht="20.100000000000001" hidden="1" customHeight="1">
      <c r="A16" s="873" t="s">
        <v>2090</v>
      </c>
      <c r="B16" s="1154" t="s">
        <v>719</v>
      </c>
      <c r="C16" s="1154" t="s">
        <v>2091</v>
      </c>
      <c r="D16" s="1154">
        <v>45408</v>
      </c>
      <c r="E16" s="1151">
        <v>45416</v>
      </c>
      <c r="F16" s="1151">
        <v>45414</v>
      </c>
      <c r="G16" s="1202"/>
      <c r="H16" s="1151"/>
      <c r="I16" s="145"/>
      <c r="J16" s="145"/>
    </row>
    <row r="17" spans="1:10" s="146" customFormat="1" ht="20.100000000000001" hidden="1" customHeight="1">
      <c r="A17" s="873" t="s">
        <v>721</v>
      </c>
      <c r="B17" s="1154" t="s">
        <v>724</v>
      </c>
      <c r="C17" s="1154" t="s">
        <v>2092</v>
      </c>
      <c r="D17" s="1154">
        <v>45413</v>
      </c>
      <c r="E17" s="1151">
        <f>D17+4</f>
        <v>45417</v>
      </c>
      <c r="F17" s="1151">
        <f>D17+6</f>
        <v>45419</v>
      </c>
      <c r="G17" s="1202"/>
      <c r="H17" s="1151"/>
      <c r="I17" s="145"/>
      <c r="J17" s="145"/>
    </row>
    <row r="18" spans="1:10" s="146" customFormat="1" ht="20.100000000000001" hidden="1" customHeight="1">
      <c r="A18" s="873" t="s">
        <v>724</v>
      </c>
      <c r="B18" s="1154" t="s">
        <v>721</v>
      </c>
      <c r="C18" s="1154" t="s">
        <v>2093</v>
      </c>
      <c r="D18" s="1154">
        <v>45421</v>
      </c>
      <c r="E18" s="1151">
        <f>D18+4</f>
        <v>45425</v>
      </c>
      <c r="F18" s="1151">
        <f>D18+6</f>
        <v>45427</v>
      </c>
      <c r="G18" s="1202"/>
      <c r="H18" s="1151"/>
      <c r="I18" s="145"/>
      <c r="J18" s="145"/>
    </row>
    <row r="19" spans="1:10" s="146" customFormat="1" ht="20.100000000000001" hidden="1" customHeight="1">
      <c r="A19" s="873"/>
      <c r="B19" s="1154" t="s">
        <v>726</v>
      </c>
      <c r="C19" s="1154" t="s">
        <v>2094</v>
      </c>
      <c r="D19" s="1154">
        <v>45428</v>
      </c>
      <c r="E19" s="1151">
        <f>D19+4</f>
        <v>45432</v>
      </c>
      <c r="F19" s="1151">
        <f>D19+6</f>
        <v>45434</v>
      </c>
      <c r="G19" s="1202"/>
      <c r="H19" s="1151"/>
      <c r="I19" s="145"/>
      <c r="J19" s="145"/>
    </row>
    <row r="20" spans="1:10" s="146" customFormat="1" ht="20.100000000000001" hidden="1" customHeight="1">
      <c r="A20" s="873" t="s">
        <v>717</v>
      </c>
      <c r="B20" s="1154" t="s">
        <v>756</v>
      </c>
      <c r="C20" s="1154" t="s">
        <v>2095</v>
      </c>
      <c r="D20" s="1154">
        <v>45442</v>
      </c>
      <c r="E20" s="1151">
        <f>D20+4</f>
        <v>45446</v>
      </c>
      <c r="F20" s="1151">
        <f>D20+6</f>
        <v>45448</v>
      </c>
      <c r="G20" s="1202"/>
      <c r="H20" s="1151"/>
      <c r="I20" s="145"/>
      <c r="J20" s="145"/>
    </row>
    <row r="21" spans="1:10" s="146" customFormat="1" ht="20.100000000000001" hidden="1" customHeight="1">
      <c r="A21" s="873"/>
      <c r="B21" s="1154" t="s">
        <v>731</v>
      </c>
      <c r="C21" s="1154" t="s">
        <v>2096</v>
      </c>
      <c r="D21" s="1155" t="s">
        <v>283</v>
      </c>
      <c r="E21" s="1156" t="e">
        <f>D21+4</f>
        <v>#VALUE!</v>
      </c>
      <c r="F21" s="1156" t="e">
        <f>D21+6</f>
        <v>#VALUE!</v>
      </c>
      <c r="G21" s="1202"/>
      <c r="H21" s="1151"/>
      <c r="I21" s="145"/>
      <c r="J21" s="145"/>
    </row>
    <row r="22" spans="1:10" s="146" customFormat="1" ht="20.100000000000001" hidden="1" customHeight="1">
      <c r="A22" s="873" t="s">
        <v>728</v>
      </c>
      <c r="B22" s="1154" t="s">
        <v>719</v>
      </c>
      <c r="C22" s="1154" t="s">
        <v>2097</v>
      </c>
      <c r="D22" s="1155" t="s">
        <v>283</v>
      </c>
      <c r="E22" s="1204" t="s">
        <v>283</v>
      </c>
      <c r="F22" s="1204" t="s">
        <v>283</v>
      </c>
      <c r="G22" s="1202"/>
      <c r="H22" s="1151"/>
      <c r="I22" s="145"/>
      <c r="J22" s="145"/>
    </row>
    <row r="23" spans="1:10" s="146" customFormat="1" ht="20.100000000000001" hidden="1" customHeight="1">
      <c r="A23" s="873" t="s">
        <v>2098</v>
      </c>
      <c r="B23" s="1154" t="s">
        <v>728</v>
      </c>
      <c r="C23" s="1154" t="s">
        <v>2099</v>
      </c>
      <c r="D23" s="1154">
        <v>45466</v>
      </c>
      <c r="E23" s="1151">
        <f t="shared" ref="E23:E39" si="0">D23+4</f>
        <v>45470</v>
      </c>
      <c r="F23" s="1151">
        <f>D23+6</f>
        <v>45472</v>
      </c>
      <c r="G23" s="1202"/>
      <c r="H23" s="1151"/>
      <c r="I23" s="145"/>
      <c r="J23" s="145"/>
    </row>
    <row r="24" spans="1:10" s="146" customFormat="1" ht="20.100000000000001" hidden="1" customHeight="1">
      <c r="A24" s="873" t="s">
        <v>728</v>
      </c>
      <c r="B24" s="1154" t="s">
        <v>724</v>
      </c>
      <c r="C24" s="1154" t="s">
        <v>2100</v>
      </c>
      <c r="D24" s="1155" t="s">
        <v>283</v>
      </c>
      <c r="E24" s="1156" t="e">
        <f t="shared" si="0"/>
        <v>#VALUE!</v>
      </c>
      <c r="F24" s="1156" t="e">
        <f>D24+6</f>
        <v>#VALUE!</v>
      </c>
      <c r="G24" s="1202"/>
      <c r="H24" s="1151"/>
      <c r="I24" s="145"/>
      <c r="J24" s="145"/>
    </row>
    <row r="25" spans="1:10" s="146" customFormat="1" ht="20.100000000000001" hidden="1" customHeight="1">
      <c r="A25" s="873"/>
      <c r="B25" s="1154" t="s">
        <v>2101</v>
      </c>
      <c r="C25" s="1154" t="s">
        <v>2102</v>
      </c>
      <c r="D25" s="1155" t="s">
        <v>283</v>
      </c>
      <c r="E25" s="1156" t="e">
        <f t="shared" si="0"/>
        <v>#VALUE!</v>
      </c>
      <c r="F25" s="1156" t="e">
        <f>D25+6</f>
        <v>#VALUE!</v>
      </c>
      <c r="G25" s="1202"/>
      <c r="H25" s="1151"/>
      <c r="I25" s="145"/>
      <c r="J25" s="145"/>
    </row>
    <row r="26" spans="1:10" s="146" customFormat="1" ht="20.100000000000001" hidden="1" customHeight="1">
      <c r="A26" s="873" t="s">
        <v>726</v>
      </c>
      <c r="B26" s="1154" t="s">
        <v>721</v>
      </c>
      <c r="C26" s="1154" t="s">
        <v>2103</v>
      </c>
      <c r="D26" s="1154">
        <v>45481</v>
      </c>
      <c r="E26" s="1151">
        <f t="shared" si="0"/>
        <v>45485</v>
      </c>
      <c r="F26" s="1155" t="s">
        <v>283</v>
      </c>
      <c r="G26" s="1202"/>
      <c r="H26" s="1151"/>
      <c r="I26" s="145"/>
      <c r="J26" s="145"/>
    </row>
    <row r="27" spans="1:10" s="146" customFormat="1" ht="20.100000000000001" hidden="1" customHeight="1">
      <c r="A27" s="873" t="s">
        <v>726</v>
      </c>
      <c r="B27" s="1154" t="s">
        <v>2104</v>
      </c>
      <c r="C27" s="1154" t="s">
        <v>2105</v>
      </c>
      <c r="D27" s="1154">
        <v>45496</v>
      </c>
      <c r="E27" s="1151">
        <f t="shared" si="0"/>
        <v>45500</v>
      </c>
      <c r="F27" s="1151">
        <f t="shared" ref="F27:F39" si="1">D27+6</f>
        <v>45502</v>
      </c>
      <c r="G27" s="1202"/>
      <c r="H27" s="1151"/>
      <c r="I27" s="145"/>
      <c r="J27" s="145"/>
    </row>
    <row r="28" spans="1:10" s="146" customFormat="1" ht="20.100000000000001" hidden="1" customHeight="1">
      <c r="A28" s="873" t="s">
        <v>719</v>
      </c>
      <c r="B28" s="1154" t="s">
        <v>726</v>
      </c>
      <c r="C28" s="1154" t="s">
        <v>2106</v>
      </c>
      <c r="D28" s="1154">
        <v>45488</v>
      </c>
      <c r="E28" s="1151">
        <f t="shared" si="0"/>
        <v>45492</v>
      </c>
      <c r="F28" s="1151">
        <f t="shared" si="1"/>
        <v>45494</v>
      </c>
      <c r="G28" s="1202"/>
      <c r="H28" s="1151"/>
      <c r="I28" s="145"/>
      <c r="J28" s="145"/>
    </row>
    <row r="29" spans="1:10" s="146" customFormat="1" ht="20.100000000000001" hidden="1" customHeight="1">
      <c r="A29" s="873"/>
      <c r="B29" s="1154" t="s">
        <v>731</v>
      </c>
      <c r="C29" s="1154" t="s">
        <v>2107</v>
      </c>
      <c r="D29" s="1154">
        <v>45504</v>
      </c>
      <c r="E29" s="1151">
        <f t="shared" si="0"/>
        <v>45508</v>
      </c>
      <c r="F29" s="1151">
        <f t="shared" si="1"/>
        <v>45510</v>
      </c>
      <c r="G29" s="1202"/>
      <c r="H29" s="1151"/>
      <c r="I29" s="145"/>
      <c r="J29" s="145"/>
    </row>
    <row r="30" spans="1:10" s="146" customFormat="1" ht="20.100000000000001" hidden="1" customHeight="1">
      <c r="A30" s="873"/>
      <c r="B30" s="1154" t="s">
        <v>724</v>
      </c>
      <c r="C30" s="1154" t="s">
        <v>2108</v>
      </c>
      <c r="D30" s="1154">
        <v>45507</v>
      </c>
      <c r="E30" s="1151">
        <f t="shared" si="0"/>
        <v>45511</v>
      </c>
      <c r="F30" s="1151">
        <f t="shared" si="1"/>
        <v>45513</v>
      </c>
      <c r="G30" s="1202"/>
      <c r="H30" s="1151"/>
      <c r="I30" s="145"/>
      <c r="J30" s="145"/>
    </row>
    <row r="31" spans="1:10" s="146" customFormat="1" ht="20.100000000000001" hidden="1" customHeight="1">
      <c r="A31" s="873"/>
      <c r="B31" s="1154" t="s">
        <v>728</v>
      </c>
      <c r="C31" s="1154" t="s">
        <v>2109</v>
      </c>
      <c r="D31" s="1154">
        <v>45516</v>
      </c>
      <c r="E31" s="1151">
        <f t="shared" si="0"/>
        <v>45520</v>
      </c>
      <c r="F31" s="1151">
        <f t="shared" si="1"/>
        <v>45522</v>
      </c>
      <c r="G31" s="1202"/>
      <c r="H31" s="1151"/>
      <c r="I31" s="145"/>
      <c r="J31" s="145"/>
    </row>
    <row r="32" spans="1:10" s="146" customFormat="1" ht="20.100000000000001" hidden="1" customHeight="1">
      <c r="A32" s="873"/>
      <c r="B32" s="1154" t="s">
        <v>2101</v>
      </c>
      <c r="C32" s="1154" t="s">
        <v>2110</v>
      </c>
      <c r="D32" s="1154">
        <v>45527</v>
      </c>
      <c r="E32" s="1151">
        <f t="shared" si="0"/>
        <v>45531</v>
      </c>
      <c r="F32" s="1151">
        <f t="shared" si="1"/>
        <v>45533</v>
      </c>
      <c r="G32" s="1202"/>
      <c r="H32" s="1151"/>
      <c r="I32" s="145"/>
      <c r="J32" s="145"/>
    </row>
    <row r="33" spans="1:10" s="146" customFormat="1" ht="20.100000000000001" hidden="1" customHeight="1">
      <c r="A33" s="873"/>
      <c r="B33" s="1154" t="s">
        <v>721</v>
      </c>
      <c r="C33" s="1154" t="s">
        <v>2111</v>
      </c>
      <c r="D33" s="1154">
        <v>45529</v>
      </c>
      <c r="E33" s="1151">
        <f t="shared" si="0"/>
        <v>45533</v>
      </c>
      <c r="F33" s="1151">
        <f t="shared" si="1"/>
        <v>45535</v>
      </c>
      <c r="G33" s="1202"/>
      <c r="H33" s="1151"/>
      <c r="I33" s="145"/>
      <c r="J33" s="145"/>
    </row>
    <row r="34" spans="1:10" s="146" customFormat="1" ht="20.100000000000001" hidden="1" customHeight="1">
      <c r="A34" s="873"/>
      <c r="B34" s="1154" t="s">
        <v>719</v>
      </c>
      <c r="C34" s="1154" t="s">
        <v>2112</v>
      </c>
      <c r="D34" s="1154">
        <v>45536</v>
      </c>
      <c r="E34" s="1151">
        <f t="shared" si="0"/>
        <v>45540</v>
      </c>
      <c r="F34" s="1151">
        <f t="shared" si="1"/>
        <v>45542</v>
      </c>
      <c r="G34" s="1202"/>
      <c r="H34" s="1151"/>
      <c r="I34" s="145"/>
      <c r="J34" s="145"/>
    </row>
    <row r="35" spans="1:10" s="146" customFormat="1" ht="20.100000000000001" hidden="1" customHeight="1">
      <c r="A35" s="873"/>
      <c r="B35" s="1154" t="s">
        <v>726</v>
      </c>
      <c r="C35" s="1154" t="s">
        <v>2113</v>
      </c>
      <c r="D35" s="1154">
        <v>45540</v>
      </c>
      <c r="E35" s="1151">
        <f t="shared" si="0"/>
        <v>45544</v>
      </c>
      <c r="F35" s="1151">
        <f t="shared" si="1"/>
        <v>45546</v>
      </c>
      <c r="G35" s="1202"/>
      <c r="H35" s="1151"/>
      <c r="I35" s="145"/>
      <c r="J35" s="145"/>
    </row>
    <row r="36" spans="1:10" s="146" customFormat="1" ht="20.100000000000001" hidden="1" customHeight="1">
      <c r="A36" s="873" t="s">
        <v>731</v>
      </c>
      <c r="B36" s="1154" t="s">
        <v>731</v>
      </c>
      <c r="C36" s="1154" t="s">
        <v>2114</v>
      </c>
      <c r="D36" s="1154">
        <v>45559</v>
      </c>
      <c r="E36" s="1151">
        <f t="shared" si="0"/>
        <v>45563</v>
      </c>
      <c r="F36" s="1151">
        <f t="shared" si="1"/>
        <v>45565</v>
      </c>
      <c r="G36" s="1202"/>
      <c r="H36" s="1151"/>
      <c r="I36" s="145"/>
      <c r="J36" s="145"/>
    </row>
    <row r="37" spans="1:10" s="146" customFormat="1" ht="20.100000000000001" hidden="1" customHeight="1">
      <c r="A37" s="873"/>
      <c r="B37" s="1154" t="s">
        <v>724</v>
      </c>
      <c r="C37" s="1154" t="s">
        <v>2115</v>
      </c>
      <c r="D37" s="1154">
        <v>45560</v>
      </c>
      <c r="E37" s="1151">
        <f t="shared" si="0"/>
        <v>45564</v>
      </c>
      <c r="F37" s="1151">
        <f t="shared" si="1"/>
        <v>45566</v>
      </c>
      <c r="G37" s="1202"/>
      <c r="H37" s="1151"/>
      <c r="I37" s="145"/>
      <c r="J37" s="145"/>
    </row>
    <row r="38" spans="1:10" s="146" customFormat="1" ht="20.100000000000001" hidden="1" customHeight="1">
      <c r="A38" s="873" t="s">
        <v>728</v>
      </c>
      <c r="B38" s="1154" t="s">
        <v>2101</v>
      </c>
      <c r="C38" s="1154" t="s">
        <v>2116</v>
      </c>
      <c r="D38" s="1154">
        <v>45566</v>
      </c>
      <c r="E38" s="1151">
        <f t="shared" si="0"/>
        <v>45570</v>
      </c>
      <c r="F38" s="1151">
        <f t="shared" si="1"/>
        <v>45572</v>
      </c>
      <c r="G38" s="1202"/>
      <c r="H38" s="1151"/>
      <c r="I38" s="145"/>
      <c r="J38" s="145"/>
    </row>
    <row r="39" spans="1:10" s="146" customFormat="1" ht="20.100000000000001" hidden="1" customHeight="1">
      <c r="A39" s="873" t="s">
        <v>728</v>
      </c>
      <c r="B39" s="1154" t="s">
        <v>726</v>
      </c>
      <c r="C39" s="1154" t="s">
        <v>2117</v>
      </c>
      <c r="D39" s="1154">
        <v>45575</v>
      </c>
      <c r="E39" s="1151">
        <f t="shared" si="0"/>
        <v>45579</v>
      </c>
      <c r="F39" s="1151">
        <f t="shared" si="1"/>
        <v>45581</v>
      </c>
      <c r="G39" s="1202"/>
      <c r="H39" s="1151"/>
      <c r="I39" s="145"/>
      <c r="J39" s="145"/>
    </row>
    <row r="40" spans="1:10" s="146" customFormat="1" ht="20.100000000000001" hidden="1" customHeight="1">
      <c r="A40" s="873" t="s">
        <v>721</v>
      </c>
      <c r="B40" s="1154" t="s">
        <v>728</v>
      </c>
      <c r="C40" s="1154" t="s">
        <v>2118</v>
      </c>
      <c r="D40" s="1154">
        <v>45583</v>
      </c>
      <c r="E40" s="1585" t="s">
        <v>283</v>
      </c>
      <c r="F40" s="1622"/>
      <c r="G40" s="1202"/>
      <c r="H40" s="1151"/>
      <c r="I40" s="145"/>
      <c r="J40" s="145"/>
    </row>
    <row r="41" spans="1:10" s="146" customFormat="1" ht="20.100000000000001" hidden="1" customHeight="1">
      <c r="A41" s="873" t="s">
        <v>719</v>
      </c>
      <c r="B41" s="1154" t="s">
        <v>721</v>
      </c>
      <c r="C41" s="1154" t="s">
        <v>2119</v>
      </c>
      <c r="D41" s="1154">
        <v>45584</v>
      </c>
      <c r="E41" s="1151">
        <f t="shared" ref="E41:E52" si="2">D41+4</f>
        <v>45588</v>
      </c>
      <c r="F41" s="1151">
        <f t="shared" ref="F41:F52" si="3">D41+6</f>
        <v>45590</v>
      </c>
      <c r="G41" s="1202"/>
      <c r="H41" s="1151"/>
      <c r="I41" s="145"/>
      <c r="J41" s="145"/>
    </row>
    <row r="42" spans="1:10" s="146" customFormat="1" ht="20.100000000000001" hidden="1" customHeight="1">
      <c r="A42" s="873" t="s">
        <v>726</v>
      </c>
      <c r="B42" s="1154" t="s">
        <v>719</v>
      </c>
      <c r="C42" s="1154" t="s">
        <v>2120</v>
      </c>
      <c r="D42" s="1154">
        <v>45588</v>
      </c>
      <c r="E42" s="1151">
        <f t="shared" si="2"/>
        <v>45592</v>
      </c>
      <c r="F42" s="1151">
        <f t="shared" si="3"/>
        <v>45594</v>
      </c>
      <c r="G42" s="1202"/>
      <c r="H42" s="1151"/>
      <c r="I42" s="145"/>
      <c r="J42" s="145"/>
    </row>
    <row r="43" spans="1:10" s="146" customFormat="1" ht="20.100000000000001" hidden="1" customHeight="1">
      <c r="A43" s="873"/>
      <c r="B43" s="1154" t="s">
        <v>731</v>
      </c>
      <c r="C43" s="1154" t="s">
        <v>2121</v>
      </c>
      <c r="D43" s="1154">
        <v>45594</v>
      </c>
      <c r="E43" s="1151">
        <f t="shared" si="2"/>
        <v>45598</v>
      </c>
      <c r="F43" s="1151">
        <f t="shared" si="3"/>
        <v>45600</v>
      </c>
      <c r="G43" s="1202"/>
      <c r="H43" s="1151"/>
      <c r="I43" s="145"/>
      <c r="J43" s="145"/>
    </row>
    <row r="44" spans="1:10" s="146" customFormat="1" ht="20.100000000000001" hidden="1" customHeight="1">
      <c r="A44" s="873"/>
      <c r="B44" s="1154" t="s">
        <v>724</v>
      </c>
      <c r="C44" s="1154" t="s">
        <v>2122</v>
      </c>
      <c r="D44" s="1154">
        <v>45607</v>
      </c>
      <c r="E44" s="1151">
        <f t="shared" si="2"/>
        <v>45611</v>
      </c>
      <c r="F44" s="1151">
        <f t="shared" si="3"/>
        <v>45613</v>
      </c>
      <c r="G44" s="1202"/>
      <c r="H44" s="1151"/>
      <c r="I44" s="145"/>
      <c r="J44" s="145"/>
    </row>
    <row r="45" spans="1:10" s="146" customFormat="1" ht="20.100000000000001" hidden="1" customHeight="1">
      <c r="A45" s="873" t="s">
        <v>2101</v>
      </c>
      <c r="B45" s="1154" t="s">
        <v>2123</v>
      </c>
      <c r="C45" s="1154" t="s">
        <v>2124</v>
      </c>
      <c r="D45" s="1154">
        <v>45614</v>
      </c>
      <c r="E45" s="1151">
        <f t="shared" si="2"/>
        <v>45618</v>
      </c>
      <c r="F45" s="1151">
        <f t="shared" si="3"/>
        <v>45620</v>
      </c>
      <c r="G45" s="1202"/>
      <c r="H45" s="1151"/>
      <c r="I45" s="145"/>
      <c r="J45" s="145"/>
    </row>
    <row r="46" spans="1:10" s="146" customFormat="1" ht="20.100000000000001" hidden="1" customHeight="1">
      <c r="A46" s="873" t="s">
        <v>2125</v>
      </c>
      <c r="B46" s="1154" t="s">
        <v>1833</v>
      </c>
      <c r="C46" s="1154" t="s">
        <v>2126</v>
      </c>
      <c r="D46" s="1154">
        <v>45620</v>
      </c>
      <c r="E46" s="1151">
        <f t="shared" si="2"/>
        <v>45624</v>
      </c>
      <c r="F46" s="1151">
        <f t="shared" si="3"/>
        <v>45626</v>
      </c>
      <c r="G46" s="1202"/>
      <c r="H46" s="1151"/>
      <c r="I46" s="145"/>
      <c r="J46" s="145"/>
    </row>
    <row r="47" spans="1:10" s="146" customFormat="1" ht="20.100000000000001" hidden="1" customHeight="1">
      <c r="A47" s="873" t="s">
        <v>728</v>
      </c>
      <c r="B47" s="1154" t="s">
        <v>2127</v>
      </c>
      <c r="C47" s="1154" t="s">
        <v>2128</v>
      </c>
      <c r="D47" s="1154">
        <v>45629</v>
      </c>
      <c r="E47" s="1151">
        <f t="shared" si="2"/>
        <v>45633</v>
      </c>
      <c r="F47" s="1151">
        <f t="shared" si="3"/>
        <v>45635</v>
      </c>
      <c r="G47" s="1202"/>
      <c r="H47" s="1151"/>
      <c r="I47" s="145"/>
      <c r="J47" s="145"/>
    </row>
    <row r="48" spans="1:10" s="146" customFormat="1" ht="20.100000000000001" hidden="1" customHeight="1">
      <c r="A48" s="873" t="s">
        <v>2129</v>
      </c>
      <c r="B48" s="1154" t="s">
        <v>2037</v>
      </c>
      <c r="C48" s="1154" t="s">
        <v>2130</v>
      </c>
      <c r="D48" s="1154">
        <v>45635</v>
      </c>
      <c r="E48" s="1151">
        <f t="shared" si="2"/>
        <v>45639</v>
      </c>
      <c r="F48" s="1151">
        <f t="shared" si="3"/>
        <v>45641</v>
      </c>
      <c r="G48" s="1202"/>
      <c r="H48" s="1151"/>
      <c r="I48" s="145"/>
      <c r="J48" s="145"/>
    </row>
    <row r="49" spans="1:10" s="146" customFormat="1" ht="20.100000000000001" hidden="1" customHeight="1">
      <c r="A49" s="873" t="s">
        <v>719</v>
      </c>
      <c r="B49" s="1154" t="s">
        <v>2104</v>
      </c>
      <c r="C49" s="1154" t="s">
        <v>2131</v>
      </c>
      <c r="D49" s="1154">
        <v>45644</v>
      </c>
      <c r="E49" s="1151">
        <f t="shared" si="2"/>
        <v>45648</v>
      </c>
      <c r="F49" s="1151">
        <f t="shared" si="3"/>
        <v>45650</v>
      </c>
      <c r="G49" s="1202"/>
      <c r="H49" s="1151"/>
      <c r="I49" s="145"/>
      <c r="J49" s="145"/>
    </row>
    <row r="50" spans="1:10" s="146" customFormat="1" ht="20.100000000000001" hidden="1" customHeight="1">
      <c r="A50" s="873"/>
      <c r="B50" s="1154" t="s">
        <v>731</v>
      </c>
      <c r="C50" s="1154" t="s">
        <v>2132</v>
      </c>
      <c r="D50" s="1154">
        <v>45645</v>
      </c>
      <c r="E50" s="1151">
        <f t="shared" si="2"/>
        <v>45649</v>
      </c>
      <c r="F50" s="1151">
        <f t="shared" si="3"/>
        <v>45651</v>
      </c>
      <c r="G50" s="1202"/>
      <c r="H50" s="1151"/>
      <c r="I50" s="145"/>
      <c r="J50" s="145"/>
    </row>
    <row r="51" spans="1:10" s="146" customFormat="1" ht="20.100000000000001" hidden="1" customHeight="1">
      <c r="A51" s="873"/>
      <c r="B51" s="1154" t="s">
        <v>724</v>
      </c>
      <c r="C51" s="1154" t="s">
        <v>2133</v>
      </c>
      <c r="D51" s="1154">
        <v>45652</v>
      </c>
      <c r="E51" s="1151">
        <f t="shared" si="2"/>
        <v>45656</v>
      </c>
      <c r="F51" s="1151">
        <f t="shared" si="3"/>
        <v>45658</v>
      </c>
      <c r="G51" s="1202"/>
      <c r="H51" s="1151"/>
      <c r="I51" s="145"/>
      <c r="J51" s="145"/>
    </row>
    <row r="52" spans="1:10" s="146" customFormat="1" ht="20.100000000000001" hidden="1" customHeight="1">
      <c r="A52" s="873"/>
      <c r="B52" s="1154" t="s">
        <v>2123</v>
      </c>
      <c r="C52" s="1154" t="s">
        <v>2134</v>
      </c>
      <c r="D52" s="1154">
        <v>45661</v>
      </c>
      <c r="E52" s="1151">
        <f t="shared" si="2"/>
        <v>45665</v>
      </c>
      <c r="F52" s="1151">
        <f t="shared" si="3"/>
        <v>45667</v>
      </c>
      <c r="G52" s="1202"/>
      <c r="H52" s="1151"/>
      <c r="I52" s="145"/>
      <c r="J52" s="145"/>
    </row>
    <row r="53" spans="1:10" s="146" customFormat="1" ht="20.100000000000001" hidden="1" customHeight="1">
      <c r="A53" s="873" t="s">
        <v>1833</v>
      </c>
      <c r="B53" s="1154" t="s">
        <v>2135</v>
      </c>
      <c r="C53" s="1154" t="s">
        <v>2136</v>
      </c>
      <c r="D53" s="1154">
        <v>45676</v>
      </c>
      <c r="E53" s="1155" t="s">
        <v>283</v>
      </c>
      <c r="F53" s="1155" t="s">
        <v>283</v>
      </c>
      <c r="G53" s="1202"/>
      <c r="H53" s="1151"/>
      <c r="I53" s="145"/>
      <c r="J53" s="145"/>
    </row>
    <row r="54" spans="1:10" s="146" customFormat="1" ht="20.100000000000001" hidden="1" customHeight="1">
      <c r="A54" s="873"/>
      <c r="B54" s="1154" t="s">
        <v>2127</v>
      </c>
      <c r="C54" s="1154" t="s">
        <v>2137</v>
      </c>
      <c r="D54" s="1154">
        <v>45676</v>
      </c>
      <c r="E54" s="1151">
        <f>D54+4</f>
        <v>45680</v>
      </c>
      <c r="F54" s="1151">
        <f>D54+6</f>
        <v>45682</v>
      </c>
      <c r="G54" s="1202"/>
      <c r="H54" s="1151"/>
      <c r="I54" s="145"/>
      <c r="J54" s="145"/>
    </row>
    <row r="55" spans="1:10" s="146" customFormat="1" ht="20.100000000000001" hidden="1" customHeight="1">
      <c r="A55" s="873"/>
      <c r="B55" s="1154" t="s">
        <v>2037</v>
      </c>
      <c r="C55" s="1154" t="s">
        <v>2138</v>
      </c>
      <c r="D55" s="1154">
        <v>45314</v>
      </c>
      <c r="E55" s="1151">
        <f>D55+4</f>
        <v>45318</v>
      </c>
      <c r="F55" s="1151">
        <f>D55+6</f>
        <v>45320</v>
      </c>
      <c r="G55" s="1202"/>
      <c r="H55" s="1151"/>
      <c r="I55" s="145"/>
      <c r="J55" s="145"/>
    </row>
    <row r="56" spans="1:10" s="146" customFormat="1" ht="20.100000000000001" hidden="1" customHeight="1">
      <c r="A56" s="873" t="s">
        <v>719</v>
      </c>
      <c r="B56" s="1154" t="s">
        <v>2104</v>
      </c>
      <c r="C56" s="1154" t="s">
        <v>2139</v>
      </c>
      <c r="D56" s="1154">
        <v>45321</v>
      </c>
      <c r="E56" s="1151">
        <f>D56+4</f>
        <v>45325</v>
      </c>
      <c r="F56" s="1151">
        <f>D56+6</f>
        <v>45327</v>
      </c>
      <c r="G56" s="1202"/>
      <c r="H56" s="1151"/>
      <c r="I56" s="145"/>
      <c r="J56" s="145"/>
    </row>
    <row r="57" spans="1:10" s="146" customFormat="1" ht="20.100000000000001" hidden="1" customHeight="1">
      <c r="A57" s="873"/>
      <c r="B57" s="1154" t="s">
        <v>731</v>
      </c>
      <c r="C57" s="1154" t="s">
        <v>2140</v>
      </c>
      <c r="D57" s="1154">
        <v>45695</v>
      </c>
      <c r="E57" s="1151">
        <f>D57+4</f>
        <v>45699</v>
      </c>
      <c r="F57" s="1151">
        <f>D57+6</f>
        <v>45701</v>
      </c>
      <c r="G57" s="1202"/>
      <c r="H57" s="1151"/>
      <c r="I57" s="145"/>
      <c r="J57" s="145"/>
    </row>
    <row r="58" spans="1:10" s="146" customFormat="1" ht="20.100000000000001" hidden="1" customHeight="1">
      <c r="A58" s="873" t="s">
        <v>724</v>
      </c>
      <c r="B58" s="1154" t="s">
        <v>724</v>
      </c>
      <c r="C58" s="1154" t="s">
        <v>2141</v>
      </c>
      <c r="D58" s="1154">
        <v>45707</v>
      </c>
      <c r="E58" s="1151">
        <f>D58+4</f>
        <v>45711</v>
      </c>
      <c r="F58" s="1155" t="s">
        <v>283</v>
      </c>
      <c r="G58" s="1202"/>
      <c r="H58" s="1151"/>
      <c r="I58" s="145"/>
      <c r="J58" s="145"/>
    </row>
    <row r="59" spans="1:10" s="146" customFormat="1" ht="20.100000000000001" hidden="1" customHeight="1">
      <c r="A59" s="873"/>
      <c r="B59" s="1158" t="s">
        <v>307</v>
      </c>
      <c r="C59" s="1154" t="s">
        <v>2142</v>
      </c>
      <c r="D59" s="1156"/>
      <c r="E59" s="1156"/>
      <c r="F59" s="1156"/>
      <c r="G59" s="1202"/>
      <c r="H59" s="1151"/>
      <c r="I59" s="145"/>
      <c r="J59" s="145"/>
    </row>
    <row r="60" spans="1:10" s="146" customFormat="1" ht="20.100000000000001" hidden="1" customHeight="1">
      <c r="A60" s="873" t="s">
        <v>2143</v>
      </c>
      <c r="B60" s="1154" t="s">
        <v>1983</v>
      </c>
      <c r="C60" s="1154" t="s">
        <v>2144</v>
      </c>
      <c r="D60" s="1154">
        <v>45718</v>
      </c>
      <c r="E60" s="1151">
        <f>D60+4</f>
        <v>45722</v>
      </c>
      <c r="F60" s="1151">
        <f>D60+6</f>
        <v>45724</v>
      </c>
      <c r="G60" s="1202"/>
      <c r="H60" s="1151"/>
      <c r="I60" s="145"/>
      <c r="J60" s="145"/>
    </row>
    <row r="61" spans="1:10" s="146" customFormat="1" ht="20.100000000000001" hidden="1" customHeight="1">
      <c r="A61" s="873"/>
      <c r="B61" s="1154" t="s">
        <v>2127</v>
      </c>
      <c r="C61" s="1154" t="s">
        <v>2145</v>
      </c>
      <c r="D61" s="1154">
        <v>45723</v>
      </c>
      <c r="E61" s="1151">
        <f>D61+4</f>
        <v>45727</v>
      </c>
      <c r="F61" s="1151">
        <f>D61+6</f>
        <v>45729</v>
      </c>
      <c r="G61" s="1202"/>
      <c r="H61" s="1151"/>
      <c r="I61" s="145"/>
      <c r="J61" s="145"/>
    </row>
    <row r="62" spans="1:10" s="146" customFormat="1" ht="20.100000000000001" hidden="1" customHeight="1">
      <c r="A62" s="873"/>
      <c r="B62" s="1154" t="s">
        <v>2037</v>
      </c>
      <c r="C62" s="1154" t="s">
        <v>2146</v>
      </c>
      <c r="D62" s="1154">
        <v>45731</v>
      </c>
      <c r="E62" s="1151">
        <f t="shared" ref="E62:E69" si="4">D62+4</f>
        <v>45735</v>
      </c>
      <c r="F62" s="1151">
        <f t="shared" ref="F62:F69" si="5">D62+6</f>
        <v>45737</v>
      </c>
      <c r="G62" s="1202"/>
      <c r="H62" s="1151"/>
      <c r="I62" s="145"/>
      <c r="J62" s="145"/>
    </row>
    <row r="63" spans="1:10" s="146" customFormat="1" ht="20.100000000000001" hidden="1" customHeight="1">
      <c r="A63" s="873"/>
      <c r="B63" s="1154" t="s">
        <v>2104</v>
      </c>
      <c r="C63" s="1154" t="s">
        <v>2147</v>
      </c>
      <c r="D63" s="1154">
        <v>45741</v>
      </c>
      <c r="E63" s="1151">
        <f t="shared" si="4"/>
        <v>45745</v>
      </c>
      <c r="F63" s="1151">
        <f t="shared" si="5"/>
        <v>45747</v>
      </c>
      <c r="G63" s="1202"/>
      <c r="H63" s="1151"/>
      <c r="I63" s="145"/>
      <c r="J63" s="145"/>
    </row>
    <row r="64" spans="1:10" s="146" customFormat="1" ht="20.100000000000001" hidden="1" customHeight="1">
      <c r="A64" s="873"/>
      <c r="B64" s="1154" t="s">
        <v>731</v>
      </c>
      <c r="C64" s="1154" t="s">
        <v>2148</v>
      </c>
      <c r="D64" s="1154">
        <v>45744</v>
      </c>
      <c r="E64" s="1151">
        <f t="shared" si="4"/>
        <v>45748</v>
      </c>
      <c r="F64" s="1177" t="s">
        <v>283</v>
      </c>
      <c r="G64" s="1202"/>
      <c r="H64" s="1151"/>
      <c r="I64" s="145"/>
      <c r="J64" s="145"/>
    </row>
    <row r="65" spans="1:10" s="146" customFormat="1" ht="20.100000000000001" hidden="1" customHeight="1">
      <c r="A65" s="873" t="s">
        <v>1833</v>
      </c>
      <c r="B65" s="1154" t="s">
        <v>434</v>
      </c>
      <c r="C65" s="1154" t="s">
        <v>2149</v>
      </c>
      <c r="D65" s="1154">
        <v>45753</v>
      </c>
      <c r="E65" s="1151">
        <f t="shared" si="4"/>
        <v>45757</v>
      </c>
      <c r="F65" s="1151">
        <f t="shared" si="5"/>
        <v>45759</v>
      </c>
      <c r="G65" s="1202"/>
      <c r="H65" s="1151"/>
      <c r="I65" s="145"/>
      <c r="J65" s="145"/>
    </row>
    <row r="66" spans="1:10" s="146" customFormat="1" ht="20.100000000000001" hidden="1" customHeight="1">
      <c r="A66" s="873"/>
      <c r="B66" s="1154" t="s">
        <v>724</v>
      </c>
      <c r="C66" s="1154" t="s">
        <v>2150</v>
      </c>
      <c r="D66" s="1154">
        <v>45758</v>
      </c>
      <c r="E66" s="1151">
        <f t="shared" si="4"/>
        <v>45762</v>
      </c>
      <c r="F66" s="1151">
        <f t="shared" si="5"/>
        <v>45764</v>
      </c>
      <c r="G66" s="1202"/>
      <c r="H66" s="1151"/>
      <c r="I66" s="145"/>
      <c r="J66" s="145"/>
    </row>
    <row r="67" spans="1:10" s="146" customFormat="1" ht="20.100000000000001" hidden="1" customHeight="1">
      <c r="A67" s="873"/>
      <c r="B67" s="1154" t="s">
        <v>1983</v>
      </c>
      <c r="C67" s="1154" t="s">
        <v>2151</v>
      </c>
      <c r="D67" s="1154">
        <v>45769</v>
      </c>
      <c r="E67" s="1151">
        <f t="shared" si="4"/>
        <v>45773</v>
      </c>
      <c r="F67" s="1151">
        <f t="shared" si="5"/>
        <v>45775</v>
      </c>
      <c r="G67" s="1202"/>
      <c r="H67" s="1151"/>
      <c r="I67" s="145"/>
      <c r="J67" s="145"/>
    </row>
    <row r="68" spans="1:10" s="146" customFormat="1" ht="20.100000000000001" hidden="1" customHeight="1">
      <c r="A68" s="873"/>
      <c r="B68" s="1154" t="s">
        <v>2127</v>
      </c>
      <c r="C68" s="1154" t="s">
        <v>2152</v>
      </c>
      <c r="D68" s="1154">
        <v>45771</v>
      </c>
      <c r="E68" s="1151">
        <f t="shared" si="4"/>
        <v>45775</v>
      </c>
      <c r="F68" s="1151">
        <f t="shared" si="5"/>
        <v>45777</v>
      </c>
      <c r="G68" s="1202"/>
      <c r="H68" s="1151"/>
      <c r="I68" s="145"/>
      <c r="J68" s="145"/>
    </row>
    <row r="69" spans="1:10" s="146" customFormat="1" ht="20.100000000000001" hidden="1" customHeight="1">
      <c r="A69" s="873"/>
      <c r="B69" s="1154" t="s">
        <v>2037</v>
      </c>
      <c r="C69" s="1154" t="s">
        <v>2153</v>
      </c>
      <c r="D69" s="1154">
        <v>45779</v>
      </c>
      <c r="E69" s="1151">
        <f t="shared" si="4"/>
        <v>45783</v>
      </c>
      <c r="F69" s="1151">
        <f t="shared" si="5"/>
        <v>45785</v>
      </c>
      <c r="G69" s="1202"/>
      <c r="H69" s="1151"/>
      <c r="I69" s="145"/>
      <c r="J69" s="145"/>
    </row>
    <row r="70" spans="1:10" s="146" customFormat="1" ht="20.100000000000001" hidden="1" customHeight="1">
      <c r="A70" s="873" t="s">
        <v>2104</v>
      </c>
      <c r="B70" s="1154" t="s">
        <v>2154</v>
      </c>
      <c r="C70" s="1154" t="s">
        <v>2155</v>
      </c>
      <c r="D70" s="1154">
        <v>45784</v>
      </c>
      <c r="E70" s="1151">
        <f t="shared" ref="E70:E76" si="6">D70+4</f>
        <v>45788</v>
      </c>
      <c r="F70" s="1151">
        <f t="shared" ref="F70:F76" si="7">D70+6</f>
        <v>45790</v>
      </c>
      <c r="G70" s="1202"/>
      <c r="H70" s="1151"/>
      <c r="I70" s="145"/>
      <c r="J70" s="145"/>
    </row>
    <row r="71" spans="1:10" s="146" customFormat="1" ht="20.100000000000001" hidden="1" customHeight="1">
      <c r="A71" s="873"/>
      <c r="B71" s="1154" t="s">
        <v>731</v>
      </c>
      <c r="C71" s="1154" t="s">
        <v>2156</v>
      </c>
      <c r="D71" s="1154">
        <v>45797</v>
      </c>
      <c r="E71" s="1151">
        <f t="shared" si="6"/>
        <v>45801</v>
      </c>
      <c r="F71" s="1151">
        <f t="shared" si="7"/>
        <v>45803</v>
      </c>
      <c r="G71" s="1202"/>
      <c r="H71" s="1151"/>
      <c r="I71" s="145"/>
      <c r="J71" s="145"/>
    </row>
    <row r="72" spans="1:10" s="146" customFormat="1" ht="20.100000000000001" hidden="1" customHeight="1">
      <c r="A72" s="873"/>
      <c r="B72" s="1154" t="s">
        <v>434</v>
      </c>
      <c r="C72" s="1154" t="s">
        <v>2157</v>
      </c>
      <c r="D72" s="1154">
        <v>45802</v>
      </c>
      <c r="E72" s="1151">
        <f t="shared" si="6"/>
        <v>45806</v>
      </c>
      <c r="F72" s="1151">
        <f t="shared" si="7"/>
        <v>45808</v>
      </c>
      <c r="G72" s="1202"/>
      <c r="H72" s="1151"/>
      <c r="I72" s="145"/>
      <c r="J72" s="145"/>
    </row>
    <row r="73" spans="1:10" s="146" customFormat="1" ht="20.100000000000001" hidden="1" customHeight="1">
      <c r="A73" s="873"/>
      <c r="B73" s="1154" t="s">
        <v>724</v>
      </c>
      <c r="C73" s="1154" t="s">
        <v>2158</v>
      </c>
      <c r="D73" s="1154">
        <v>45807</v>
      </c>
      <c r="E73" s="1151">
        <f t="shared" si="6"/>
        <v>45811</v>
      </c>
      <c r="F73" s="1151">
        <f t="shared" si="7"/>
        <v>45813</v>
      </c>
      <c r="G73" s="1202"/>
      <c r="H73" s="1151"/>
      <c r="I73" s="145"/>
      <c r="J73" s="145"/>
    </row>
    <row r="74" spans="1:10" s="146" customFormat="1" ht="20.100000000000001" hidden="1" customHeight="1">
      <c r="A74" s="873"/>
      <c r="B74" s="1154" t="s">
        <v>2159</v>
      </c>
      <c r="C74" s="1154" t="s">
        <v>2160</v>
      </c>
      <c r="D74" s="1154">
        <v>45819</v>
      </c>
      <c r="E74" s="1151">
        <f t="shared" ref="E74" si="8">D74+4</f>
        <v>45823</v>
      </c>
      <c r="F74" s="1151">
        <f t="shared" ref="F74" si="9">D74+6</f>
        <v>45825</v>
      </c>
      <c r="G74" s="1202"/>
      <c r="H74" s="1151"/>
      <c r="I74" s="145"/>
      <c r="J74" s="145"/>
    </row>
    <row r="75" spans="1:10" s="146" customFormat="1" ht="20.100000000000001" hidden="1" customHeight="1">
      <c r="A75" s="873"/>
      <c r="B75" s="1154" t="s">
        <v>2127</v>
      </c>
      <c r="C75" s="1154" t="s">
        <v>2161</v>
      </c>
      <c r="D75" s="1154">
        <v>45821</v>
      </c>
      <c r="E75" s="1151">
        <f t="shared" si="6"/>
        <v>45825</v>
      </c>
      <c r="F75" s="1151">
        <f t="shared" si="7"/>
        <v>45827</v>
      </c>
      <c r="G75" s="1202"/>
      <c r="H75" s="1151"/>
      <c r="I75" s="145"/>
      <c r="J75" s="145"/>
    </row>
    <row r="76" spans="1:10" s="146" customFormat="1" ht="20.100000000000001" hidden="1" customHeight="1">
      <c r="A76" s="873"/>
      <c r="B76" s="1154" t="s">
        <v>2037</v>
      </c>
      <c r="C76" s="1154" t="s">
        <v>2162</v>
      </c>
      <c r="D76" s="1154">
        <v>45830</v>
      </c>
      <c r="E76" s="1151">
        <f t="shared" si="6"/>
        <v>45834</v>
      </c>
      <c r="F76" s="1151">
        <f t="shared" si="7"/>
        <v>45836</v>
      </c>
      <c r="G76" s="1202"/>
      <c r="H76" s="1151"/>
      <c r="I76" s="145"/>
      <c r="J76" s="145"/>
    </row>
    <row r="77" spans="1:10" s="146" customFormat="1" ht="20.100000000000001" hidden="1" customHeight="1">
      <c r="A77" s="873" t="s">
        <v>2104</v>
      </c>
      <c r="B77" s="1154" t="s">
        <v>2154</v>
      </c>
      <c r="C77" s="1154" t="s">
        <v>2163</v>
      </c>
      <c r="D77" s="1154">
        <v>45836</v>
      </c>
      <c r="E77" s="1151">
        <f t="shared" ref="E77" si="10">D77+4</f>
        <v>45840</v>
      </c>
      <c r="F77" s="1151">
        <f t="shared" ref="F77" si="11">D77+6</f>
        <v>45842</v>
      </c>
      <c r="G77" s="1202"/>
      <c r="H77" s="1151"/>
      <c r="I77" s="145"/>
      <c r="J77" s="145"/>
    </row>
    <row r="78" spans="1:10" s="146" customFormat="1" ht="20.100000000000001" hidden="1" customHeight="1">
      <c r="A78" s="873"/>
      <c r="B78" s="1154" t="s">
        <v>731</v>
      </c>
      <c r="C78" s="1154" t="s">
        <v>2164</v>
      </c>
      <c r="D78" s="1154">
        <v>45842</v>
      </c>
      <c r="E78" s="1151">
        <f t="shared" ref="E78:E82" si="12">D78+4</f>
        <v>45846</v>
      </c>
      <c r="F78" s="1151">
        <f t="shared" ref="F78:F82" si="13">D78+6</f>
        <v>45848</v>
      </c>
      <c r="G78" s="1202"/>
      <c r="H78" s="1151"/>
      <c r="I78" s="145"/>
      <c r="J78" s="145"/>
    </row>
    <row r="79" spans="1:10" s="146" customFormat="1" ht="20.100000000000001" hidden="1" customHeight="1">
      <c r="A79" s="873"/>
      <c r="B79" s="1154" t="s">
        <v>434</v>
      </c>
      <c r="C79" s="1154" t="s">
        <v>2165</v>
      </c>
      <c r="D79" s="1154">
        <v>45847</v>
      </c>
      <c r="E79" s="1151">
        <f t="shared" si="12"/>
        <v>45851</v>
      </c>
      <c r="F79" s="1151">
        <f t="shared" si="13"/>
        <v>45853</v>
      </c>
      <c r="G79" s="1202"/>
      <c r="H79" s="1151"/>
      <c r="I79" s="145"/>
      <c r="J79" s="145"/>
    </row>
    <row r="80" spans="1:10" s="146" customFormat="1" ht="20.100000000000001" hidden="1" customHeight="1">
      <c r="A80" s="873"/>
      <c r="B80" s="1154" t="s">
        <v>724</v>
      </c>
      <c r="C80" s="1154" t="s">
        <v>2166</v>
      </c>
      <c r="D80" s="1154">
        <v>45859</v>
      </c>
      <c r="E80" s="1177" t="s">
        <v>283</v>
      </c>
      <c r="F80" s="1151">
        <v>45861</v>
      </c>
      <c r="G80" s="1202"/>
      <c r="H80" s="1151"/>
      <c r="I80" s="145"/>
      <c r="J80" s="145"/>
    </row>
    <row r="81" spans="1:10" s="146" customFormat="1" ht="20.100000000000001" hidden="1" customHeight="1">
      <c r="A81" s="873"/>
      <c r="B81" s="1154" t="s">
        <v>1983</v>
      </c>
      <c r="C81" s="1154" t="s">
        <v>2167</v>
      </c>
      <c r="D81" s="1154">
        <v>45866</v>
      </c>
      <c r="E81" s="1151">
        <f t="shared" si="12"/>
        <v>45870</v>
      </c>
      <c r="F81" s="1151">
        <f t="shared" si="13"/>
        <v>45872</v>
      </c>
      <c r="G81" s="1202"/>
      <c r="H81" s="1151"/>
      <c r="I81" s="145"/>
      <c r="J81" s="145"/>
    </row>
    <row r="82" spans="1:10" s="146" customFormat="1" ht="20.100000000000001" hidden="1" customHeight="1">
      <c r="A82" s="873"/>
      <c r="B82" s="1154" t="s">
        <v>2127</v>
      </c>
      <c r="C82" s="1154" t="s">
        <v>2168</v>
      </c>
      <c r="D82" s="1154">
        <v>45869</v>
      </c>
      <c r="E82" s="1151">
        <f t="shared" si="12"/>
        <v>45873</v>
      </c>
      <c r="F82" s="1151">
        <f t="shared" si="13"/>
        <v>45875</v>
      </c>
      <c r="G82" s="1202"/>
      <c r="H82" s="1151"/>
      <c r="I82" s="145"/>
      <c r="J82" s="145"/>
    </row>
    <row r="83" spans="1:10" s="146" customFormat="1" ht="20.100000000000001" hidden="1" customHeight="1">
      <c r="A83" s="873"/>
      <c r="B83" s="1154" t="s">
        <v>2037</v>
      </c>
      <c r="C83" s="1154" t="s">
        <v>2169</v>
      </c>
      <c r="D83" s="1154">
        <v>45876</v>
      </c>
      <c r="E83" s="1151">
        <f t="shared" ref="E83:E86" si="14">D83+4</f>
        <v>45880</v>
      </c>
      <c r="F83" s="1151">
        <f t="shared" ref="F83:F86" si="15">D83+6</f>
        <v>45882</v>
      </c>
      <c r="G83" s="1202"/>
      <c r="H83" s="1151"/>
      <c r="I83" s="145"/>
      <c r="J83" s="145"/>
    </row>
    <row r="84" spans="1:10" s="146" customFormat="1" ht="20.100000000000001" hidden="1" customHeight="1">
      <c r="A84" s="873"/>
      <c r="B84" s="1154" t="s">
        <v>2154</v>
      </c>
      <c r="C84" s="1154" t="s">
        <v>2170</v>
      </c>
      <c r="D84" s="1154">
        <v>45882</v>
      </c>
      <c r="E84" s="1151">
        <f t="shared" si="14"/>
        <v>45886</v>
      </c>
      <c r="F84" s="1151">
        <f t="shared" si="15"/>
        <v>45888</v>
      </c>
      <c r="G84" s="1202"/>
      <c r="H84" s="1151"/>
      <c r="I84" s="145"/>
      <c r="J84" s="145"/>
    </row>
    <row r="85" spans="1:10" s="146" customFormat="1" ht="20.100000000000001" hidden="1" customHeight="1">
      <c r="A85" s="873"/>
      <c r="B85" s="1154" t="s">
        <v>731</v>
      </c>
      <c r="C85" s="1154" t="s">
        <v>2171</v>
      </c>
      <c r="D85" s="1154">
        <v>45890</v>
      </c>
      <c r="E85" s="1151">
        <f t="shared" si="14"/>
        <v>45894</v>
      </c>
      <c r="F85" s="1151">
        <f t="shared" si="15"/>
        <v>45896</v>
      </c>
      <c r="G85" s="1202"/>
      <c r="H85" s="1151"/>
      <c r="I85" s="145"/>
      <c r="J85" s="145"/>
    </row>
    <row r="86" spans="1:10" s="146" customFormat="1" ht="20.100000000000001" hidden="1" customHeight="1">
      <c r="A86" s="873" t="s">
        <v>2172</v>
      </c>
      <c r="B86" s="1154" t="s">
        <v>434</v>
      </c>
      <c r="C86" s="1154" t="s">
        <v>2173</v>
      </c>
      <c r="D86" s="1154">
        <v>45899</v>
      </c>
      <c r="E86" s="1151">
        <f t="shared" si="14"/>
        <v>45903</v>
      </c>
      <c r="F86" s="1151">
        <f t="shared" si="15"/>
        <v>45905</v>
      </c>
      <c r="G86" s="1202"/>
      <c r="H86" s="1151"/>
      <c r="I86" s="145"/>
      <c r="J86" s="145"/>
    </row>
    <row r="87" spans="1:10" s="146" customFormat="1" ht="20.100000000000001" hidden="1" customHeight="1">
      <c r="A87" s="873"/>
      <c r="B87" s="1154" t="s">
        <v>724</v>
      </c>
      <c r="C87" s="1154" t="s">
        <v>2174</v>
      </c>
      <c r="D87" s="1154">
        <v>45905</v>
      </c>
      <c r="E87" s="1177" t="s">
        <v>283</v>
      </c>
      <c r="F87" s="1177" t="s">
        <v>283</v>
      </c>
      <c r="G87" s="1202"/>
      <c r="H87" s="1151"/>
      <c r="I87" s="145"/>
      <c r="J87" s="145"/>
    </row>
    <row r="88" spans="1:10" s="146" customFormat="1" ht="20.100000000000001" hidden="1" customHeight="1">
      <c r="A88" s="873"/>
      <c r="B88" s="1154" t="s">
        <v>1983</v>
      </c>
      <c r="C88" s="1154" t="s">
        <v>2175</v>
      </c>
      <c r="D88" s="1154">
        <v>45918</v>
      </c>
      <c r="E88" s="1151">
        <f t="shared" ref="E88:E90" si="16">D88+4</f>
        <v>45922</v>
      </c>
      <c r="F88" s="1177" t="s">
        <v>283</v>
      </c>
      <c r="G88" s="1202"/>
      <c r="H88" s="1151"/>
      <c r="I88" s="145"/>
      <c r="J88" s="145"/>
    </row>
    <row r="89" spans="1:10" s="146" customFormat="1" ht="20.100000000000001" hidden="1" customHeight="1">
      <c r="A89" s="873"/>
      <c r="B89" s="1154" t="s">
        <v>2127</v>
      </c>
      <c r="C89" s="1154" t="s">
        <v>2176</v>
      </c>
      <c r="D89" s="1154">
        <v>45920</v>
      </c>
      <c r="E89" s="1177" t="s">
        <v>283</v>
      </c>
      <c r="F89" s="1151">
        <v>45924</v>
      </c>
      <c r="G89" s="1202"/>
      <c r="H89" s="1151"/>
      <c r="I89" s="145"/>
      <c r="J89" s="145"/>
    </row>
    <row r="90" spans="1:10" s="146" customFormat="1" ht="20.100000000000001" hidden="1" customHeight="1">
      <c r="A90" s="873"/>
      <c r="B90" s="1154" t="s">
        <v>2037</v>
      </c>
      <c r="C90" s="1154" t="s">
        <v>2177</v>
      </c>
      <c r="D90" s="1154">
        <v>45925</v>
      </c>
      <c r="E90" s="1151">
        <f t="shared" si="16"/>
        <v>45929</v>
      </c>
      <c r="F90" s="1151">
        <f t="shared" ref="F90" si="17">D90+6</f>
        <v>45931</v>
      </c>
      <c r="G90" s="1202"/>
      <c r="H90" s="1151"/>
      <c r="I90" s="145"/>
      <c r="J90" s="145"/>
    </row>
    <row r="91" spans="1:10" s="146" customFormat="1" ht="20.100000000000001" hidden="1" customHeight="1">
      <c r="A91" s="873"/>
      <c r="B91" s="1154" t="s">
        <v>2154</v>
      </c>
      <c r="C91" s="1154" t="s">
        <v>2178</v>
      </c>
      <c r="D91" s="1154">
        <v>45935</v>
      </c>
      <c r="E91" s="1151">
        <f t="shared" ref="E91:E94" si="18">D91+4</f>
        <v>45939</v>
      </c>
      <c r="F91" s="1151">
        <f t="shared" ref="F91:F93" si="19">D91+6</f>
        <v>45941</v>
      </c>
      <c r="G91" s="1202"/>
      <c r="H91" s="1151"/>
      <c r="I91" s="145"/>
      <c r="J91" s="145"/>
    </row>
    <row r="92" spans="1:10" s="146" customFormat="1" ht="20.100000000000001" hidden="1" customHeight="1">
      <c r="A92" s="873"/>
      <c r="B92" s="1154" t="s">
        <v>731</v>
      </c>
      <c r="C92" s="1154" t="s">
        <v>2179</v>
      </c>
      <c r="D92" s="1154">
        <v>45938</v>
      </c>
      <c r="E92" s="1151">
        <f t="shared" si="18"/>
        <v>45942</v>
      </c>
      <c r="F92" s="1151">
        <f t="shared" si="19"/>
        <v>45944</v>
      </c>
      <c r="G92" s="1202"/>
      <c r="H92" s="1151"/>
      <c r="I92" s="145"/>
      <c r="J92" s="145"/>
    </row>
    <row r="93" spans="1:10" s="146" customFormat="1" ht="20.100000000000001" hidden="1" customHeight="1">
      <c r="A93" s="873"/>
      <c r="B93" s="1154" t="s">
        <v>434</v>
      </c>
      <c r="C93" s="1154" t="s">
        <v>2180</v>
      </c>
      <c r="D93" s="1154">
        <v>45944</v>
      </c>
      <c r="E93" s="1151">
        <f t="shared" si="18"/>
        <v>45948</v>
      </c>
      <c r="F93" s="1151">
        <f t="shared" si="19"/>
        <v>45950</v>
      </c>
      <c r="G93" s="1202"/>
      <c r="H93" s="1151">
        <v>42</v>
      </c>
      <c r="I93" s="145"/>
      <c r="J93" s="145"/>
    </row>
    <row r="94" spans="1:10" s="146" customFormat="1" ht="20.100000000000001" hidden="1" customHeight="1">
      <c r="A94" s="873" t="s">
        <v>2181</v>
      </c>
      <c r="B94" s="1168" t="s">
        <v>2182</v>
      </c>
      <c r="C94" s="1154" t="s">
        <v>2183</v>
      </c>
      <c r="D94" s="1154">
        <v>45954</v>
      </c>
      <c r="E94" s="1151">
        <f t="shared" si="18"/>
        <v>45958</v>
      </c>
      <c r="F94" s="1151">
        <v>45861</v>
      </c>
      <c r="G94" s="1202"/>
      <c r="H94" s="1151">
        <v>43</v>
      </c>
      <c r="I94" s="145"/>
      <c r="J94" s="145"/>
    </row>
    <row r="95" spans="1:10" s="146" customFormat="1" ht="20.100000000000001" hidden="1" customHeight="1">
      <c r="A95" s="873"/>
      <c r="B95" s="1154" t="s">
        <v>1983</v>
      </c>
      <c r="C95" s="1154" t="s">
        <v>2184</v>
      </c>
      <c r="D95" s="1154">
        <v>45970</v>
      </c>
      <c r="E95" s="1151">
        <f>D95+6</f>
        <v>45976</v>
      </c>
      <c r="F95" s="1177" t="s">
        <v>283</v>
      </c>
      <c r="G95" s="1202"/>
      <c r="H95" s="1151">
        <v>44</v>
      </c>
      <c r="I95" s="145"/>
      <c r="J95" s="145"/>
    </row>
    <row r="96" spans="1:10" s="146" customFormat="1" ht="20.100000000000001" hidden="1" customHeight="1">
      <c r="A96" s="873"/>
      <c r="B96" s="1154" t="s">
        <v>2127</v>
      </c>
      <c r="C96" s="1154" t="s">
        <v>2185</v>
      </c>
      <c r="D96" s="1154">
        <v>45973</v>
      </c>
      <c r="E96" s="1151">
        <f t="shared" ref="E96:E107" si="20">D96+6</f>
        <v>45979</v>
      </c>
      <c r="F96" s="1151">
        <f>D96+8</f>
        <v>45981</v>
      </c>
      <c r="G96" s="1202"/>
      <c r="H96" s="1151">
        <v>45</v>
      </c>
      <c r="I96" s="145"/>
      <c r="J96" s="145"/>
    </row>
    <row r="97" spans="1:10" s="146" customFormat="1" ht="20.100000000000001" hidden="1" customHeight="1">
      <c r="A97" s="873"/>
      <c r="B97" s="1154" t="s">
        <v>2037</v>
      </c>
      <c r="C97" s="1154" t="s">
        <v>2186</v>
      </c>
      <c r="D97" s="1154">
        <v>45975</v>
      </c>
      <c r="E97" s="1151">
        <f t="shared" si="20"/>
        <v>45981</v>
      </c>
      <c r="F97" s="1151">
        <f t="shared" ref="F97:F107" si="21">D97+8</f>
        <v>45983</v>
      </c>
      <c r="G97" s="1202"/>
      <c r="H97" s="1151">
        <v>46</v>
      </c>
      <c r="I97" s="145"/>
      <c r="J97" s="145"/>
    </row>
    <row r="98" spans="1:10" s="146" customFormat="1" ht="20.100000000000001" hidden="1" customHeight="1">
      <c r="A98" s="873"/>
      <c r="B98" s="1154" t="s">
        <v>2154</v>
      </c>
      <c r="C98" s="1154" t="s">
        <v>2187</v>
      </c>
      <c r="D98" s="1154">
        <v>45987</v>
      </c>
      <c r="E98" s="1151">
        <f t="shared" si="20"/>
        <v>45993</v>
      </c>
      <c r="F98" s="1151">
        <f t="shared" si="21"/>
        <v>45995</v>
      </c>
      <c r="G98" s="1202"/>
      <c r="H98" s="1151">
        <v>47</v>
      </c>
      <c r="I98" s="145"/>
      <c r="J98" s="145"/>
    </row>
    <row r="99" spans="1:10" s="146" customFormat="1" ht="20.100000000000001" hidden="1" customHeight="1">
      <c r="A99" s="873"/>
      <c r="B99" s="1154" t="s">
        <v>731</v>
      </c>
      <c r="C99" s="1154" t="s">
        <v>2188</v>
      </c>
      <c r="D99" s="1154">
        <v>45995</v>
      </c>
      <c r="E99" s="1151">
        <f t="shared" si="20"/>
        <v>46001</v>
      </c>
      <c r="F99" s="1151">
        <f t="shared" si="21"/>
        <v>46003</v>
      </c>
      <c r="G99" s="1202"/>
      <c r="H99" s="1151">
        <v>48</v>
      </c>
      <c r="I99" s="145"/>
      <c r="J99" s="145"/>
    </row>
    <row r="100" spans="1:10" s="146" customFormat="1" ht="20.100000000000001" hidden="1" customHeight="1">
      <c r="A100" s="873" t="s">
        <v>434</v>
      </c>
      <c r="B100" s="1154" t="s">
        <v>2189</v>
      </c>
      <c r="C100" s="1154" t="s">
        <v>2190</v>
      </c>
      <c r="D100" s="1154">
        <v>46002</v>
      </c>
      <c r="E100" s="1151">
        <f t="shared" si="20"/>
        <v>46008</v>
      </c>
      <c r="F100" s="1151">
        <f t="shared" si="21"/>
        <v>46010</v>
      </c>
      <c r="G100" s="1202"/>
      <c r="H100" s="1151">
        <v>49</v>
      </c>
      <c r="I100" s="145"/>
      <c r="J100" s="145"/>
    </row>
    <row r="101" spans="1:10" s="146" customFormat="1" ht="20.100000000000001" hidden="1" customHeight="1">
      <c r="A101" s="873" t="s">
        <v>2191</v>
      </c>
      <c r="B101" s="1159" t="s">
        <v>459</v>
      </c>
      <c r="C101" s="1154" t="s">
        <v>2192</v>
      </c>
      <c r="D101" s="1154">
        <v>46008</v>
      </c>
      <c r="E101" s="1151">
        <f t="shared" si="20"/>
        <v>46014</v>
      </c>
      <c r="F101" s="1151">
        <f t="shared" si="21"/>
        <v>46016</v>
      </c>
      <c r="G101" s="1202"/>
      <c r="H101" s="1151">
        <v>50</v>
      </c>
      <c r="I101" s="145"/>
      <c r="J101" s="145"/>
    </row>
    <row r="102" spans="1:10" s="146" customFormat="1" ht="20.100000000000001" hidden="1" customHeight="1">
      <c r="A102" s="873" t="s">
        <v>1983</v>
      </c>
      <c r="B102" s="1154" t="s">
        <v>2181</v>
      </c>
      <c r="C102" s="1154" t="s">
        <v>2193</v>
      </c>
      <c r="D102" s="1154">
        <v>46023</v>
      </c>
      <c r="E102" s="1151">
        <f t="shared" si="20"/>
        <v>46029</v>
      </c>
      <c r="F102" s="1178" t="s">
        <v>283</v>
      </c>
      <c r="G102" s="1202"/>
      <c r="H102" s="1151">
        <v>51</v>
      </c>
      <c r="I102" s="145"/>
      <c r="J102" s="145"/>
    </row>
    <row r="103" spans="1:10" s="146" customFormat="1" ht="20.100000000000001" hidden="1" customHeight="1">
      <c r="A103" s="873" t="s">
        <v>2127</v>
      </c>
      <c r="B103" s="1159" t="s">
        <v>307</v>
      </c>
      <c r="C103" s="1154" t="s">
        <v>2194</v>
      </c>
      <c r="D103" s="1160">
        <v>46014</v>
      </c>
      <c r="E103" s="1160">
        <f t="shared" si="20"/>
        <v>46020</v>
      </c>
      <c r="F103" s="1160">
        <f t="shared" si="21"/>
        <v>46022</v>
      </c>
      <c r="G103" s="1202"/>
      <c r="H103" s="1151">
        <v>52</v>
      </c>
      <c r="I103" s="145"/>
      <c r="J103" s="145"/>
    </row>
    <row r="104" spans="1:10" s="146" customFormat="1" ht="20.100000000000001" hidden="1" customHeight="1">
      <c r="A104" s="873" t="s">
        <v>2195</v>
      </c>
      <c r="B104" s="1154" t="s">
        <v>2127</v>
      </c>
      <c r="C104" s="1154" t="s">
        <v>2196</v>
      </c>
      <c r="D104" s="1154">
        <v>46029</v>
      </c>
      <c r="E104" s="1151">
        <f t="shared" si="20"/>
        <v>46035</v>
      </c>
      <c r="F104" s="1151">
        <f t="shared" si="21"/>
        <v>46037</v>
      </c>
      <c r="G104" s="1202"/>
      <c r="H104" s="1151">
        <v>1</v>
      </c>
      <c r="I104" s="145"/>
      <c r="J104" s="145"/>
    </row>
    <row r="105" spans="1:10" s="146" customFormat="1" ht="20.100000000000001" hidden="1" customHeight="1">
      <c r="A105" s="873" t="s">
        <v>2197</v>
      </c>
      <c r="B105" s="1154" t="s">
        <v>1983</v>
      </c>
      <c r="C105" s="1154" t="s">
        <v>2198</v>
      </c>
      <c r="D105" s="1154">
        <v>16</v>
      </c>
      <c r="E105" s="1151">
        <f t="shared" si="20"/>
        <v>22</v>
      </c>
      <c r="F105" s="1151">
        <f t="shared" si="21"/>
        <v>24</v>
      </c>
      <c r="G105" s="1202"/>
      <c r="H105" s="1151">
        <v>2</v>
      </c>
      <c r="I105" s="145"/>
      <c r="J105" s="145"/>
    </row>
    <row r="106" spans="1:10" s="146" customFormat="1" ht="20.100000000000001" hidden="1" customHeight="1">
      <c r="A106" s="873" t="s">
        <v>2199</v>
      </c>
      <c r="B106" s="1167" t="s">
        <v>2200</v>
      </c>
      <c r="C106" s="1154" t="s">
        <v>2201</v>
      </c>
      <c r="D106" s="1154">
        <v>46040</v>
      </c>
      <c r="E106" s="1151">
        <f t="shared" si="20"/>
        <v>46046</v>
      </c>
      <c r="F106" s="1178" t="s">
        <v>283</v>
      </c>
      <c r="G106" s="1202"/>
      <c r="H106" s="1151">
        <v>3</v>
      </c>
      <c r="I106" s="145"/>
      <c r="J106" s="145"/>
    </row>
    <row r="107" spans="1:10" s="146" customFormat="1" ht="20.100000000000001" hidden="1" customHeight="1">
      <c r="A107" s="873" t="s">
        <v>2202</v>
      </c>
      <c r="B107" s="1167" t="s">
        <v>2203</v>
      </c>
      <c r="C107" s="1154" t="s">
        <v>2204</v>
      </c>
      <c r="D107" s="1154">
        <v>46044</v>
      </c>
      <c r="E107" s="1151">
        <f t="shared" si="20"/>
        <v>46050</v>
      </c>
      <c r="F107" s="1151">
        <f t="shared" si="21"/>
        <v>46052</v>
      </c>
      <c r="G107" s="1202"/>
      <c r="H107" s="1151">
        <v>4</v>
      </c>
      <c r="I107" s="145"/>
      <c r="J107" s="145"/>
    </row>
    <row r="108" spans="1:10" s="146" customFormat="1" ht="20.100000000000001" hidden="1" customHeight="1">
      <c r="A108" s="873" t="s">
        <v>2205</v>
      </c>
      <c r="B108" s="1154" t="s">
        <v>2189</v>
      </c>
      <c r="C108" s="1154" t="s">
        <v>2206</v>
      </c>
      <c r="D108" s="1154">
        <v>46052</v>
      </c>
      <c r="E108" s="1151">
        <f t="shared" ref="E108" si="22">D108+6</f>
        <v>46058</v>
      </c>
      <c r="F108" s="1151">
        <f t="shared" ref="F108" si="23">D108+8</f>
        <v>46060</v>
      </c>
      <c r="G108" s="1202"/>
      <c r="H108" s="1151">
        <v>5</v>
      </c>
      <c r="I108" s="145"/>
      <c r="J108" s="145"/>
    </row>
    <row r="109" spans="1:10" s="146" customFormat="1" ht="20.100000000000001" hidden="1" customHeight="1">
      <c r="A109" s="873" t="s">
        <v>2189</v>
      </c>
      <c r="B109" s="1167" t="s">
        <v>2207</v>
      </c>
      <c r="C109" s="1154" t="s">
        <v>2208</v>
      </c>
      <c r="D109" s="1154">
        <v>46063</v>
      </c>
      <c r="E109" s="1151">
        <f t="shared" ref="E109:E110" si="24">D109+6</f>
        <v>46069</v>
      </c>
      <c r="F109" s="1151">
        <f t="shared" ref="F109:F110" si="25">D109+8</f>
        <v>46071</v>
      </c>
      <c r="G109" s="1202"/>
      <c r="H109" s="1151">
        <v>6</v>
      </c>
      <c r="I109" s="145"/>
      <c r="J109" s="145"/>
    </row>
    <row r="110" spans="1:10" s="146" customFormat="1" ht="20.100000000000001" hidden="1" customHeight="1">
      <c r="A110" s="873"/>
      <c r="B110" s="1154" t="s">
        <v>2181</v>
      </c>
      <c r="C110" s="1154" t="s">
        <v>2209</v>
      </c>
      <c r="D110" s="1154">
        <v>46067</v>
      </c>
      <c r="E110" s="1151">
        <f t="shared" si="24"/>
        <v>46073</v>
      </c>
      <c r="F110" s="1151">
        <f t="shared" si="25"/>
        <v>46075</v>
      </c>
      <c r="G110" s="1202"/>
      <c r="H110" s="1151">
        <v>7</v>
      </c>
      <c r="I110" s="145"/>
      <c r="J110" s="145"/>
    </row>
    <row r="111" spans="1:10" s="146" customFormat="1" ht="20.100000000000001" hidden="1" customHeight="1">
      <c r="A111" s="873" t="s">
        <v>2210</v>
      </c>
      <c r="B111" s="1167" t="s">
        <v>311</v>
      </c>
      <c r="C111" s="1154" t="s">
        <v>2211</v>
      </c>
      <c r="D111" s="1154">
        <v>46076</v>
      </c>
      <c r="E111" s="1151">
        <f>D111+6</f>
        <v>46082</v>
      </c>
      <c r="F111" s="1151">
        <f t="shared" ref="F111" si="26">D111+8</f>
        <v>46084</v>
      </c>
      <c r="G111" s="1202"/>
      <c r="H111" s="1151">
        <v>8</v>
      </c>
      <c r="I111" s="145"/>
      <c r="J111" s="145"/>
    </row>
    <row r="112" spans="1:10" s="146" customFormat="1" ht="20.100000000000001" hidden="1" customHeight="1">
      <c r="A112" s="873" t="s">
        <v>2212</v>
      </c>
      <c r="B112" s="1154" t="s">
        <v>2213</v>
      </c>
      <c r="C112" s="1154" t="s">
        <v>2214</v>
      </c>
      <c r="D112" s="1154">
        <v>46080</v>
      </c>
      <c r="E112" s="1178" t="s">
        <v>283</v>
      </c>
      <c r="F112" s="1151">
        <f t="shared" ref="F112" si="27">D112+8</f>
        <v>46088</v>
      </c>
      <c r="G112" s="1202"/>
      <c r="H112" s="1151">
        <v>9</v>
      </c>
      <c r="I112" s="145"/>
      <c r="J112" s="145"/>
    </row>
    <row r="113" spans="1:10" s="146" customFormat="1" ht="20.100000000000001" hidden="1" customHeight="1">
      <c r="A113" s="873" t="s">
        <v>2215</v>
      </c>
      <c r="B113" s="1167" t="s">
        <v>2154</v>
      </c>
      <c r="C113" s="1154" t="s">
        <v>2216</v>
      </c>
      <c r="D113" s="1154">
        <v>46087</v>
      </c>
      <c r="E113" s="1151">
        <f t="shared" ref="E113" si="28">D113+6</f>
        <v>46093</v>
      </c>
      <c r="F113" s="1151">
        <f t="shared" ref="F113" si="29">D113+8</f>
        <v>46095</v>
      </c>
      <c r="G113" s="1202"/>
      <c r="H113" s="1151">
        <v>10</v>
      </c>
      <c r="I113" s="145"/>
      <c r="J113" s="145"/>
    </row>
    <row r="114" spans="1:10" s="146" customFormat="1" ht="20.100000000000001" hidden="1" customHeight="1">
      <c r="A114" s="873" t="s">
        <v>2203</v>
      </c>
      <c r="B114" s="1167" t="s">
        <v>267</v>
      </c>
      <c r="C114" s="1154" t="s">
        <v>2217</v>
      </c>
      <c r="D114" s="1154">
        <v>46093</v>
      </c>
      <c r="E114" s="1151">
        <f t="shared" ref="E114" si="30">D114+6</f>
        <v>46099</v>
      </c>
      <c r="F114" s="1151">
        <f t="shared" ref="F114" si="31">D114+8</f>
        <v>46101</v>
      </c>
      <c r="G114" s="1202"/>
      <c r="H114" s="1151">
        <v>11</v>
      </c>
      <c r="I114" s="145"/>
      <c r="J114" s="145"/>
    </row>
    <row r="115" spans="1:10" s="146" customFormat="1" ht="20.100000000000001" hidden="1" customHeight="1">
      <c r="A115" s="873" t="s">
        <v>2189</v>
      </c>
      <c r="B115" s="1167" t="s">
        <v>2203</v>
      </c>
      <c r="C115" s="1154" t="s">
        <v>2218</v>
      </c>
      <c r="D115" s="1154">
        <v>46100</v>
      </c>
      <c r="E115" s="1178" t="s">
        <v>283</v>
      </c>
      <c r="F115" s="1151">
        <f t="shared" ref="F115" si="32">D115+8</f>
        <v>46108</v>
      </c>
      <c r="G115" s="1202"/>
      <c r="H115" s="1151">
        <v>12</v>
      </c>
      <c r="I115" s="145"/>
      <c r="J115" s="145"/>
    </row>
    <row r="116" spans="1:10" s="146" customFormat="1" ht="20.100000000000001" hidden="1" customHeight="1">
      <c r="A116" s="873" t="s">
        <v>2207</v>
      </c>
      <c r="B116" s="1167" t="s">
        <v>2189</v>
      </c>
      <c r="C116" s="1154" t="s">
        <v>2219</v>
      </c>
      <c r="D116" s="1154">
        <v>46105</v>
      </c>
      <c r="E116" s="1151">
        <f t="shared" ref="E116" si="33">D116+6</f>
        <v>46111</v>
      </c>
      <c r="F116" s="1151">
        <f t="shared" ref="F116" si="34">D116+8</f>
        <v>46113</v>
      </c>
      <c r="G116" s="1202"/>
      <c r="H116" s="1151">
        <v>13</v>
      </c>
      <c r="I116" s="145"/>
      <c r="J116" s="145"/>
    </row>
    <row r="117" spans="1:10" s="146" customFormat="1" ht="20.100000000000001" hidden="1" customHeight="1">
      <c r="A117" s="873" t="s">
        <v>2181</v>
      </c>
      <c r="B117" s="1167" t="s">
        <v>2181</v>
      </c>
      <c r="C117" s="1154" t="s">
        <v>2220</v>
      </c>
      <c r="D117" s="1154">
        <v>46112</v>
      </c>
      <c r="E117" s="1151">
        <f t="shared" ref="E117" si="35">D117+6</f>
        <v>46118</v>
      </c>
      <c r="F117" s="1151">
        <f t="shared" ref="F117" si="36">D117+8</f>
        <v>46120</v>
      </c>
      <c r="G117" s="1202"/>
      <c r="H117" s="1151">
        <v>14</v>
      </c>
      <c r="I117" s="145"/>
      <c r="J117" s="145"/>
    </row>
    <row r="118" spans="1:10" s="146" customFormat="1" ht="20.100000000000001" hidden="1" customHeight="1">
      <c r="A118" s="873"/>
      <c r="B118" s="1167" t="s">
        <v>2221</v>
      </c>
      <c r="C118" s="1154" t="s">
        <v>2222</v>
      </c>
      <c r="D118" s="1154">
        <v>46121</v>
      </c>
      <c r="E118" s="1151">
        <f t="shared" ref="E118:E119" si="37">D118+6</f>
        <v>46127</v>
      </c>
      <c r="F118" s="1151">
        <f t="shared" ref="F118:F119" si="38">D118+8</f>
        <v>46129</v>
      </c>
      <c r="G118" s="1202"/>
      <c r="H118" s="1151">
        <v>15</v>
      </c>
      <c r="I118" s="145"/>
      <c r="J118" s="145"/>
    </row>
    <row r="119" spans="1:10" s="146" customFormat="1" ht="20.100000000000001" hidden="1" customHeight="1">
      <c r="A119" s="873"/>
      <c r="B119" s="1167" t="s">
        <v>2213</v>
      </c>
      <c r="C119" s="1154" t="s">
        <v>2223</v>
      </c>
      <c r="D119" s="1154">
        <v>46127</v>
      </c>
      <c r="E119" s="1151">
        <f t="shared" si="37"/>
        <v>46133</v>
      </c>
      <c r="F119" s="1151">
        <f t="shared" si="38"/>
        <v>46135</v>
      </c>
      <c r="G119" s="1202"/>
      <c r="H119" s="1151">
        <v>16</v>
      </c>
      <c r="I119" s="145"/>
      <c r="J119" s="145"/>
    </row>
    <row r="120" spans="1:10" s="146" customFormat="1" ht="20.100000000000001" hidden="1" customHeight="1">
      <c r="A120" s="873"/>
      <c r="B120" s="1167" t="s">
        <v>2200</v>
      </c>
      <c r="C120" s="1154" t="s">
        <v>2224</v>
      </c>
      <c r="D120" s="1154">
        <v>46136</v>
      </c>
      <c r="E120" s="1151">
        <f t="shared" ref="E120" si="39">D120+6</f>
        <v>46142</v>
      </c>
      <c r="F120" s="1151">
        <f t="shared" ref="F120" si="40">D120+8</f>
        <v>46144</v>
      </c>
      <c r="G120" s="1202"/>
      <c r="H120" s="1151">
        <v>17</v>
      </c>
      <c r="I120" s="145"/>
      <c r="J120" s="145"/>
    </row>
    <row r="121" spans="1:10" s="146" customFormat="1" ht="20.100000000000001" hidden="1" customHeight="1">
      <c r="A121" s="873"/>
      <c r="B121" s="1167" t="s">
        <v>2207</v>
      </c>
      <c r="C121" s="1154" t="s">
        <v>2225</v>
      </c>
      <c r="D121" s="1154">
        <v>46144</v>
      </c>
      <c r="E121" s="1178" t="s">
        <v>283</v>
      </c>
      <c r="F121" s="1151">
        <f t="shared" ref="F121:F122" si="41">D121+8</f>
        <v>46152</v>
      </c>
      <c r="G121" s="1202"/>
      <c r="H121" s="1151">
        <v>18</v>
      </c>
      <c r="I121" s="145"/>
      <c r="J121" s="145"/>
    </row>
    <row r="122" spans="1:10" s="146" customFormat="1" ht="20.100000000000001" hidden="1" customHeight="1">
      <c r="A122" s="873"/>
      <c r="B122" s="1167" t="s">
        <v>2203</v>
      </c>
      <c r="C122" s="1154" t="s">
        <v>2226</v>
      </c>
      <c r="D122" s="1154">
        <v>46149</v>
      </c>
      <c r="E122" s="1178" t="s">
        <v>283</v>
      </c>
      <c r="F122" s="1151">
        <f t="shared" si="41"/>
        <v>46157</v>
      </c>
      <c r="G122" s="1202"/>
      <c r="H122" s="1486">
        <v>19</v>
      </c>
      <c r="I122" s="145"/>
      <c r="J122" s="145"/>
    </row>
    <row r="123" spans="1:10" s="146" customFormat="1" ht="20.100000000000001" hidden="1" customHeight="1">
      <c r="A123" s="873"/>
      <c r="B123" s="1167" t="s">
        <v>2189</v>
      </c>
      <c r="C123" s="1154" t="s">
        <v>2227</v>
      </c>
      <c r="D123" s="1154">
        <v>46156</v>
      </c>
      <c r="E123" s="1151">
        <f t="shared" ref="E123" si="42">D123+6</f>
        <v>46162</v>
      </c>
      <c r="F123" s="1151">
        <f t="shared" ref="F123" si="43">D123+8</f>
        <v>46164</v>
      </c>
      <c r="G123" s="1202"/>
      <c r="H123" s="1486">
        <v>20</v>
      </c>
      <c r="I123" s="145"/>
      <c r="J123" s="145"/>
    </row>
    <row r="124" spans="1:10" s="146" customFormat="1" ht="20.100000000000001" hidden="1" customHeight="1">
      <c r="A124" s="873"/>
      <c r="B124" s="1167" t="s">
        <v>2181</v>
      </c>
      <c r="C124" s="1154" t="s">
        <v>2228</v>
      </c>
      <c r="D124" s="1154">
        <v>46166</v>
      </c>
      <c r="E124" s="1151">
        <f t="shared" ref="E124" si="44">D124+6</f>
        <v>46172</v>
      </c>
      <c r="F124" s="1151">
        <f t="shared" ref="F124" si="45">D124+8</f>
        <v>46174</v>
      </c>
      <c r="G124" s="1202"/>
      <c r="H124" s="1486">
        <v>21</v>
      </c>
      <c r="I124" s="145"/>
      <c r="J124" s="145"/>
    </row>
    <row r="125" spans="1:10" s="146" customFormat="1" ht="20.100000000000001" hidden="1" customHeight="1">
      <c r="A125" s="873" t="s">
        <v>2221</v>
      </c>
      <c r="B125" s="1159" t="s">
        <v>905</v>
      </c>
      <c r="C125" s="1154" t="s">
        <v>2229</v>
      </c>
      <c r="D125" s="1160">
        <v>46167</v>
      </c>
      <c r="E125" s="1160">
        <f t="shared" ref="E125" si="46">D125+6</f>
        <v>46173</v>
      </c>
      <c r="F125" s="1160">
        <f t="shared" ref="F125" si="47">D125+8</f>
        <v>46175</v>
      </c>
      <c r="G125" s="1202"/>
      <c r="H125" s="1486">
        <v>22</v>
      </c>
      <c r="I125" s="145"/>
      <c r="J125" s="145"/>
    </row>
    <row r="126" spans="1:10" s="146" customFormat="1" ht="20.100000000000001" hidden="1" customHeight="1">
      <c r="A126" s="873"/>
      <c r="B126" s="1167" t="s">
        <v>2213</v>
      </c>
      <c r="C126" s="1154" t="s">
        <v>2230</v>
      </c>
      <c r="D126" s="1154">
        <v>46181</v>
      </c>
      <c r="E126" s="1151">
        <f t="shared" ref="E126" si="48">D126+6</f>
        <v>46187</v>
      </c>
      <c r="F126" s="1151">
        <f t="shared" ref="F126" si="49">D126+8</f>
        <v>46189</v>
      </c>
      <c r="G126" s="1202"/>
      <c r="H126" s="1486">
        <v>23</v>
      </c>
      <c r="I126" s="145"/>
      <c r="J126" s="145"/>
    </row>
    <row r="127" spans="1:10" s="146" customFormat="1" ht="20.100000000000001" hidden="1" customHeight="1">
      <c r="A127" s="873"/>
      <c r="B127" s="1167" t="s">
        <v>2200</v>
      </c>
      <c r="C127" s="1154" t="s">
        <v>2231</v>
      </c>
      <c r="D127" s="1154">
        <v>46185</v>
      </c>
      <c r="E127" s="1151">
        <f t="shared" ref="E127" si="50">D127+6</f>
        <v>46191</v>
      </c>
      <c r="F127" s="1151">
        <f t="shared" ref="F127" si="51">D127+8</f>
        <v>46193</v>
      </c>
      <c r="G127" s="1202"/>
      <c r="H127" s="1486">
        <v>24</v>
      </c>
      <c r="I127" s="145"/>
      <c r="J127" s="145"/>
    </row>
    <row r="128" spans="1:10" s="146" customFormat="1" ht="20.100000000000001" hidden="1" customHeight="1">
      <c r="A128" s="873"/>
      <c r="B128" s="1167" t="s">
        <v>2207</v>
      </c>
      <c r="C128" s="1154" t="s">
        <v>2232</v>
      </c>
      <c r="D128" s="1154">
        <v>46192</v>
      </c>
      <c r="E128" s="1151">
        <f t="shared" ref="E128" si="52">D128+6</f>
        <v>46198</v>
      </c>
      <c r="F128" s="1151">
        <f t="shared" ref="F128" si="53">D128+8</f>
        <v>46200</v>
      </c>
      <c r="G128" s="1202"/>
      <c r="H128" s="1486">
        <v>25</v>
      </c>
      <c r="I128" s="145"/>
      <c r="J128" s="145"/>
    </row>
    <row r="129" spans="1:10" s="146" customFormat="1" ht="20.100000000000001" hidden="1" customHeight="1">
      <c r="A129" s="873"/>
      <c r="B129" s="1167" t="s">
        <v>2203</v>
      </c>
      <c r="C129" s="1154" t="s">
        <v>2233</v>
      </c>
      <c r="D129" s="1154">
        <v>46199</v>
      </c>
      <c r="E129" s="1151">
        <f t="shared" ref="E129" si="54">D129+6</f>
        <v>46205</v>
      </c>
      <c r="F129" s="1151">
        <f t="shared" ref="F129" si="55">D129+8</f>
        <v>46207</v>
      </c>
      <c r="G129" s="1202"/>
      <c r="H129" s="1486">
        <v>26</v>
      </c>
      <c r="I129" s="145"/>
      <c r="J129" s="145"/>
    </row>
    <row r="130" spans="1:10" s="146" customFormat="1" ht="20.100000000000001" hidden="1" customHeight="1">
      <c r="A130" s="873" t="s">
        <v>2189</v>
      </c>
      <c r="B130" s="1167" t="s">
        <v>2234</v>
      </c>
      <c r="C130" s="1154" t="s">
        <v>2235</v>
      </c>
      <c r="D130" s="1154">
        <v>46206</v>
      </c>
      <c r="E130" s="1151">
        <f t="shared" ref="E130" si="56">D130+6</f>
        <v>46212</v>
      </c>
      <c r="F130" s="1151">
        <f t="shared" ref="F130" si="57">D130+8</f>
        <v>46214</v>
      </c>
      <c r="G130" s="1202"/>
      <c r="H130" s="1486">
        <v>27</v>
      </c>
      <c r="I130" s="145"/>
      <c r="J130" s="145"/>
    </row>
    <row r="131" spans="1:10" s="146" customFormat="1" ht="20.100000000000001" hidden="1" customHeight="1">
      <c r="A131" s="873" t="s">
        <v>2181</v>
      </c>
      <c r="B131" s="1167" t="s">
        <v>2221</v>
      </c>
      <c r="C131" s="1154" t="s">
        <v>2236</v>
      </c>
      <c r="D131" s="1154">
        <v>46213</v>
      </c>
      <c r="E131" s="1151">
        <f t="shared" ref="E131" si="58">D131+6</f>
        <v>46219</v>
      </c>
      <c r="F131" s="1151">
        <f t="shared" ref="F131" si="59">D131+8</f>
        <v>46221</v>
      </c>
      <c r="G131" s="1202"/>
      <c r="H131" s="1486">
        <v>28</v>
      </c>
      <c r="I131" s="145"/>
      <c r="J131" s="145"/>
    </row>
    <row r="132" spans="1:10" s="146" customFormat="1" ht="20.100000000000001" hidden="1" customHeight="1">
      <c r="A132" s="873" t="s">
        <v>2221</v>
      </c>
      <c r="B132" s="1167" t="s">
        <v>2181</v>
      </c>
      <c r="C132" s="1154" t="s">
        <v>2237</v>
      </c>
      <c r="D132" s="1154">
        <v>46221</v>
      </c>
      <c r="E132" s="1151">
        <f t="shared" ref="E132" si="60">D132+6</f>
        <v>46227</v>
      </c>
      <c r="F132" s="1151">
        <f t="shared" ref="F132" si="61">D132+8</f>
        <v>46229</v>
      </c>
      <c r="G132" s="1202"/>
      <c r="H132" s="1486">
        <v>29</v>
      </c>
      <c r="I132" s="145"/>
      <c r="J132" s="145"/>
    </row>
    <row r="133" spans="1:10" s="146" customFormat="1" ht="20.100000000000001" hidden="1" customHeight="1">
      <c r="A133" s="873"/>
      <c r="B133" s="1167" t="s">
        <v>2213</v>
      </c>
      <c r="C133" s="1154" t="s">
        <v>2238</v>
      </c>
      <c r="D133" s="1154">
        <v>46232</v>
      </c>
      <c r="E133" s="1151">
        <f t="shared" ref="E133" si="62">D133+6</f>
        <v>46238</v>
      </c>
      <c r="F133" s="1151">
        <f t="shared" ref="F133" si="63">D133+8</f>
        <v>46240</v>
      </c>
      <c r="G133" s="1202"/>
      <c r="H133" s="1486">
        <v>30</v>
      </c>
      <c r="I133" s="145"/>
      <c r="J133" s="145"/>
    </row>
    <row r="134" spans="1:10" s="146" customFormat="1" ht="20.100000000000001" hidden="1" customHeight="1">
      <c r="A134" s="873"/>
      <c r="B134" s="1167" t="s">
        <v>2200</v>
      </c>
      <c r="C134" s="1154" t="s">
        <v>2239</v>
      </c>
      <c r="D134" s="1154">
        <v>46238</v>
      </c>
      <c r="E134" s="1151">
        <f t="shared" ref="E134" si="64">D134+6</f>
        <v>46244</v>
      </c>
      <c r="F134" s="1151">
        <f t="shared" ref="F134" si="65">D134+8</f>
        <v>46246</v>
      </c>
      <c r="G134" s="1202"/>
      <c r="H134" s="1486">
        <v>31</v>
      </c>
      <c r="I134" s="145"/>
      <c r="J134" s="145"/>
    </row>
    <row r="135" spans="1:10" s="146" customFormat="1" ht="20.100000000000001" hidden="1" customHeight="1">
      <c r="A135" s="873" t="s">
        <v>2240</v>
      </c>
      <c r="B135" s="1167" t="s">
        <v>2241</v>
      </c>
      <c r="C135" s="1154" t="s">
        <v>2242</v>
      </c>
      <c r="D135" s="1178" t="s">
        <v>283</v>
      </c>
      <c r="E135" s="1178" t="s">
        <v>283</v>
      </c>
      <c r="F135" s="1178" t="s">
        <v>283</v>
      </c>
      <c r="G135" s="1202"/>
      <c r="H135" s="1486">
        <v>32</v>
      </c>
      <c r="I135" s="145"/>
      <c r="J135" s="145"/>
    </row>
    <row r="136" spans="1:10" s="146" customFormat="1" ht="20.100000000000001" hidden="1" customHeight="1">
      <c r="A136" s="873"/>
      <c r="B136" s="1167" t="s">
        <v>2203</v>
      </c>
      <c r="C136" s="1154" t="s">
        <v>2243</v>
      </c>
      <c r="D136" s="1154">
        <v>46248</v>
      </c>
      <c r="E136" s="1151">
        <f t="shared" ref="E136:E137" si="66">D136+6</f>
        <v>46254</v>
      </c>
      <c r="F136" s="1151">
        <f t="shared" ref="F136:F137" si="67">D136+8</f>
        <v>46256</v>
      </c>
      <c r="G136" s="1202"/>
      <c r="H136" s="1486">
        <v>33</v>
      </c>
      <c r="I136" s="145"/>
      <c r="J136" s="145"/>
    </row>
    <row r="137" spans="1:10" s="146" customFormat="1" ht="20.100000000000001" customHeight="1">
      <c r="A137" s="873" t="s">
        <v>2244</v>
      </c>
      <c r="B137" s="1167" t="s">
        <v>261</v>
      </c>
      <c r="C137" s="1154" t="s">
        <v>2245</v>
      </c>
      <c r="D137" s="1154">
        <v>46257</v>
      </c>
      <c r="E137" s="1151">
        <f t="shared" si="66"/>
        <v>46263</v>
      </c>
      <c r="F137" s="1151">
        <f t="shared" si="67"/>
        <v>46265</v>
      </c>
      <c r="G137" s="1202"/>
      <c r="H137" s="1486">
        <v>34</v>
      </c>
      <c r="I137" s="145"/>
      <c r="J137" s="145"/>
    </row>
    <row r="138" spans="1:10" s="146" customFormat="1" ht="20.100000000000001" customHeight="1">
      <c r="A138" s="873"/>
      <c r="B138" s="1167" t="s">
        <v>2221</v>
      </c>
      <c r="C138" s="1154" t="s">
        <v>2246</v>
      </c>
      <c r="D138" s="1154">
        <v>46261</v>
      </c>
      <c r="E138" s="1151">
        <f t="shared" ref="E138" si="68">D138+6</f>
        <v>46267</v>
      </c>
      <c r="F138" s="1151">
        <f t="shared" ref="F138" si="69">D138+8</f>
        <v>46269</v>
      </c>
      <c r="G138" s="1202"/>
      <c r="H138" s="1486">
        <v>35</v>
      </c>
      <c r="I138" s="145"/>
      <c r="J138" s="145"/>
    </row>
    <row r="139" spans="1:10" s="146" customFormat="1" ht="20.100000000000001" customHeight="1">
      <c r="A139" s="873"/>
      <c r="B139" s="1167" t="s">
        <v>2181</v>
      </c>
      <c r="C139" s="1154" t="s">
        <v>2247</v>
      </c>
      <c r="D139" s="1154">
        <v>46268</v>
      </c>
      <c r="E139" s="1151">
        <f t="shared" ref="E139" si="70">D139+6</f>
        <v>46274</v>
      </c>
      <c r="F139" s="1151">
        <f t="shared" ref="F139" si="71">D139+8</f>
        <v>46276</v>
      </c>
      <c r="G139" s="1202"/>
      <c r="H139" s="1486">
        <v>36</v>
      </c>
      <c r="I139" s="145"/>
      <c r="J139" s="145"/>
    </row>
    <row r="140" spans="1:10" s="146" customFormat="1" ht="20.100000000000001" customHeight="1">
      <c r="A140" s="873"/>
      <c r="B140" s="1167" t="s">
        <v>2213</v>
      </c>
      <c r="C140" s="1154" t="s">
        <v>2248</v>
      </c>
      <c r="D140" s="1154">
        <v>46276</v>
      </c>
      <c r="E140" s="1151">
        <f t="shared" ref="E140:E141" si="72">D140+6</f>
        <v>46282</v>
      </c>
      <c r="F140" s="1151">
        <f t="shared" ref="F140:F141" si="73">D140+8</f>
        <v>46284</v>
      </c>
      <c r="G140" s="1202"/>
      <c r="H140" s="1486">
        <v>37</v>
      </c>
      <c r="I140" s="145"/>
      <c r="J140" s="145"/>
    </row>
    <row r="141" spans="1:10" s="146" customFormat="1" ht="20.100000000000001" customHeight="1">
      <c r="A141" s="873"/>
      <c r="B141" s="1167" t="s">
        <v>2200</v>
      </c>
      <c r="C141" s="1154" t="s">
        <v>2249</v>
      </c>
      <c r="D141" s="1154">
        <v>46280</v>
      </c>
      <c r="E141" s="1151">
        <f t="shared" si="72"/>
        <v>46286</v>
      </c>
      <c r="F141" s="1151">
        <f t="shared" si="73"/>
        <v>46288</v>
      </c>
      <c r="G141" s="1202"/>
      <c r="H141" s="1486">
        <v>38</v>
      </c>
      <c r="I141" s="145"/>
      <c r="J141" s="145"/>
    </row>
    <row r="142" spans="1:10" s="146" customFormat="1" ht="20.100000000000001" customHeight="1">
      <c r="A142" s="873" t="s">
        <v>2250</v>
      </c>
      <c r="B142" s="1167" t="s">
        <v>2203</v>
      </c>
      <c r="C142" s="1154" t="s">
        <v>2251</v>
      </c>
      <c r="D142" s="1154">
        <v>46289</v>
      </c>
      <c r="E142" s="1151">
        <f t="shared" ref="E142:E143" si="74">D142+6</f>
        <v>46295</v>
      </c>
      <c r="F142" s="1151">
        <f t="shared" ref="F142:F143" si="75">D142+8</f>
        <v>46297</v>
      </c>
      <c r="G142" s="1202"/>
      <c r="H142" s="1486">
        <v>39</v>
      </c>
      <c r="I142" s="145"/>
      <c r="J142" s="145"/>
    </row>
    <row r="143" spans="1:10" s="146" customFormat="1" ht="20.100000000000001" customHeight="1">
      <c r="A143" s="873" t="s">
        <v>2203</v>
      </c>
      <c r="B143" s="1167" t="s">
        <v>2234</v>
      </c>
      <c r="C143" s="1154" t="s">
        <v>2252</v>
      </c>
      <c r="D143" s="1154">
        <v>46294</v>
      </c>
      <c r="E143" s="1151">
        <f t="shared" si="74"/>
        <v>46300</v>
      </c>
      <c r="F143" s="1151">
        <f t="shared" si="75"/>
        <v>46302</v>
      </c>
      <c r="G143" s="1202"/>
      <c r="H143" s="1486">
        <v>40</v>
      </c>
      <c r="I143" s="145"/>
      <c r="J143" s="145"/>
    </row>
    <row r="144" spans="1:10" s="146" customFormat="1" ht="20.100000000000001" customHeight="1">
      <c r="A144" s="873" t="s">
        <v>2253</v>
      </c>
      <c r="B144" s="1167" t="s">
        <v>2254</v>
      </c>
      <c r="C144" s="1154" t="s">
        <v>2255</v>
      </c>
      <c r="D144" s="1154">
        <v>46301</v>
      </c>
      <c r="E144" s="1151">
        <f t="shared" ref="E144" si="76">D144+6</f>
        <v>46307</v>
      </c>
      <c r="F144" s="1151">
        <f t="shared" ref="F144" si="77">D144+8</f>
        <v>46309</v>
      </c>
      <c r="G144" s="1202"/>
      <c r="H144" s="1486">
        <v>41</v>
      </c>
      <c r="I144" s="145"/>
      <c r="J144" s="145"/>
    </row>
    <row r="145" spans="1:11" s="146" customFormat="1" ht="20.100000000000001" customHeight="1">
      <c r="A145" s="873"/>
      <c r="B145" s="1167" t="s">
        <v>2221</v>
      </c>
      <c r="C145" s="1154" t="s">
        <v>2256</v>
      </c>
      <c r="D145" s="1154">
        <v>46308</v>
      </c>
      <c r="E145" s="1151">
        <f>D145+6</f>
        <v>46314</v>
      </c>
      <c r="F145" s="1151">
        <f t="shared" ref="F145:F146" si="78">D145+8</f>
        <v>46316</v>
      </c>
      <c r="G145" s="1202"/>
      <c r="H145" s="1486">
        <v>42</v>
      </c>
      <c r="I145" s="145"/>
      <c r="J145" s="145"/>
    </row>
    <row r="146" spans="1:11" s="146" customFormat="1" ht="20.100000000000001" customHeight="1">
      <c r="A146" s="873"/>
      <c r="B146" s="1167" t="s">
        <v>2181</v>
      </c>
      <c r="C146" s="1154" t="s">
        <v>2257</v>
      </c>
      <c r="D146" s="1154">
        <v>46315</v>
      </c>
      <c r="E146" s="1151">
        <f t="shared" ref="E146" si="79">D146+6</f>
        <v>46321</v>
      </c>
      <c r="F146" s="1151">
        <f t="shared" si="78"/>
        <v>46323</v>
      </c>
      <c r="G146" s="1202"/>
      <c r="H146" s="1486">
        <v>43</v>
      </c>
      <c r="I146" s="145"/>
      <c r="J146" s="145"/>
    </row>
    <row r="147" spans="1:11" s="146" customFormat="1" ht="20.100000000000001" customHeight="1">
      <c r="A147" s="873"/>
      <c r="B147" s="1167" t="s">
        <v>2213</v>
      </c>
      <c r="C147" s="1154" t="s">
        <v>2258</v>
      </c>
      <c r="D147" s="1154">
        <v>46322</v>
      </c>
      <c r="E147" s="1151">
        <f t="shared" ref="E147" si="80">D147+6</f>
        <v>46328</v>
      </c>
      <c r="F147" s="1151">
        <f t="shared" ref="F147" si="81">D147+8</f>
        <v>46330</v>
      </c>
      <c r="G147" s="1202"/>
      <c r="H147" s="1486">
        <v>44</v>
      </c>
      <c r="I147" s="145"/>
      <c r="J147" s="145"/>
    </row>
    <row r="148" spans="1:11" s="146" customFormat="1" ht="20.100000000000001" customHeight="1">
      <c r="A148" s="873"/>
      <c r="B148" s="1167" t="s">
        <v>2200</v>
      </c>
      <c r="C148" s="1154" t="s">
        <v>2259</v>
      </c>
      <c r="D148" s="1154">
        <v>46329</v>
      </c>
      <c r="E148" s="1151">
        <f t="shared" ref="E148" si="82">D148+6</f>
        <v>46335</v>
      </c>
      <c r="F148" s="1151">
        <f t="shared" ref="F148" si="83">D148+8</f>
        <v>46337</v>
      </c>
      <c r="G148" s="1202"/>
      <c r="H148" s="1486">
        <v>45</v>
      </c>
      <c r="I148" s="145"/>
      <c r="J148" s="145"/>
    </row>
    <row r="149" spans="1:11" s="146" customFormat="1" ht="20.100000000000001" customHeight="1">
      <c r="A149" s="873"/>
      <c r="B149" s="1167" t="s">
        <v>2203</v>
      </c>
      <c r="C149" s="1154" t="s">
        <v>2260</v>
      </c>
      <c r="D149" s="1154">
        <v>46336</v>
      </c>
      <c r="E149" s="1151">
        <f t="shared" ref="E149" si="84">D149+6</f>
        <v>46342</v>
      </c>
      <c r="F149" s="1151">
        <f t="shared" ref="F149" si="85">D149+8</f>
        <v>46344</v>
      </c>
      <c r="G149" s="1202"/>
      <c r="H149" s="1486">
        <v>46</v>
      </c>
      <c r="I149" s="145"/>
      <c r="J149" s="145"/>
    </row>
    <row r="150" spans="1:11" ht="18" customHeight="1">
      <c r="B150" s="147" t="s">
        <v>464</v>
      </c>
    </row>
    <row r="151" spans="1:11" ht="18" customHeight="1">
      <c r="B151" s="195"/>
    </row>
    <row r="152" spans="1:11" s="149" customFormat="1" ht="20.100000000000001" customHeight="1">
      <c r="A152" s="1018"/>
      <c r="B152" s="1587" t="s">
        <v>1226</v>
      </c>
      <c r="C152" s="1587"/>
      <c r="D152" s="1587"/>
      <c r="E152" s="1587"/>
      <c r="F152" s="1587"/>
      <c r="G152" s="1587"/>
      <c r="H152" s="145"/>
      <c r="I152" s="145"/>
      <c r="J152" s="145"/>
      <c r="K152" s="145"/>
    </row>
    <row r="153" spans="1:11" s="193" customFormat="1" ht="21" hidden="1" customHeight="1">
      <c r="A153" s="804"/>
      <c r="C153" s="751"/>
      <c r="D153" s="751"/>
      <c r="E153" s="751"/>
      <c r="F153" s="751"/>
      <c r="G153" s="800"/>
      <c r="H153" s="800"/>
      <c r="I153" s="751"/>
    </row>
    <row r="154" spans="1:11" s="193" customFormat="1" ht="33" hidden="1" customHeight="1">
      <c r="A154" s="804"/>
      <c r="B154" s="1593" t="s">
        <v>5</v>
      </c>
      <c r="C154" s="1594"/>
      <c r="D154" s="1595" t="s">
        <v>247</v>
      </c>
      <c r="E154" s="928" t="s">
        <v>714</v>
      </c>
      <c r="F154" s="937" t="s">
        <v>31</v>
      </c>
      <c r="G154" s="928" t="s">
        <v>2261</v>
      </c>
      <c r="H154" s="928" t="s">
        <v>51</v>
      </c>
      <c r="I154" s="928" t="s">
        <v>147</v>
      </c>
    </row>
    <row r="155" spans="1:11" s="193" customFormat="1" ht="20.100000000000001" hidden="1" customHeight="1">
      <c r="A155" s="804"/>
      <c r="B155" s="931" t="s">
        <v>249</v>
      </c>
      <c r="C155" s="931" t="s">
        <v>250</v>
      </c>
      <c r="D155" s="1596"/>
      <c r="E155" s="927" t="s">
        <v>109</v>
      </c>
      <c r="F155" s="963" t="s">
        <v>32</v>
      </c>
      <c r="G155" s="963" t="s">
        <v>77</v>
      </c>
      <c r="H155" s="963" t="s">
        <v>58</v>
      </c>
      <c r="I155" s="963" t="s">
        <v>141</v>
      </c>
    </row>
    <row r="156" spans="1:11" s="193" customFormat="1" ht="20.100000000000001" hidden="1" customHeight="1">
      <c r="A156" s="804" t="s">
        <v>738</v>
      </c>
      <c r="B156" s="964" t="s">
        <v>717</v>
      </c>
      <c r="C156" s="942" t="s">
        <v>748</v>
      </c>
      <c r="D156" s="942">
        <v>45394</v>
      </c>
      <c r="E156" s="801">
        <f t="shared" ref="E156:E160" si="86">D156+2</f>
        <v>45396</v>
      </c>
      <c r="F156" s="801">
        <f t="shared" ref="F156:F160" si="87">D156+5</f>
        <v>45399</v>
      </c>
      <c r="G156" s="801">
        <f t="shared" ref="G156:G160" si="88">D156+10</f>
        <v>45404</v>
      </c>
      <c r="H156" s="801">
        <f t="shared" ref="H156:H160" si="89">D156+16</f>
        <v>45410</v>
      </c>
      <c r="I156" s="801">
        <f t="shared" ref="I156:I160" si="90">D156+21</f>
        <v>45415</v>
      </c>
    </row>
    <row r="157" spans="1:11" s="193" customFormat="1" ht="20.100000000000001" hidden="1" customHeight="1">
      <c r="A157" s="804" t="s">
        <v>728</v>
      </c>
      <c r="B157" s="1012" t="s">
        <v>283</v>
      </c>
      <c r="C157" s="942" t="s">
        <v>749</v>
      </c>
      <c r="D157" s="799">
        <v>45406</v>
      </c>
      <c r="E157" s="849">
        <f t="shared" si="86"/>
        <v>45408</v>
      </c>
      <c r="F157" s="849">
        <f t="shared" si="87"/>
        <v>45411</v>
      </c>
      <c r="G157" s="849">
        <f t="shared" si="88"/>
        <v>45416</v>
      </c>
      <c r="H157" s="849">
        <f t="shared" si="89"/>
        <v>45422</v>
      </c>
      <c r="I157" s="849">
        <f t="shared" si="90"/>
        <v>45427</v>
      </c>
    </row>
    <row r="158" spans="1:11" s="193" customFormat="1" ht="20.100000000000001" hidden="1" customHeight="1">
      <c r="A158" s="804" t="s">
        <v>731</v>
      </c>
      <c r="B158" s="964" t="s">
        <v>728</v>
      </c>
      <c r="C158" s="942" t="s">
        <v>750</v>
      </c>
      <c r="D158" s="942">
        <v>45419</v>
      </c>
      <c r="E158" s="801">
        <f t="shared" si="86"/>
        <v>45421</v>
      </c>
      <c r="F158" s="801">
        <f t="shared" si="87"/>
        <v>45424</v>
      </c>
      <c r="G158" s="801">
        <f t="shared" si="88"/>
        <v>45429</v>
      </c>
      <c r="H158" s="801">
        <f t="shared" si="89"/>
        <v>45435</v>
      </c>
      <c r="I158" s="801">
        <f t="shared" si="90"/>
        <v>45440</v>
      </c>
    </row>
    <row r="159" spans="1:11" s="193" customFormat="1" ht="20.100000000000001" hidden="1" customHeight="1">
      <c r="A159" s="804" t="s">
        <v>751</v>
      </c>
      <c r="B159" s="942" t="s">
        <v>719</v>
      </c>
      <c r="C159" s="942" t="s">
        <v>752</v>
      </c>
      <c r="D159" s="942">
        <v>45426</v>
      </c>
      <c r="E159" s="801">
        <v>45423</v>
      </c>
      <c r="F159" s="801">
        <f t="shared" si="87"/>
        <v>45431</v>
      </c>
      <c r="G159" s="801">
        <f t="shared" si="88"/>
        <v>45436</v>
      </c>
      <c r="H159" s="801">
        <f t="shared" si="89"/>
        <v>45442</v>
      </c>
      <c r="I159" s="801">
        <f t="shared" si="90"/>
        <v>45447</v>
      </c>
    </row>
    <row r="160" spans="1:11" s="193" customFormat="1" ht="20.100000000000001" hidden="1" customHeight="1">
      <c r="A160" s="804" t="s">
        <v>721</v>
      </c>
      <c r="B160" s="942" t="s">
        <v>724</v>
      </c>
      <c r="C160" s="942" t="s">
        <v>753</v>
      </c>
      <c r="D160" s="942">
        <v>45423</v>
      </c>
      <c r="E160" s="801">
        <f t="shared" si="86"/>
        <v>45425</v>
      </c>
      <c r="F160" s="801">
        <f t="shared" si="87"/>
        <v>45428</v>
      </c>
      <c r="G160" s="801">
        <f t="shared" si="88"/>
        <v>45433</v>
      </c>
      <c r="H160" s="801">
        <f t="shared" si="89"/>
        <v>45439</v>
      </c>
      <c r="I160" s="801">
        <f t="shared" si="90"/>
        <v>45444</v>
      </c>
    </row>
    <row r="161" spans="1:9" s="193" customFormat="1" ht="20.100000000000001" hidden="1" customHeight="1">
      <c r="A161" s="804" t="s">
        <v>724</v>
      </c>
      <c r="B161" s="942" t="s">
        <v>721</v>
      </c>
      <c r="C161" s="942" t="s">
        <v>754</v>
      </c>
      <c r="D161" s="942">
        <f t="shared" ref="D161" si="91">D160+7</f>
        <v>45430</v>
      </c>
      <c r="E161" s="871" t="s">
        <v>283</v>
      </c>
      <c r="F161" s="871" t="s">
        <v>283</v>
      </c>
      <c r="G161" s="801">
        <f t="shared" ref="G161:G167" si="92">D161+10</f>
        <v>45440</v>
      </c>
      <c r="H161" s="801">
        <f t="shared" ref="H161:H167" si="93">D161+16</f>
        <v>45446</v>
      </c>
      <c r="I161" s="801">
        <f t="shared" ref="I161:I167" si="94">D161+21</f>
        <v>45451</v>
      </c>
    </row>
    <row r="162" spans="1:9" s="193" customFormat="1" ht="20.100000000000001" hidden="1" customHeight="1">
      <c r="A162" s="804"/>
      <c r="B162" s="942" t="s">
        <v>726</v>
      </c>
      <c r="C162" s="942" t="s">
        <v>755</v>
      </c>
      <c r="D162" s="942">
        <v>45441</v>
      </c>
      <c r="E162" s="801">
        <f t="shared" ref="E162:E167" si="95">D162+2</f>
        <v>45443</v>
      </c>
      <c r="F162" s="801">
        <f t="shared" ref="F162:F166" si="96">D162+5</f>
        <v>45446</v>
      </c>
      <c r="G162" s="801">
        <f t="shared" si="92"/>
        <v>45451</v>
      </c>
      <c r="H162" s="801">
        <f t="shared" si="93"/>
        <v>45457</v>
      </c>
      <c r="I162" s="801">
        <f t="shared" si="94"/>
        <v>45462</v>
      </c>
    </row>
    <row r="163" spans="1:9" s="193" customFormat="1" ht="20.100000000000001" hidden="1" customHeight="1">
      <c r="A163" s="804" t="s">
        <v>717</v>
      </c>
      <c r="B163" s="942" t="s">
        <v>756</v>
      </c>
      <c r="C163" s="942" t="s">
        <v>757</v>
      </c>
      <c r="D163" s="942">
        <v>45454</v>
      </c>
      <c r="E163" s="801">
        <f t="shared" si="95"/>
        <v>45456</v>
      </c>
      <c r="F163" s="871" t="s">
        <v>283</v>
      </c>
      <c r="G163" s="801">
        <f t="shared" si="92"/>
        <v>45464</v>
      </c>
      <c r="H163" s="801">
        <f t="shared" si="93"/>
        <v>45470</v>
      </c>
      <c r="I163" s="871" t="s">
        <v>283</v>
      </c>
    </row>
    <row r="164" spans="1:9" s="193" customFormat="1" ht="20.100000000000001" hidden="1" customHeight="1">
      <c r="A164" s="804" t="s">
        <v>758</v>
      </c>
      <c r="B164" s="942" t="s">
        <v>719</v>
      </c>
      <c r="C164" s="942" t="s">
        <v>759</v>
      </c>
      <c r="D164" s="942">
        <v>45457</v>
      </c>
      <c r="E164" s="871" t="s">
        <v>283</v>
      </c>
      <c r="F164" s="871" t="s">
        <v>283</v>
      </c>
      <c r="G164" s="801">
        <f t="shared" si="92"/>
        <v>45467</v>
      </c>
      <c r="H164" s="801">
        <f t="shared" si="93"/>
        <v>45473</v>
      </c>
      <c r="I164" s="801">
        <f t="shared" si="94"/>
        <v>45478</v>
      </c>
    </row>
    <row r="165" spans="1:9" s="193" customFormat="1" ht="20.100000000000001" hidden="1" customHeight="1">
      <c r="A165" s="804" t="s">
        <v>760</v>
      </c>
      <c r="B165" s="942" t="s">
        <v>731</v>
      </c>
      <c r="C165" s="942" t="s">
        <v>761</v>
      </c>
      <c r="D165" s="942">
        <v>45461</v>
      </c>
      <c r="E165" s="801">
        <f t="shared" ref="E165" si="97">D165+2</f>
        <v>45463</v>
      </c>
      <c r="F165" s="801">
        <f t="shared" ref="F165" si="98">D165+5</f>
        <v>45466</v>
      </c>
      <c r="G165" s="801">
        <f t="shared" ref="G165" si="99">D165+10</f>
        <v>45471</v>
      </c>
      <c r="H165" s="801">
        <f t="shared" ref="H165" si="100">D165+16</f>
        <v>45477</v>
      </c>
      <c r="I165" s="801">
        <f t="shared" ref="I165" si="101">D165+21</f>
        <v>45482</v>
      </c>
    </row>
    <row r="166" spans="1:9" s="193" customFormat="1" ht="20.100000000000001" hidden="1" customHeight="1">
      <c r="A166" s="804" t="s">
        <v>2098</v>
      </c>
      <c r="B166" s="942" t="s">
        <v>724</v>
      </c>
      <c r="C166" s="942" t="s">
        <v>2262</v>
      </c>
      <c r="D166" s="942">
        <v>45470</v>
      </c>
      <c r="E166" s="801">
        <f t="shared" si="95"/>
        <v>45472</v>
      </c>
      <c r="F166" s="801">
        <f t="shared" si="96"/>
        <v>45475</v>
      </c>
      <c r="G166" s="801">
        <f t="shared" si="92"/>
        <v>45480</v>
      </c>
      <c r="H166" s="801">
        <f t="shared" si="93"/>
        <v>45486</v>
      </c>
      <c r="I166" s="801">
        <f t="shared" si="94"/>
        <v>45491</v>
      </c>
    </row>
    <row r="167" spans="1:9" s="193" customFormat="1" ht="20.100000000000001" hidden="1" customHeight="1">
      <c r="A167" s="804" t="s">
        <v>724</v>
      </c>
      <c r="B167" s="942" t="s">
        <v>728</v>
      </c>
      <c r="C167" s="942" t="s">
        <v>2263</v>
      </c>
      <c r="D167" s="942">
        <v>45478</v>
      </c>
      <c r="E167" s="801">
        <f t="shared" si="95"/>
        <v>45480</v>
      </c>
      <c r="F167" s="871" t="s">
        <v>283</v>
      </c>
      <c r="G167" s="801">
        <f t="shared" si="92"/>
        <v>45488</v>
      </c>
      <c r="H167" s="801">
        <f t="shared" si="93"/>
        <v>45494</v>
      </c>
      <c r="I167" s="801">
        <f t="shared" si="94"/>
        <v>45499</v>
      </c>
    </row>
    <row r="168" spans="1:9" s="193" customFormat="1" ht="20.100000000000001" hidden="1" customHeight="1">
      <c r="A168" s="804" t="s">
        <v>721</v>
      </c>
      <c r="B168" s="942" t="s">
        <v>2101</v>
      </c>
      <c r="C168" s="942" t="s">
        <v>2264</v>
      </c>
      <c r="D168" s="942">
        <v>45488</v>
      </c>
      <c r="E168" s="871" t="s">
        <v>283</v>
      </c>
      <c r="F168" s="871" t="s">
        <v>283</v>
      </c>
      <c r="G168" s="801">
        <f t="shared" ref="G168:G169" si="102">D168+10</f>
        <v>45498</v>
      </c>
      <c r="H168" s="801">
        <f t="shared" ref="H168:H169" si="103">D168+16</f>
        <v>45504</v>
      </c>
      <c r="I168" s="801">
        <f t="shared" ref="I168:I169" si="104">D168+21</f>
        <v>45509</v>
      </c>
    </row>
    <row r="169" spans="1:9" s="193" customFormat="1" ht="20.100000000000001" hidden="1" customHeight="1">
      <c r="A169" s="804" t="s">
        <v>726</v>
      </c>
      <c r="B169" s="942" t="s">
        <v>721</v>
      </c>
      <c r="C169" s="942" t="s">
        <v>2265</v>
      </c>
      <c r="D169" s="942">
        <v>45492</v>
      </c>
      <c r="E169" s="871" t="s">
        <v>283</v>
      </c>
      <c r="F169" s="871" t="s">
        <v>283</v>
      </c>
      <c r="G169" s="801">
        <f t="shared" si="102"/>
        <v>45502</v>
      </c>
      <c r="H169" s="801">
        <f t="shared" si="103"/>
        <v>45508</v>
      </c>
      <c r="I169" s="801">
        <f t="shared" si="104"/>
        <v>45513</v>
      </c>
    </row>
    <row r="170" spans="1:9" s="193" customFormat="1" ht="20.100000000000001" hidden="1" customHeight="1">
      <c r="A170" s="804"/>
      <c r="B170" s="942" t="s">
        <v>719</v>
      </c>
      <c r="C170" s="942" t="s">
        <v>2266</v>
      </c>
      <c r="D170" s="942">
        <v>45493</v>
      </c>
      <c r="E170" s="801">
        <f t="shared" ref="E170" si="105">D170+2</f>
        <v>45495</v>
      </c>
      <c r="F170" s="801">
        <f t="shared" ref="F170" si="106">D170+5</f>
        <v>45498</v>
      </c>
      <c r="G170" s="801">
        <f t="shared" ref="G170" si="107">D170+10</f>
        <v>45503</v>
      </c>
      <c r="H170" s="801">
        <f t="shared" ref="H170" si="108">D170+16</f>
        <v>45509</v>
      </c>
      <c r="I170" s="801">
        <f t="shared" ref="I170" si="109">D170+21</f>
        <v>45514</v>
      </c>
    </row>
    <row r="171" spans="1:9" s="193" customFormat="1" ht="20.100000000000001" hidden="1" customHeight="1">
      <c r="A171" s="804" t="s">
        <v>719</v>
      </c>
      <c r="B171" s="942" t="s">
        <v>726</v>
      </c>
      <c r="C171" s="942" t="s">
        <v>2267</v>
      </c>
      <c r="D171" s="942">
        <v>45502</v>
      </c>
      <c r="E171" s="801">
        <f t="shared" ref="E171:E172" si="110">D171+2</f>
        <v>45504</v>
      </c>
      <c r="F171" s="871" t="s">
        <v>283</v>
      </c>
      <c r="G171" s="801">
        <f t="shared" ref="G171:G172" si="111">D171+10</f>
        <v>45512</v>
      </c>
      <c r="H171" s="801">
        <f t="shared" ref="H171:H172" si="112">D171+16</f>
        <v>45518</v>
      </c>
      <c r="I171" s="801">
        <f t="shared" ref="I171:I172" si="113">D171+21</f>
        <v>45523</v>
      </c>
    </row>
    <row r="172" spans="1:9" s="193" customFormat="1" ht="20.100000000000001" hidden="1" customHeight="1">
      <c r="A172" s="804"/>
      <c r="B172" s="942" t="s">
        <v>731</v>
      </c>
      <c r="C172" s="942" t="s">
        <v>2268</v>
      </c>
      <c r="D172" s="942">
        <v>45515</v>
      </c>
      <c r="E172" s="801">
        <f t="shared" si="110"/>
        <v>45517</v>
      </c>
      <c r="F172" s="871" t="s">
        <v>283</v>
      </c>
      <c r="G172" s="801">
        <f t="shared" si="111"/>
        <v>45525</v>
      </c>
      <c r="H172" s="801">
        <f t="shared" si="112"/>
        <v>45531</v>
      </c>
      <c r="I172" s="801">
        <f t="shared" si="113"/>
        <v>45536</v>
      </c>
    </row>
    <row r="173" spans="1:9" s="193" customFormat="1" ht="20.100000000000001" hidden="1" customHeight="1">
      <c r="A173" s="804"/>
      <c r="B173" s="942" t="s">
        <v>724</v>
      </c>
      <c r="C173" s="942" t="s">
        <v>2269</v>
      </c>
      <c r="D173" s="942">
        <v>45519</v>
      </c>
      <c r="E173" s="801">
        <f t="shared" ref="E173" si="114">D173+2</f>
        <v>45521</v>
      </c>
      <c r="F173" s="871" t="s">
        <v>283</v>
      </c>
      <c r="G173" s="801">
        <f t="shared" ref="G173" si="115">D173+10</f>
        <v>45529</v>
      </c>
      <c r="H173" s="801">
        <f t="shared" ref="H173" si="116">D173+16</f>
        <v>45535</v>
      </c>
      <c r="I173" s="801">
        <f t="shared" ref="I173" si="117">D173+21</f>
        <v>45540</v>
      </c>
    </row>
    <row r="174" spans="1:9" s="193" customFormat="1" ht="20.100000000000001" hidden="1" customHeight="1">
      <c r="A174" s="804"/>
      <c r="B174" s="942" t="s">
        <v>728</v>
      </c>
      <c r="C174" s="942" t="s">
        <v>2270</v>
      </c>
      <c r="D174" s="942">
        <v>45533</v>
      </c>
      <c r="E174" s="801">
        <f t="shared" ref="E174:E175" si="118">D174+2</f>
        <v>45535</v>
      </c>
      <c r="F174" s="871" t="s">
        <v>283</v>
      </c>
      <c r="G174" s="801">
        <f t="shared" ref="G174:G175" si="119">D174+10</f>
        <v>45543</v>
      </c>
      <c r="H174" s="801">
        <f t="shared" ref="H174:H175" si="120">D174+16</f>
        <v>45549</v>
      </c>
      <c r="I174" s="871" t="s">
        <v>283</v>
      </c>
    </row>
    <row r="175" spans="1:9" s="193" customFormat="1" ht="20.100000000000001" hidden="1" customHeight="1">
      <c r="A175" s="804"/>
      <c r="B175" s="942" t="s">
        <v>2101</v>
      </c>
      <c r="C175" s="942" t="s">
        <v>2271</v>
      </c>
      <c r="D175" s="942">
        <v>45538</v>
      </c>
      <c r="E175" s="801">
        <f t="shared" si="118"/>
        <v>45540</v>
      </c>
      <c r="F175" s="871" t="s">
        <v>283</v>
      </c>
      <c r="G175" s="801">
        <f t="shared" si="119"/>
        <v>45548</v>
      </c>
      <c r="H175" s="801">
        <f t="shared" si="120"/>
        <v>45554</v>
      </c>
      <c r="I175" s="801">
        <f t="shared" ref="I175" si="121">D175+21</f>
        <v>45559</v>
      </c>
    </row>
    <row r="176" spans="1:9" s="193" customFormat="1" ht="20.100000000000001" hidden="1" customHeight="1">
      <c r="A176" s="804"/>
      <c r="B176" s="942" t="s">
        <v>721</v>
      </c>
      <c r="C176" s="942" t="s">
        <v>2272</v>
      </c>
      <c r="D176" s="942">
        <v>45539</v>
      </c>
      <c r="E176" s="801">
        <f t="shared" ref="E176" si="122">D176+2</f>
        <v>45541</v>
      </c>
      <c r="F176" s="871" t="s">
        <v>283</v>
      </c>
      <c r="G176" s="801">
        <f t="shared" ref="G176" si="123">D176+10</f>
        <v>45549</v>
      </c>
      <c r="H176" s="801">
        <f t="shared" ref="H176" si="124">D176+16</f>
        <v>45555</v>
      </c>
      <c r="I176" s="801">
        <f t="shared" ref="I176" si="125">D176+21</f>
        <v>45560</v>
      </c>
    </row>
    <row r="177" spans="1:9" s="193" customFormat="1" ht="20.100000000000001" hidden="1" customHeight="1">
      <c r="A177" s="804"/>
      <c r="B177" s="942" t="s">
        <v>719</v>
      </c>
      <c r="C177" s="942" t="s">
        <v>2273</v>
      </c>
      <c r="D177" s="942">
        <v>45547</v>
      </c>
      <c r="E177" s="801">
        <f t="shared" ref="E177:E182" si="126">D177+2</f>
        <v>45549</v>
      </c>
      <c r="F177" s="871" t="s">
        <v>283</v>
      </c>
      <c r="G177" s="801">
        <f t="shared" ref="G177:G182" si="127">D177+10</f>
        <v>45557</v>
      </c>
      <c r="H177" s="801">
        <f t="shared" ref="H177:H182" si="128">D177+16</f>
        <v>45563</v>
      </c>
      <c r="I177" s="801">
        <f t="shared" ref="I177:I180" si="129">D177+21</f>
        <v>45568</v>
      </c>
    </row>
    <row r="178" spans="1:9" s="193" customFormat="1" ht="20.100000000000001" hidden="1" customHeight="1">
      <c r="A178" s="804"/>
      <c r="B178" s="942" t="s">
        <v>726</v>
      </c>
      <c r="C178" s="942" t="s">
        <v>2274</v>
      </c>
      <c r="D178" s="942">
        <v>45549</v>
      </c>
      <c r="E178" s="801">
        <f t="shared" si="126"/>
        <v>45551</v>
      </c>
      <c r="F178" s="871" t="s">
        <v>283</v>
      </c>
      <c r="G178" s="801">
        <f t="shared" si="127"/>
        <v>45559</v>
      </c>
      <c r="H178" s="801">
        <f t="shared" si="128"/>
        <v>45565</v>
      </c>
      <c r="I178" s="801">
        <f t="shared" si="129"/>
        <v>45570</v>
      </c>
    </row>
    <row r="179" spans="1:9" s="193" customFormat="1" ht="20.100000000000001" hidden="1" customHeight="1">
      <c r="A179" s="804"/>
      <c r="B179" s="942" t="s">
        <v>731</v>
      </c>
      <c r="C179" s="942" t="s">
        <v>2275</v>
      </c>
      <c r="D179" s="942">
        <v>45567</v>
      </c>
      <c r="E179" s="871" t="s">
        <v>283</v>
      </c>
      <c r="F179" s="871" t="s">
        <v>283</v>
      </c>
      <c r="G179" s="801">
        <f t="shared" si="127"/>
        <v>45577</v>
      </c>
      <c r="H179" s="871" t="s">
        <v>283</v>
      </c>
      <c r="I179" s="801">
        <f t="shared" si="129"/>
        <v>45588</v>
      </c>
    </row>
    <row r="180" spans="1:9" s="193" customFormat="1" ht="20.100000000000001" hidden="1" customHeight="1">
      <c r="A180" s="804"/>
      <c r="B180" s="942" t="s">
        <v>724</v>
      </c>
      <c r="C180" s="942" t="s">
        <v>2276</v>
      </c>
      <c r="D180" s="942">
        <v>45570</v>
      </c>
      <c r="E180" s="801">
        <f t="shared" si="126"/>
        <v>45572</v>
      </c>
      <c r="F180" s="871" t="s">
        <v>283</v>
      </c>
      <c r="G180" s="801">
        <f t="shared" si="127"/>
        <v>45580</v>
      </c>
      <c r="H180" s="801">
        <f t="shared" si="128"/>
        <v>45586</v>
      </c>
      <c r="I180" s="801">
        <f t="shared" si="129"/>
        <v>45591</v>
      </c>
    </row>
    <row r="181" spans="1:9" s="193" customFormat="1" ht="20.100000000000001" hidden="1" customHeight="1">
      <c r="A181" s="804" t="s">
        <v>2277</v>
      </c>
      <c r="B181" s="1011" t="s">
        <v>307</v>
      </c>
      <c r="C181" s="942" t="s">
        <v>2278</v>
      </c>
      <c r="D181" s="799"/>
      <c r="E181" s="849"/>
      <c r="F181" s="970"/>
      <c r="G181" s="849"/>
      <c r="H181" s="849"/>
      <c r="I181" s="849"/>
    </row>
    <row r="182" spans="1:9" s="193" customFormat="1" ht="20.100000000000001" hidden="1" customHeight="1">
      <c r="A182" s="804" t="s">
        <v>2125</v>
      </c>
      <c r="B182" s="942" t="s">
        <v>1833</v>
      </c>
      <c r="C182" s="942" t="s">
        <v>2279</v>
      </c>
      <c r="D182" s="942">
        <v>45583</v>
      </c>
      <c r="E182" s="801">
        <f t="shared" si="126"/>
        <v>45585</v>
      </c>
      <c r="F182" s="871" t="s">
        <v>283</v>
      </c>
      <c r="G182" s="801">
        <f t="shared" si="127"/>
        <v>45593</v>
      </c>
      <c r="H182" s="801">
        <f t="shared" si="128"/>
        <v>45599</v>
      </c>
      <c r="I182" s="801">
        <f t="shared" ref="I182:I184" si="130">D182+21</f>
        <v>45604</v>
      </c>
    </row>
    <row r="183" spans="1:9" s="193" customFormat="1" ht="20.100000000000001" hidden="1" customHeight="1">
      <c r="A183" s="804" t="s">
        <v>2280</v>
      </c>
      <c r="B183" s="942" t="s">
        <v>2127</v>
      </c>
      <c r="C183" s="942" t="s">
        <v>2281</v>
      </c>
      <c r="D183" s="871" t="s">
        <v>283</v>
      </c>
      <c r="E183" s="970"/>
      <c r="F183" s="970"/>
      <c r="G183" s="849"/>
      <c r="H183" s="849"/>
      <c r="I183" s="849"/>
    </row>
    <row r="184" spans="1:9" s="193" customFormat="1" ht="20.100000000000001" hidden="1" customHeight="1">
      <c r="A184" s="804" t="s">
        <v>719</v>
      </c>
      <c r="B184" s="942" t="s">
        <v>721</v>
      </c>
      <c r="C184" s="942" t="s">
        <v>2282</v>
      </c>
      <c r="D184" s="942">
        <v>45594</v>
      </c>
      <c r="E184" s="801">
        <f t="shared" ref="E184" si="131">D184+2</f>
        <v>45596</v>
      </c>
      <c r="F184" s="871" t="s">
        <v>283</v>
      </c>
      <c r="G184" s="801">
        <f t="shared" ref="G184" si="132">D184+10</f>
        <v>45604</v>
      </c>
      <c r="H184" s="801">
        <f t="shared" ref="H184" si="133">D184+16</f>
        <v>45610</v>
      </c>
      <c r="I184" s="801">
        <f t="shared" si="130"/>
        <v>45615</v>
      </c>
    </row>
    <row r="185" spans="1:9" s="193" customFormat="1" ht="20.100000000000001" hidden="1" customHeight="1">
      <c r="A185" s="804" t="s">
        <v>726</v>
      </c>
      <c r="B185" s="942" t="s">
        <v>719</v>
      </c>
      <c r="C185" s="942" t="s">
        <v>2283</v>
      </c>
      <c r="D185" s="942">
        <v>45598</v>
      </c>
      <c r="E185" s="801">
        <f t="shared" ref="E185:E189" si="134">D185+2</f>
        <v>45600</v>
      </c>
      <c r="F185" s="871" t="s">
        <v>283</v>
      </c>
      <c r="G185" s="801">
        <f t="shared" ref="G185:G188" si="135">D185+10</f>
        <v>45608</v>
      </c>
      <c r="H185" s="801">
        <f t="shared" ref="H185:H188" si="136">D185+16</f>
        <v>45614</v>
      </c>
      <c r="I185" s="801">
        <f t="shared" ref="I185:I188" si="137">D185+21</f>
        <v>45619</v>
      </c>
    </row>
    <row r="186" spans="1:9" s="193" customFormat="1" ht="20.100000000000001" hidden="1" customHeight="1">
      <c r="A186" s="804"/>
      <c r="B186" s="942" t="s">
        <v>731</v>
      </c>
      <c r="C186" s="942" t="s">
        <v>2284</v>
      </c>
      <c r="D186" s="942">
        <v>45605</v>
      </c>
      <c r="E186" s="801">
        <f t="shared" si="134"/>
        <v>45607</v>
      </c>
      <c r="F186" s="871" t="s">
        <v>283</v>
      </c>
      <c r="G186" s="801">
        <f t="shared" si="135"/>
        <v>45615</v>
      </c>
      <c r="H186" s="801">
        <f t="shared" si="136"/>
        <v>45621</v>
      </c>
      <c r="I186" s="801">
        <f t="shared" si="137"/>
        <v>45626</v>
      </c>
    </row>
    <row r="187" spans="1:9" s="193" customFormat="1" ht="20.100000000000001" hidden="1" customHeight="1">
      <c r="A187" s="804"/>
      <c r="B187" s="942" t="s">
        <v>724</v>
      </c>
      <c r="C187" s="942" t="s">
        <v>2285</v>
      </c>
      <c r="D187" s="942">
        <v>45616</v>
      </c>
      <c r="E187" s="801">
        <f t="shared" si="134"/>
        <v>45618</v>
      </c>
      <c r="F187" s="871" t="s">
        <v>283</v>
      </c>
      <c r="G187" s="801">
        <f t="shared" si="135"/>
        <v>45626</v>
      </c>
      <c r="H187" s="801">
        <f t="shared" si="136"/>
        <v>45632</v>
      </c>
      <c r="I187" s="801">
        <f t="shared" si="137"/>
        <v>45637</v>
      </c>
    </row>
    <row r="188" spans="1:9" s="193" customFormat="1" ht="20.100000000000001" hidden="1" customHeight="1">
      <c r="A188" s="804" t="s">
        <v>2101</v>
      </c>
      <c r="B188" s="942" t="s">
        <v>2123</v>
      </c>
      <c r="C188" s="942" t="s">
        <v>2286</v>
      </c>
      <c r="D188" s="942">
        <v>45623</v>
      </c>
      <c r="E188" s="801">
        <f t="shared" si="134"/>
        <v>45625</v>
      </c>
      <c r="F188" s="871" t="s">
        <v>283</v>
      </c>
      <c r="G188" s="801">
        <f t="shared" si="135"/>
        <v>45633</v>
      </c>
      <c r="H188" s="801">
        <f t="shared" si="136"/>
        <v>45639</v>
      </c>
      <c r="I188" s="801">
        <f t="shared" si="137"/>
        <v>45644</v>
      </c>
    </row>
    <row r="189" spans="1:9" s="193" customFormat="1" ht="20.100000000000001" hidden="1" customHeight="1">
      <c r="A189" s="804" t="s">
        <v>2125</v>
      </c>
      <c r="B189" s="942" t="s">
        <v>1833</v>
      </c>
      <c r="C189" s="942" t="s">
        <v>2287</v>
      </c>
      <c r="D189" s="942">
        <v>45632</v>
      </c>
      <c r="E189" s="801">
        <f t="shared" si="134"/>
        <v>45634</v>
      </c>
      <c r="F189" s="871" t="s">
        <v>283</v>
      </c>
      <c r="G189" s="801">
        <v>45639</v>
      </c>
      <c r="H189" s="801">
        <v>45645</v>
      </c>
      <c r="I189" s="871" t="s">
        <v>283</v>
      </c>
    </row>
    <row r="190" spans="1:9" s="193" customFormat="1" ht="20.100000000000001" hidden="1" customHeight="1">
      <c r="A190" s="804"/>
      <c r="B190" s="942" t="s">
        <v>2127</v>
      </c>
      <c r="C190" s="942" t="s">
        <v>2288</v>
      </c>
      <c r="D190" s="942">
        <v>45639</v>
      </c>
      <c r="E190" s="801">
        <f t="shared" ref="E190:E195" si="138">D190+2</f>
        <v>45641</v>
      </c>
      <c r="F190" s="871" t="s">
        <v>283</v>
      </c>
      <c r="G190" s="801">
        <f t="shared" ref="G190:G195" si="139">D190+10</f>
        <v>45649</v>
      </c>
      <c r="H190" s="801">
        <f t="shared" ref="H190:H195" si="140">D190+16</f>
        <v>45655</v>
      </c>
      <c r="I190" s="801">
        <f t="shared" ref="I190:I195" si="141">D190+21</f>
        <v>45660</v>
      </c>
    </row>
    <row r="191" spans="1:9" s="193" customFormat="1" ht="20.100000000000001" hidden="1" customHeight="1">
      <c r="A191" s="804" t="s">
        <v>2129</v>
      </c>
      <c r="B191" s="942" t="s">
        <v>2037</v>
      </c>
      <c r="C191" s="942" t="s">
        <v>2289</v>
      </c>
      <c r="D191" s="942">
        <v>45648</v>
      </c>
      <c r="E191" s="801">
        <f t="shared" si="138"/>
        <v>45650</v>
      </c>
      <c r="F191" s="871" t="s">
        <v>283</v>
      </c>
      <c r="G191" s="801">
        <f t="shared" si="139"/>
        <v>45658</v>
      </c>
      <c r="H191" s="801">
        <f t="shared" si="140"/>
        <v>45664</v>
      </c>
      <c r="I191" s="801">
        <f t="shared" si="141"/>
        <v>45669</v>
      </c>
    </row>
    <row r="192" spans="1:9" s="193" customFormat="1" ht="20.100000000000001" hidden="1" customHeight="1">
      <c r="A192" s="804" t="s">
        <v>719</v>
      </c>
      <c r="B192" s="942" t="s">
        <v>2104</v>
      </c>
      <c r="C192" s="942" t="s">
        <v>2290</v>
      </c>
      <c r="D192" s="942">
        <v>45653</v>
      </c>
      <c r="E192" s="801">
        <f t="shared" si="138"/>
        <v>45655</v>
      </c>
      <c r="F192" s="871" t="s">
        <v>283</v>
      </c>
      <c r="G192" s="801">
        <f t="shared" si="139"/>
        <v>45663</v>
      </c>
      <c r="H192" s="801">
        <f t="shared" si="140"/>
        <v>45669</v>
      </c>
      <c r="I192" s="801">
        <f t="shared" si="141"/>
        <v>45674</v>
      </c>
    </row>
    <row r="193" spans="1:10" s="193" customFormat="1" ht="20.100000000000001" hidden="1" customHeight="1">
      <c r="A193" s="804"/>
      <c r="B193" s="942" t="s">
        <v>731</v>
      </c>
      <c r="C193" s="942" t="s">
        <v>2291</v>
      </c>
      <c r="D193" s="942">
        <v>45654</v>
      </c>
      <c r="E193" s="801">
        <f t="shared" si="138"/>
        <v>45656</v>
      </c>
      <c r="F193" s="871" t="s">
        <v>283</v>
      </c>
      <c r="G193" s="801">
        <f t="shared" si="139"/>
        <v>45664</v>
      </c>
      <c r="H193" s="801">
        <f t="shared" si="140"/>
        <v>45670</v>
      </c>
      <c r="I193" s="801">
        <f t="shared" si="141"/>
        <v>45675</v>
      </c>
    </row>
    <row r="194" spans="1:10" s="193" customFormat="1" ht="20.100000000000001" hidden="1" customHeight="1">
      <c r="A194" s="804"/>
      <c r="B194" s="942" t="s">
        <v>724</v>
      </c>
      <c r="C194" s="942" t="s">
        <v>2292</v>
      </c>
      <c r="D194" s="942">
        <v>45661</v>
      </c>
      <c r="E194" s="801">
        <f t="shared" si="138"/>
        <v>45663</v>
      </c>
      <c r="F194" s="871" t="s">
        <v>283</v>
      </c>
      <c r="G194" s="801">
        <f t="shared" si="139"/>
        <v>45671</v>
      </c>
      <c r="H194" s="801">
        <f t="shared" si="140"/>
        <v>45677</v>
      </c>
      <c r="I194" s="801">
        <f t="shared" si="141"/>
        <v>45682</v>
      </c>
    </row>
    <row r="195" spans="1:10" s="193" customFormat="1" ht="20.100000000000001" hidden="1" customHeight="1">
      <c r="A195" s="804"/>
      <c r="B195" s="942" t="s">
        <v>2123</v>
      </c>
      <c r="C195" s="942" t="s">
        <v>2293</v>
      </c>
      <c r="D195" s="942">
        <v>45669</v>
      </c>
      <c r="E195" s="801">
        <f t="shared" si="138"/>
        <v>45671</v>
      </c>
      <c r="F195" s="871" t="s">
        <v>283</v>
      </c>
      <c r="G195" s="801">
        <f t="shared" si="139"/>
        <v>45679</v>
      </c>
      <c r="H195" s="801">
        <f t="shared" si="140"/>
        <v>45685</v>
      </c>
      <c r="I195" s="801">
        <f t="shared" si="141"/>
        <v>45690</v>
      </c>
    </row>
    <row r="196" spans="1:10" s="193" customFormat="1" ht="20.100000000000001" hidden="1" customHeight="1">
      <c r="A196" s="804" t="s">
        <v>1833</v>
      </c>
      <c r="B196" s="942" t="s">
        <v>2135</v>
      </c>
      <c r="C196" s="942" t="s">
        <v>2294</v>
      </c>
      <c r="D196" s="871" t="s">
        <v>283</v>
      </c>
      <c r="E196" s="871" t="s">
        <v>283</v>
      </c>
      <c r="F196" s="871" t="s">
        <v>283</v>
      </c>
      <c r="G196" s="801">
        <v>45685</v>
      </c>
      <c r="H196" s="801">
        <v>45691</v>
      </c>
      <c r="I196" s="801">
        <v>45696</v>
      </c>
    </row>
    <row r="197" spans="1:10" s="193" customFormat="1" ht="20.100000000000001" hidden="1" customHeight="1">
      <c r="A197" s="804"/>
      <c r="B197" s="942" t="s">
        <v>2127</v>
      </c>
      <c r="C197" s="942" t="s">
        <v>2295</v>
      </c>
      <c r="D197" s="942">
        <v>45688</v>
      </c>
      <c r="E197" s="801">
        <f t="shared" ref="E197:E198" si="142">D197+2</f>
        <v>45690</v>
      </c>
      <c r="F197" s="871" t="s">
        <v>283</v>
      </c>
      <c r="G197" s="801">
        <f t="shared" ref="G197:G200" si="143">D197+10</f>
        <v>45698</v>
      </c>
      <c r="H197" s="801">
        <f t="shared" ref="H197:H200" si="144">D197+16</f>
        <v>45704</v>
      </c>
      <c r="I197" s="801">
        <f t="shared" ref="I197:I200" si="145">D197+21</f>
        <v>45709</v>
      </c>
    </row>
    <row r="198" spans="1:10" s="193" customFormat="1" ht="20.100000000000001" hidden="1" customHeight="1">
      <c r="A198" s="804"/>
      <c r="B198" s="942" t="s">
        <v>2037</v>
      </c>
      <c r="C198" s="942" t="s">
        <v>2296</v>
      </c>
      <c r="D198" s="942">
        <v>45695</v>
      </c>
      <c r="E198" s="801">
        <f t="shared" si="142"/>
        <v>45697</v>
      </c>
      <c r="F198" s="871" t="s">
        <v>283</v>
      </c>
      <c r="G198" s="801">
        <f t="shared" si="143"/>
        <v>45705</v>
      </c>
      <c r="H198" s="801">
        <f t="shared" si="144"/>
        <v>45711</v>
      </c>
      <c r="I198" s="801">
        <f t="shared" si="145"/>
        <v>45716</v>
      </c>
    </row>
    <row r="199" spans="1:10" s="193" customFormat="1" ht="20.100000000000001" hidden="1" customHeight="1">
      <c r="A199" s="804"/>
      <c r="B199" s="942" t="s">
        <v>2104</v>
      </c>
      <c r="C199" s="942" t="s">
        <v>2297</v>
      </c>
      <c r="D199" s="942">
        <v>45706</v>
      </c>
      <c r="E199" s="871" t="s">
        <v>283</v>
      </c>
      <c r="F199" s="871" t="s">
        <v>283</v>
      </c>
      <c r="G199" s="801">
        <f t="shared" si="143"/>
        <v>45716</v>
      </c>
      <c r="H199" s="801">
        <f t="shared" si="144"/>
        <v>45722</v>
      </c>
      <c r="I199" s="801">
        <f t="shared" si="145"/>
        <v>45727</v>
      </c>
    </row>
    <row r="200" spans="1:10" s="193" customFormat="1" ht="20.100000000000001" hidden="1" customHeight="1">
      <c r="A200" s="804"/>
      <c r="B200" s="942" t="s">
        <v>731</v>
      </c>
      <c r="C200" s="942" t="s">
        <v>2298</v>
      </c>
      <c r="D200" s="942">
        <v>45714</v>
      </c>
      <c r="E200" s="871" t="s">
        <v>283</v>
      </c>
      <c r="F200" s="871" t="s">
        <v>283</v>
      </c>
      <c r="G200" s="801">
        <f t="shared" si="143"/>
        <v>45724</v>
      </c>
      <c r="H200" s="801">
        <f t="shared" si="144"/>
        <v>45730</v>
      </c>
      <c r="I200" s="801">
        <f t="shared" si="145"/>
        <v>45735</v>
      </c>
    </row>
    <row r="201" spans="1:10" s="193" customFormat="1" ht="20.100000000000001" hidden="1" customHeight="1">
      <c r="A201" s="804" t="s">
        <v>724</v>
      </c>
      <c r="B201" s="1011" t="s">
        <v>307</v>
      </c>
      <c r="C201" s="942" t="s">
        <v>2299</v>
      </c>
      <c r="D201" s="799"/>
      <c r="E201" s="849"/>
      <c r="F201" s="970"/>
      <c r="G201" s="849"/>
      <c r="H201" s="849"/>
      <c r="I201" s="849"/>
    </row>
    <row r="202" spans="1:10" s="193" customFormat="1" ht="20.100000000000001" hidden="1" customHeight="1">
      <c r="A202" s="804" t="s">
        <v>2300</v>
      </c>
      <c r="B202" s="942" t="s">
        <v>724</v>
      </c>
      <c r="C202" s="942" t="s">
        <v>2301</v>
      </c>
      <c r="D202" s="942">
        <v>45720</v>
      </c>
      <c r="E202" s="871" t="s">
        <v>283</v>
      </c>
      <c r="F202" s="871" t="s">
        <v>283</v>
      </c>
      <c r="G202" s="757">
        <f>D202+10</f>
        <v>45730</v>
      </c>
      <c r="H202" s="757">
        <f>D202+16</f>
        <v>45736</v>
      </c>
      <c r="I202" s="757">
        <f>D202+21</f>
        <v>45741</v>
      </c>
      <c r="J202" s="331"/>
    </row>
    <row r="203" spans="1:10" ht="18" hidden="1" customHeight="1">
      <c r="B203" s="147" t="s">
        <v>464</v>
      </c>
    </row>
    <row r="204" spans="1:10" s="193" customFormat="1" ht="20.100000000000001" customHeight="1">
      <c r="A204" s="804"/>
      <c r="B204" s="763"/>
      <c r="C204" s="763"/>
      <c r="D204" s="763"/>
      <c r="E204" s="763"/>
      <c r="F204" s="1073"/>
      <c r="G204" s="763"/>
      <c r="H204" s="763"/>
      <c r="I204" s="763"/>
      <c r="J204" s="331"/>
    </row>
    <row r="205" spans="1:10" s="193" customFormat="1" ht="33" customHeight="1">
      <c r="A205" s="804"/>
      <c r="B205" s="1589" t="s">
        <v>5</v>
      </c>
      <c r="C205" s="1590"/>
      <c r="D205" s="1579" t="s">
        <v>247</v>
      </c>
      <c r="E205" s="1147" t="s">
        <v>88</v>
      </c>
      <c r="F205" s="1147" t="s">
        <v>51</v>
      </c>
      <c r="G205" s="1147" t="s">
        <v>147</v>
      </c>
      <c r="H205" s="1179"/>
      <c r="I205" s="1180"/>
    </row>
    <row r="206" spans="1:10" s="193" customFormat="1" ht="20.100000000000001" customHeight="1">
      <c r="A206" s="804"/>
      <c r="B206" s="1148" t="s">
        <v>249</v>
      </c>
      <c r="C206" s="1148" t="s">
        <v>250</v>
      </c>
      <c r="D206" s="1580"/>
      <c r="E206" s="1182" t="s">
        <v>77</v>
      </c>
      <c r="F206" s="1182" t="s">
        <v>58</v>
      </c>
      <c r="G206" s="1182" t="s">
        <v>141</v>
      </c>
      <c r="H206" s="1179"/>
      <c r="I206" s="1183" t="s">
        <v>252</v>
      </c>
    </row>
    <row r="207" spans="1:10" s="193" customFormat="1" ht="20.100000000000001" hidden="1" customHeight="1">
      <c r="A207" s="804" t="s">
        <v>738</v>
      </c>
      <c r="B207" s="1191" t="s">
        <v>717</v>
      </c>
      <c r="C207" s="1154" t="s">
        <v>748</v>
      </c>
      <c r="D207" s="1154">
        <v>45394</v>
      </c>
      <c r="E207" s="1184">
        <f t="shared" ref="E207:E231" si="146">D207+10</f>
        <v>45404</v>
      </c>
      <c r="F207" s="1184">
        <f t="shared" ref="F207:F229" si="147">D207+16</f>
        <v>45410</v>
      </c>
      <c r="G207" s="1184">
        <f t="shared" ref="G207:G213" si="148">D207+21</f>
        <v>45415</v>
      </c>
      <c r="H207" s="1181"/>
      <c r="I207" s="1151"/>
    </row>
    <row r="208" spans="1:10" s="193" customFormat="1" ht="20.100000000000001" hidden="1" customHeight="1">
      <c r="A208" s="804" t="s">
        <v>728</v>
      </c>
      <c r="B208" s="1192" t="s">
        <v>283</v>
      </c>
      <c r="C208" s="1154" t="s">
        <v>749</v>
      </c>
      <c r="D208" s="1156">
        <v>45406</v>
      </c>
      <c r="E208" s="1193">
        <f t="shared" si="146"/>
        <v>45416</v>
      </c>
      <c r="F208" s="1193">
        <f t="shared" si="147"/>
        <v>45422</v>
      </c>
      <c r="G208" s="1193">
        <f t="shared" si="148"/>
        <v>45427</v>
      </c>
      <c r="H208" s="1181"/>
      <c r="I208" s="1151"/>
    </row>
    <row r="209" spans="1:9" s="193" customFormat="1" ht="20.100000000000001" hidden="1" customHeight="1">
      <c r="A209" s="804" t="s">
        <v>731</v>
      </c>
      <c r="B209" s="1191" t="s">
        <v>728</v>
      </c>
      <c r="C209" s="1154" t="s">
        <v>750</v>
      </c>
      <c r="D209" s="1154">
        <v>45419</v>
      </c>
      <c r="E209" s="1184">
        <f t="shared" si="146"/>
        <v>45429</v>
      </c>
      <c r="F209" s="1184">
        <f t="shared" si="147"/>
        <v>45435</v>
      </c>
      <c r="G209" s="1184">
        <f t="shared" si="148"/>
        <v>45440</v>
      </c>
      <c r="H209" s="1181"/>
      <c r="I209" s="1151"/>
    </row>
    <row r="210" spans="1:9" s="193" customFormat="1" ht="20.100000000000001" hidden="1" customHeight="1">
      <c r="A210" s="804" t="s">
        <v>751</v>
      </c>
      <c r="B210" s="1154" t="s">
        <v>719</v>
      </c>
      <c r="C210" s="1154" t="s">
        <v>752</v>
      </c>
      <c r="D210" s="1154">
        <v>45426</v>
      </c>
      <c r="E210" s="1184">
        <f t="shared" si="146"/>
        <v>45436</v>
      </c>
      <c r="F210" s="1184">
        <f t="shared" si="147"/>
        <v>45442</v>
      </c>
      <c r="G210" s="1184">
        <f t="shared" si="148"/>
        <v>45447</v>
      </c>
      <c r="H210" s="1181"/>
      <c r="I210" s="1151"/>
    </row>
    <row r="211" spans="1:9" s="193" customFormat="1" ht="20.100000000000001" hidden="1" customHeight="1">
      <c r="A211" s="804" t="s">
        <v>721</v>
      </c>
      <c r="B211" s="1154" t="s">
        <v>724</v>
      </c>
      <c r="C211" s="1154" t="s">
        <v>753</v>
      </c>
      <c r="D211" s="1154">
        <v>45423</v>
      </c>
      <c r="E211" s="1184">
        <f t="shared" si="146"/>
        <v>45433</v>
      </c>
      <c r="F211" s="1184">
        <f t="shared" si="147"/>
        <v>45439</v>
      </c>
      <c r="G211" s="1184">
        <f t="shared" si="148"/>
        <v>45444</v>
      </c>
      <c r="H211" s="1181"/>
      <c r="I211" s="1151"/>
    </row>
    <row r="212" spans="1:9" s="193" customFormat="1" ht="20.100000000000001" hidden="1" customHeight="1">
      <c r="A212" s="804" t="s">
        <v>724</v>
      </c>
      <c r="B212" s="1154" t="s">
        <v>721</v>
      </c>
      <c r="C212" s="1154" t="s">
        <v>754</v>
      </c>
      <c r="D212" s="1154">
        <f t="shared" ref="D212" si="149">D211+7</f>
        <v>45430</v>
      </c>
      <c r="E212" s="1184">
        <f t="shared" si="146"/>
        <v>45440</v>
      </c>
      <c r="F212" s="1184">
        <f t="shared" si="147"/>
        <v>45446</v>
      </c>
      <c r="G212" s="1184">
        <f t="shared" si="148"/>
        <v>45451</v>
      </c>
      <c r="H212" s="1181"/>
      <c r="I212" s="1151"/>
    </row>
    <row r="213" spans="1:9" s="193" customFormat="1" ht="20.100000000000001" hidden="1" customHeight="1">
      <c r="A213" s="804"/>
      <c r="B213" s="1154" t="s">
        <v>726</v>
      </c>
      <c r="C213" s="1154" t="s">
        <v>755</v>
      </c>
      <c r="D213" s="1154">
        <v>45441</v>
      </c>
      <c r="E213" s="1184">
        <f t="shared" si="146"/>
        <v>45451</v>
      </c>
      <c r="F213" s="1184">
        <f t="shared" si="147"/>
        <v>45457</v>
      </c>
      <c r="G213" s="1184">
        <f t="shared" si="148"/>
        <v>45462</v>
      </c>
      <c r="H213" s="1181"/>
      <c r="I213" s="1151"/>
    </row>
    <row r="214" spans="1:9" s="193" customFormat="1" ht="20.100000000000001" hidden="1" customHeight="1">
      <c r="A214" s="804" t="s">
        <v>717</v>
      </c>
      <c r="B214" s="1154" t="s">
        <v>756</v>
      </c>
      <c r="C214" s="1154" t="s">
        <v>757</v>
      </c>
      <c r="D214" s="1154">
        <v>45454</v>
      </c>
      <c r="E214" s="1184">
        <f t="shared" si="146"/>
        <v>45464</v>
      </c>
      <c r="F214" s="1184">
        <f t="shared" si="147"/>
        <v>45470</v>
      </c>
      <c r="G214" s="1155" t="s">
        <v>283</v>
      </c>
      <c r="H214" s="1181"/>
      <c r="I214" s="1151"/>
    </row>
    <row r="215" spans="1:9" s="193" customFormat="1" ht="20.100000000000001" hidden="1" customHeight="1">
      <c r="A215" s="804" t="s">
        <v>758</v>
      </c>
      <c r="B215" s="1154" t="s">
        <v>719</v>
      </c>
      <c r="C215" s="1154" t="s">
        <v>759</v>
      </c>
      <c r="D215" s="1154">
        <v>45457</v>
      </c>
      <c r="E215" s="1184">
        <f t="shared" si="146"/>
        <v>45467</v>
      </c>
      <c r="F215" s="1184">
        <f t="shared" si="147"/>
        <v>45473</v>
      </c>
      <c r="G215" s="1184">
        <f t="shared" ref="G215:G224" si="150">D215+21</f>
        <v>45478</v>
      </c>
      <c r="H215" s="1181"/>
      <c r="I215" s="1151"/>
    </row>
    <row r="216" spans="1:9" s="193" customFormat="1" ht="20.100000000000001" hidden="1" customHeight="1">
      <c r="A216" s="804" t="s">
        <v>760</v>
      </c>
      <c r="B216" s="1154" t="s">
        <v>731</v>
      </c>
      <c r="C216" s="1154" t="s">
        <v>761</v>
      </c>
      <c r="D216" s="1154">
        <v>45461</v>
      </c>
      <c r="E216" s="1184">
        <f t="shared" si="146"/>
        <v>45471</v>
      </c>
      <c r="F216" s="1184">
        <f t="shared" si="147"/>
        <v>45477</v>
      </c>
      <c r="G216" s="1184">
        <f t="shared" si="150"/>
        <v>45482</v>
      </c>
      <c r="H216" s="1181"/>
      <c r="I216" s="1151"/>
    </row>
    <row r="217" spans="1:9" s="193" customFormat="1" ht="20.100000000000001" hidden="1" customHeight="1">
      <c r="A217" s="804" t="s">
        <v>2098</v>
      </c>
      <c r="B217" s="1154" t="s">
        <v>724</v>
      </c>
      <c r="C217" s="1154" t="s">
        <v>2262</v>
      </c>
      <c r="D217" s="1154">
        <v>45470</v>
      </c>
      <c r="E217" s="1184">
        <f t="shared" si="146"/>
        <v>45480</v>
      </c>
      <c r="F217" s="1184">
        <f t="shared" si="147"/>
        <v>45486</v>
      </c>
      <c r="G217" s="1184">
        <f t="shared" si="150"/>
        <v>45491</v>
      </c>
      <c r="H217" s="1181"/>
      <c r="I217" s="1151"/>
    </row>
    <row r="218" spans="1:9" s="193" customFormat="1" ht="20.100000000000001" hidden="1" customHeight="1">
      <c r="A218" s="804" t="s">
        <v>724</v>
      </c>
      <c r="B218" s="1154" t="s">
        <v>728</v>
      </c>
      <c r="C218" s="1154" t="s">
        <v>2263</v>
      </c>
      <c r="D218" s="1154">
        <v>45478</v>
      </c>
      <c r="E218" s="1184">
        <f t="shared" si="146"/>
        <v>45488</v>
      </c>
      <c r="F218" s="1184">
        <f t="shared" si="147"/>
        <v>45494</v>
      </c>
      <c r="G218" s="1184">
        <f t="shared" si="150"/>
        <v>45499</v>
      </c>
      <c r="H218" s="1181"/>
      <c r="I218" s="1151"/>
    </row>
    <row r="219" spans="1:9" s="193" customFormat="1" ht="20.100000000000001" hidden="1" customHeight="1">
      <c r="A219" s="804" t="s">
        <v>721</v>
      </c>
      <c r="B219" s="1154" t="s">
        <v>2101</v>
      </c>
      <c r="C219" s="1154" t="s">
        <v>2264</v>
      </c>
      <c r="D219" s="1154">
        <v>45488</v>
      </c>
      <c r="E219" s="1184">
        <f t="shared" si="146"/>
        <v>45498</v>
      </c>
      <c r="F219" s="1184">
        <f t="shared" si="147"/>
        <v>45504</v>
      </c>
      <c r="G219" s="1184">
        <f t="shared" si="150"/>
        <v>45509</v>
      </c>
      <c r="H219" s="1181"/>
      <c r="I219" s="1151"/>
    </row>
    <row r="220" spans="1:9" s="193" customFormat="1" ht="20.100000000000001" hidden="1" customHeight="1">
      <c r="A220" s="804" t="s">
        <v>726</v>
      </c>
      <c r="B220" s="1154" t="s">
        <v>721</v>
      </c>
      <c r="C220" s="1154" t="s">
        <v>2265</v>
      </c>
      <c r="D220" s="1154">
        <v>45492</v>
      </c>
      <c r="E220" s="1184">
        <f t="shared" si="146"/>
        <v>45502</v>
      </c>
      <c r="F220" s="1184">
        <f t="shared" si="147"/>
        <v>45508</v>
      </c>
      <c r="G220" s="1184">
        <f t="shared" si="150"/>
        <v>45513</v>
      </c>
      <c r="H220" s="1181"/>
      <c r="I220" s="1151"/>
    </row>
    <row r="221" spans="1:9" s="193" customFormat="1" ht="20.100000000000001" hidden="1" customHeight="1">
      <c r="A221" s="804"/>
      <c r="B221" s="1154" t="s">
        <v>719</v>
      </c>
      <c r="C221" s="1154" t="s">
        <v>2266</v>
      </c>
      <c r="D221" s="1154">
        <v>45493</v>
      </c>
      <c r="E221" s="1184">
        <f t="shared" si="146"/>
        <v>45503</v>
      </c>
      <c r="F221" s="1184">
        <f t="shared" si="147"/>
        <v>45509</v>
      </c>
      <c r="G221" s="1184">
        <f t="shared" si="150"/>
        <v>45514</v>
      </c>
      <c r="H221" s="1181"/>
      <c r="I221" s="1151"/>
    </row>
    <row r="222" spans="1:9" s="193" customFormat="1" ht="20.100000000000001" hidden="1" customHeight="1">
      <c r="A222" s="804" t="s">
        <v>719</v>
      </c>
      <c r="B222" s="1154" t="s">
        <v>726</v>
      </c>
      <c r="C222" s="1154" t="s">
        <v>2267</v>
      </c>
      <c r="D222" s="1154">
        <v>45502</v>
      </c>
      <c r="E222" s="1184">
        <f t="shared" si="146"/>
        <v>45512</v>
      </c>
      <c r="F222" s="1184">
        <f t="shared" si="147"/>
        <v>45518</v>
      </c>
      <c r="G222" s="1184">
        <f t="shared" si="150"/>
        <v>45523</v>
      </c>
      <c r="H222" s="1181"/>
      <c r="I222" s="1151"/>
    </row>
    <row r="223" spans="1:9" s="193" customFormat="1" ht="20.100000000000001" hidden="1" customHeight="1">
      <c r="A223" s="804"/>
      <c r="B223" s="1154" t="s">
        <v>731</v>
      </c>
      <c r="C223" s="1154" t="s">
        <v>2268</v>
      </c>
      <c r="D223" s="1154">
        <v>45515</v>
      </c>
      <c r="E223" s="1184">
        <f t="shared" si="146"/>
        <v>45525</v>
      </c>
      <c r="F223" s="1184">
        <f t="shared" si="147"/>
        <v>45531</v>
      </c>
      <c r="G223" s="1184">
        <f t="shared" si="150"/>
        <v>45536</v>
      </c>
      <c r="H223" s="1181"/>
      <c r="I223" s="1151"/>
    </row>
    <row r="224" spans="1:9" s="193" customFormat="1" ht="20.100000000000001" hidden="1" customHeight="1">
      <c r="A224" s="804"/>
      <c r="B224" s="1154" t="s">
        <v>724</v>
      </c>
      <c r="C224" s="1154" t="s">
        <v>2269</v>
      </c>
      <c r="D224" s="1154">
        <v>45519</v>
      </c>
      <c r="E224" s="1184">
        <f t="shared" si="146"/>
        <v>45529</v>
      </c>
      <c r="F224" s="1184">
        <f t="shared" si="147"/>
        <v>45535</v>
      </c>
      <c r="G224" s="1184">
        <f t="shared" si="150"/>
        <v>45540</v>
      </c>
      <c r="H224" s="1181"/>
      <c r="I224" s="1151"/>
    </row>
    <row r="225" spans="1:9" s="193" customFormat="1" ht="20.100000000000001" hidden="1" customHeight="1">
      <c r="A225" s="804"/>
      <c r="B225" s="1154" t="s">
        <v>728</v>
      </c>
      <c r="C225" s="1154" t="s">
        <v>2270</v>
      </c>
      <c r="D225" s="1154">
        <v>45533</v>
      </c>
      <c r="E225" s="1184">
        <f t="shared" si="146"/>
        <v>45543</v>
      </c>
      <c r="F225" s="1184">
        <f t="shared" si="147"/>
        <v>45549</v>
      </c>
      <c r="G225" s="1155" t="s">
        <v>283</v>
      </c>
      <c r="H225" s="1181"/>
      <c r="I225" s="1151"/>
    </row>
    <row r="226" spans="1:9" s="193" customFormat="1" ht="20.100000000000001" hidden="1" customHeight="1">
      <c r="A226" s="804"/>
      <c r="B226" s="1154" t="s">
        <v>2101</v>
      </c>
      <c r="C226" s="1154" t="s">
        <v>2271</v>
      </c>
      <c r="D226" s="1154">
        <v>45538</v>
      </c>
      <c r="E226" s="1184">
        <f t="shared" si="146"/>
        <v>45548</v>
      </c>
      <c r="F226" s="1184">
        <f t="shared" si="147"/>
        <v>45554</v>
      </c>
      <c r="G226" s="1184">
        <f t="shared" ref="G226:G231" si="151">D226+21</f>
        <v>45559</v>
      </c>
      <c r="H226" s="1181"/>
      <c r="I226" s="1151"/>
    </row>
    <row r="227" spans="1:9" s="193" customFormat="1" ht="20.100000000000001" hidden="1" customHeight="1">
      <c r="A227" s="804"/>
      <c r="B227" s="1154" t="s">
        <v>721</v>
      </c>
      <c r="C227" s="1154" t="s">
        <v>2272</v>
      </c>
      <c r="D227" s="1154">
        <v>45539</v>
      </c>
      <c r="E227" s="1184">
        <f t="shared" si="146"/>
        <v>45549</v>
      </c>
      <c r="F227" s="1184">
        <f t="shared" si="147"/>
        <v>45555</v>
      </c>
      <c r="G227" s="1184">
        <f t="shared" si="151"/>
        <v>45560</v>
      </c>
      <c r="H227" s="1181"/>
      <c r="I227" s="1151"/>
    </row>
    <row r="228" spans="1:9" s="193" customFormat="1" ht="20.100000000000001" hidden="1" customHeight="1">
      <c r="A228" s="804"/>
      <c r="B228" s="1154" t="s">
        <v>719</v>
      </c>
      <c r="C228" s="1154" t="s">
        <v>2273</v>
      </c>
      <c r="D228" s="1154">
        <v>45547</v>
      </c>
      <c r="E228" s="1184">
        <f t="shared" si="146"/>
        <v>45557</v>
      </c>
      <c r="F228" s="1184">
        <f t="shared" si="147"/>
        <v>45563</v>
      </c>
      <c r="G228" s="1184">
        <f t="shared" si="151"/>
        <v>45568</v>
      </c>
      <c r="H228" s="1181"/>
      <c r="I228" s="1151"/>
    </row>
    <row r="229" spans="1:9" s="193" customFormat="1" ht="20.100000000000001" hidden="1" customHeight="1">
      <c r="A229" s="804"/>
      <c r="B229" s="1154" t="s">
        <v>726</v>
      </c>
      <c r="C229" s="1154" t="s">
        <v>2274</v>
      </c>
      <c r="D229" s="1154">
        <v>45549</v>
      </c>
      <c r="E229" s="1184">
        <f t="shared" si="146"/>
        <v>45559</v>
      </c>
      <c r="F229" s="1184">
        <f t="shared" si="147"/>
        <v>45565</v>
      </c>
      <c r="G229" s="1184">
        <f t="shared" si="151"/>
        <v>45570</v>
      </c>
      <c r="H229" s="1181"/>
      <c r="I229" s="1151"/>
    </row>
    <row r="230" spans="1:9" s="193" customFormat="1" ht="20.100000000000001" hidden="1" customHeight="1">
      <c r="A230" s="804"/>
      <c r="B230" s="1154" t="s">
        <v>731</v>
      </c>
      <c r="C230" s="1154" t="s">
        <v>2275</v>
      </c>
      <c r="D230" s="1154">
        <v>45567</v>
      </c>
      <c r="E230" s="1184">
        <f t="shared" si="146"/>
        <v>45577</v>
      </c>
      <c r="F230" s="1155" t="s">
        <v>283</v>
      </c>
      <c r="G230" s="1184">
        <f t="shared" si="151"/>
        <v>45588</v>
      </c>
      <c r="H230" s="1181"/>
      <c r="I230" s="1151"/>
    </row>
    <row r="231" spans="1:9" s="193" customFormat="1" ht="20.100000000000001" hidden="1" customHeight="1">
      <c r="A231" s="804"/>
      <c r="B231" s="1154" t="s">
        <v>724</v>
      </c>
      <c r="C231" s="1154" t="s">
        <v>2276</v>
      </c>
      <c r="D231" s="1154">
        <v>45570</v>
      </c>
      <c r="E231" s="1184">
        <f t="shared" si="146"/>
        <v>45580</v>
      </c>
      <c r="F231" s="1184">
        <f t="shared" ref="F231" si="152">D231+16</f>
        <v>45586</v>
      </c>
      <c r="G231" s="1184">
        <f t="shared" si="151"/>
        <v>45591</v>
      </c>
      <c r="H231" s="1181"/>
      <c r="I231" s="1151"/>
    </row>
    <row r="232" spans="1:9" s="193" customFormat="1" ht="20.100000000000001" hidden="1" customHeight="1">
      <c r="A232" s="804" t="s">
        <v>2277</v>
      </c>
      <c r="B232" s="1158" t="s">
        <v>307</v>
      </c>
      <c r="C232" s="1154" t="s">
        <v>2278</v>
      </c>
      <c r="D232" s="1156"/>
      <c r="E232" s="1193"/>
      <c r="F232" s="1193"/>
      <c r="G232" s="1193"/>
      <c r="H232" s="1181"/>
      <c r="I232" s="1151"/>
    </row>
    <row r="233" spans="1:9" s="193" customFormat="1" ht="20.100000000000001" hidden="1" customHeight="1">
      <c r="A233" s="804" t="s">
        <v>2125</v>
      </c>
      <c r="B233" s="1154" t="s">
        <v>1833</v>
      </c>
      <c r="C233" s="1154" t="s">
        <v>2279</v>
      </c>
      <c r="D233" s="1154">
        <v>45583</v>
      </c>
      <c r="E233" s="1184">
        <f t="shared" ref="E233" si="153">D233+10</f>
        <v>45593</v>
      </c>
      <c r="F233" s="1184">
        <f t="shared" ref="F233" si="154">D233+16</f>
        <v>45599</v>
      </c>
      <c r="G233" s="1184">
        <f t="shared" ref="G233" si="155">D233+21</f>
        <v>45604</v>
      </c>
      <c r="H233" s="1181"/>
      <c r="I233" s="1151"/>
    </row>
    <row r="234" spans="1:9" s="193" customFormat="1" ht="20.100000000000001" hidden="1" customHeight="1">
      <c r="A234" s="804" t="s">
        <v>2280</v>
      </c>
      <c r="B234" s="1154" t="s">
        <v>2127</v>
      </c>
      <c r="C234" s="1154" t="s">
        <v>2281</v>
      </c>
      <c r="D234" s="1155" t="s">
        <v>283</v>
      </c>
      <c r="E234" s="1193"/>
      <c r="F234" s="1193"/>
      <c r="G234" s="1193"/>
      <c r="H234" s="1181"/>
      <c r="I234" s="1151"/>
    </row>
    <row r="235" spans="1:9" s="193" customFormat="1" ht="20.100000000000001" hidden="1" customHeight="1">
      <c r="A235" s="804" t="s">
        <v>719</v>
      </c>
      <c r="B235" s="1154" t="s">
        <v>721</v>
      </c>
      <c r="C235" s="1154" t="s">
        <v>2282</v>
      </c>
      <c r="D235" s="1154">
        <v>45594</v>
      </c>
      <c r="E235" s="1184">
        <f t="shared" ref="E235:E239" si="156">D235+10</f>
        <v>45604</v>
      </c>
      <c r="F235" s="1184">
        <f t="shared" ref="F235:F239" si="157">D235+16</f>
        <v>45610</v>
      </c>
      <c r="G235" s="1184">
        <f t="shared" ref="G235:G239" si="158">D235+21</f>
        <v>45615</v>
      </c>
      <c r="H235" s="1181"/>
      <c r="I235" s="1151"/>
    </row>
    <row r="236" spans="1:9" s="193" customFormat="1" ht="20.100000000000001" hidden="1" customHeight="1">
      <c r="A236" s="804" t="s">
        <v>726</v>
      </c>
      <c r="B236" s="1154" t="s">
        <v>719</v>
      </c>
      <c r="C236" s="1154" t="s">
        <v>2283</v>
      </c>
      <c r="D236" s="1154">
        <v>45598</v>
      </c>
      <c r="E236" s="1184">
        <f t="shared" si="156"/>
        <v>45608</v>
      </c>
      <c r="F236" s="1184">
        <f t="shared" si="157"/>
        <v>45614</v>
      </c>
      <c r="G236" s="1184">
        <f t="shared" si="158"/>
        <v>45619</v>
      </c>
      <c r="H236" s="1181"/>
      <c r="I236" s="1151"/>
    </row>
    <row r="237" spans="1:9" s="193" customFormat="1" ht="20.100000000000001" hidden="1" customHeight="1">
      <c r="A237" s="804"/>
      <c r="B237" s="1154" t="s">
        <v>731</v>
      </c>
      <c r="C237" s="1154" t="s">
        <v>2284</v>
      </c>
      <c r="D237" s="1154">
        <v>45605</v>
      </c>
      <c r="E237" s="1184">
        <f t="shared" si="156"/>
        <v>45615</v>
      </c>
      <c r="F237" s="1184">
        <f t="shared" si="157"/>
        <v>45621</v>
      </c>
      <c r="G237" s="1184">
        <f t="shared" si="158"/>
        <v>45626</v>
      </c>
      <c r="H237" s="1181"/>
      <c r="I237" s="1151"/>
    </row>
    <row r="238" spans="1:9" s="193" customFormat="1" ht="20.100000000000001" hidden="1" customHeight="1">
      <c r="A238" s="804"/>
      <c r="B238" s="1154" t="s">
        <v>724</v>
      </c>
      <c r="C238" s="1154" t="s">
        <v>2285</v>
      </c>
      <c r="D238" s="1154">
        <v>45616</v>
      </c>
      <c r="E238" s="1184">
        <f t="shared" si="156"/>
        <v>45626</v>
      </c>
      <c r="F238" s="1184">
        <f t="shared" si="157"/>
        <v>45632</v>
      </c>
      <c r="G238" s="1184">
        <f t="shared" si="158"/>
        <v>45637</v>
      </c>
      <c r="H238" s="1181"/>
      <c r="I238" s="1151"/>
    </row>
    <row r="239" spans="1:9" s="193" customFormat="1" ht="20.100000000000001" hidden="1" customHeight="1">
      <c r="A239" s="804" t="s">
        <v>2101</v>
      </c>
      <c r="B239" s="1154" t="s">
        <v>2123</v>
      </c>
      <c r="C239" s="1154" t="s">
        <v>2286</v>
      </c>
      <c r="D239" s="1154">
        <v>45623</v>
      </c>
      <c r="E239" s="1184">
        <f t="shared" si="156"/>
        <v>45633</v>
      </c>
      <c r="F239" s="1184">
        <f t="shared" si="157"/>
        <v>45639</v>
      </c>
      <c r="G239" s="1184">
        <f t="shared" si="158"/>
        <v>45644</v>
      </c>
      <c r="H239" s="1181"/>
      <c r="I239" s="1151"/>
    </row>
    <row r="240" spans="1:9" s="193" customFormat="1" ht="20.100000000000001" hidden="1" customHeight="1">
      <c r="A240" s="804" t="s">
        <v>2125</v>
      </c>
      <c r="B240" s="1154" t="s">
        <v>1833</v>
      </c>
      <c r="C240" s="1154" t="s">
        <v>2287</v>
      </c>
      <c r="D240" s="1154">
        <v>45632</v>
      </c>
      <c r="E240" s="1184">
        <v>45639</v>
      </c>
      <c r="F240" s="1184">
        <v>45645</v>
      </c>
      <c r="G240" s="1155" t="s">
        <v>283</v>
      </c>
      <c r="H240" s="1181"/>
      <c r="I240" s="1151"/>
    </row>
    <row r="241" spans="1:9" s="193" customFormat="1" ht="20.100000000000001" hidden="1" customHeight="1">
      <c r="A241" s="804"/>
      <c r="B241" s="1154" t="s">
        <v>2127</v>
      </c>
      <c r="C241" s="1154" t="s">
        <v>2288</v>
      </c>
      <c r="D241" s="1154">
        <v>45639</v>
      </c>
      <c r="E241" s="1184">
        <f t="shared" ref="E241:E246" si="159">D241+10</f>
        <v>45649</v>
      </c>
      <c r="F241" s="1184">
        <f t="shared" ref="F241:F246" si="160">D241+16</f>
        <v>45655</v>
      </c>
      <c r="G241" s="1184">
        <f t="shared" ref="G241:G246" si="161">D241+21</f>
        <v>45660</v>
      </c>
      <c r="H241" s="1181"/>
      <c r="I241" s="1151"/>
    </row>
    <row r="242" spans="1:9" s="193" customFormat="1" ht="20.100000000000001" hidden="1" customHeight="1">
      <c r="A242" s="804" t="s">
        <v>2129</v>
      </c>
      <c r="B242" s="1154" t="s">
        <v>2037</v>
      </c>
      <c r="C242" s="1154" t="s">
        <v>2289</v>
      </c>
      <c r="D242" s="1154">
        <v>45648</v>
      </c>
      <c r="E242" s="1184">
        <f t="shared" si="159"/>
        <v>45658</v>
      </c>
      <c r="F242" s="1184">
        <f t="shared" si="160"/>
        <v>45664</v>
      </c>
      <c r="G242" s="1184">
        <f t="shared" si="161"/>
        <v>45669</v>
      </c>
      <c r="H242" s="1181"/>
      <c r="I242" s="1151"/>
    </row>
    <row r="243" spans="1:9" s="193" customFormat="1" ht="20.100000000000001" hidden="1" customHeight="1">
      <c r="A243" s="804" t="s">
        <v>719</v>
      </c>
      <c r="B243" s="1154" t="s">
        <v>2104</v>
      </c>
      <c r="C243" s="1154" t="s">
        <v>2290</v>
      </c>
      <c r="D243" s="1154">
        <v>45653</v>
      </c>
      <c r="E243" s="1184">
        <f t="shared" si="159"/>
        <v>45663</v>
      </c>
      <c r="F243" s="1184">
        <f t="shared" si="160"/>
        <v>45669</v>
      </c>
      <c r="G243" s="1184">
        <f t="shared" si="161"/>
        <v>45674</v>
      </c>
      <c r="H243" s="1181"/>
      <c r="I243" s="1151"/>
    </row>
    <row r="244" spans="1:9" s="193" customFormat="1" ht="20.100000000000001" hidden="1" customHeight="1">
      <c r="A244" s="804"/>
      <c r="B244" s="1154" t="s">
        <v>731</v>
      </c>
      <c r="C244" s="1154" t="s">
        <v>2291</v>
      </c>
      <c r="D244" s="1154">
        <v>45654</v>
      </c>
      <c r="E244" s="1184">
        <f t="shared" si="159"/>
        <v>45664</v>
      </c>
      <c r="F244" s="1184">
        <f t="shared" si="160"/>
        <v>45670</v>
      </c>
      <c r="G244" s="1184">
        <f t="shared" si="161"/>
        <v>45675</v>
      </c>
      <c r="H244" s="1181"/>
      <c r="I244" s="1151"/>
    </row>
    <row r="245" spans="1:9" s="193" customFormat="1" ht="20.100000000000001" hidden="1" customHeight="1">
      <c r="A245" s="804"/>
      <c r="B245" s="1154" t="s">
        <v>724</v>
      </c>
      <c r="C245" s="1154" t="s">
        <v>2292</v>
      </c>
      <c r="D245" s="1154">
        <v>45661</v>
      </c>
      <c r="E245" s="1184">
        <f t="shared" si="159"/>
        <v>45671</v>
      </c>
      <c r="F245" s="1184">
        <f t="shared" si="160"/>
        <v>45677</v>
      </c>
      <c r="G245" s="1184">
        <f t="shared" si="161"/>
        <v>45682</v>
      </c>
      <c r="H245" s="1181"/>
      <c r="I245" s="1151"/>
    </row>
    <row r="246" spans="1:9" s="193" customFormat="1" ht="20.100000000000001" hidden="1" customHeight="1">
      <c r="A246" s="804"/>
      <c r="B246" s="1154" t="s">
        <v>2123</v>
      </c>
      <c r="C246" s="1154" t="s">
        <v>2293</v>
      </c>
      <c r="D246" s="1154">
        <v>45669</v>
      </c>
      <c r="E246" s="1184">
        <f t="shared" si="159"/>
        <v>45679</v>
      </c>
      <c r="F246" s="1184">
        <f t="shared" si="160"/>
        <v>45685</v>
      </c>
      <c r="G246" s="1184">
        <f t="shared" si="161"/>
        <v>45690</v>
      </c>
      <c r="H246" s="1181"/>
      <c r="I246" s="1151"/>
    </row>
    <row r="247" spans="1:9" s="193" customFormat="1" ht="20.100000000000001" hidden="1" customHeight="1">
      <c r="A247" s="804" t="s">
        <v>1833</v>
      </c>
      <c r="B247" s="1154" t="s">
        <v>2135</v>
      </c>
      <c r="C247" s="1154" t="s">
        <v>2294</v>
      </c>
      <c r="D247" s="1155" t="s">
        <v>283</v>
      </c>
      <c r="E247" s="1184">
        <v>45685</v>
      </c>
      <c r="F247" s="1184">
        <v>45691</v>
      </c>
      <c r="G247" s="1184">
        <v>45696</v>
      </c>
      <c r="H247" s="1181"/>
      <c r="I247" s="1151"/>
    </row>
    <row r="248" spans="1:9" s="193" customFormat="1" ht="20.100000000000001" hidden="1" customHeight="1">
      <c r="A248" s="804"/>
      <c r="B248" s="1154" t="s">
        <v>2127</v>
      </c>
      <c r="C248" s="1154" t="s">
        <v>2295</v>
      </c>
      <c r="D248" s="1154">
        <v>45688</v>
      </c>
      <c r="E248" s="1184">
        <f t="shared" ref="E248:E252" si="162">D248+10</f>
        <v>45698</v>
      </c>
      <c r="F248" s="1184">
        <f t="shared" ref="F248:F252" si="163">D248+16</f>
        <v>45704</v>
      </c>
      <c r="G248" s="1184">
        <f t="shared" ref="G248:G252" si="164">D248+21</f>
        <v>45709</v>
      </c>
      <c r="H248" s="1181"/>
      <c r="I248" s="1151"/>
    </row>
    <row r="249" spans="1:9" s="193" customFormat="1" ht="20.100000000000001" hidden="1" customHeight="1">
      <c r="A249" s="804"/>
      <c r="B249" s="1154" t="s">
        <v>2037</v>
      </c>
      <c r="C249" s="1154" t="s">
        <v>2296</v>
      </c>
      <c r="D249" s="1154">
        <v>45695</v>
      </c>
      <c r="E249" s="1184">
        <f t="shared" si="162"/>
        <v>45705</v>
      </c>
      <c r="F249" s="1184">
        <f t="shared" si="163"/>
        <v>45711</v>
      </c>
      <c r="G249" s="1184">
        <f t="shared" si="164"/>
        <v>45716</v>
      </c>
      <c r="H249" s="1181"/>
      <c r="I249" s="1151"/>
    </row>
    <row r="250" spans="1:9" s="193" customFormat="1" ht="20.100000000000001" hidden="1" customHeight="1">
      <c r="A250" s="804"/>
      <c r="B250" s="1154" t="s">
        <v>1983</v>
      </c>
      <c r="C250" s="1154" t="s">
        <v>2302</v>
      </c>
      <c r="D250" s="1154">
        <v>45741</v>
      </c>
      <c r="E250" s="1177" t="s">
        <v>283</v>
      </c>
      <c r="F250" s="1177" t="s">
        <v>283</v>
      </c>
      <c r="G250" s="1177" t="s">
        <v>283</v>
      </c>
      <c r="H250" s="1181"/>
      <c r="I250" s="1151"/>
    </row>
    <row r="251" spans="1:9" s="193" customFormat="1" ht="20.100000000000001" hidden="1" customHeight="1">
      <c r="A251" s="804"/>
      <c r="B251" s="1154" t="s">
        <v>2127</v>
      </c>
      <c r="C251" s="1154" t="s">
        <v>2303</v>
      </c>
      <c r="D251" s="1154">
        <v>45734</v>
      </c>
      <c r="E251" s="1184">
        <f t="shared" si="162"/>
        <v>45744</v>
      </c>
      <c r="F251" s="1184">
        <f t="shared" si="163"/>
        <v>45750</v>
      </c>
      <c r="G251" s="1184">
        <f t="shared" si="164"/>
        <v>45755</v>
      </c>
      <c r="H251" s="1181"/>
      <c r="I251" s="1151"/>
    </row>
    <row r="252" spans="1:9" s="193" customFormat="1" ht="20.100000000000001" hidden="1" customHeight="1">
      <c r="A252" s="804"/>
      <c r="B252" s="1154" t="s">
        <v>2037</v>
      </c>
      <c r="C252" s="1154" t="s">
        <v>2304</v>
      </c>
      <c r="D252" s="1154">
        <v>45740</v>
      </c>
      <c r="E252" s="1184">
        <f t="shared" si="162"/>
        <v>45750</v>
      </c>
      <c r="F252" s="1184">
        <f t="shared" si="163"/>
        <v>45756</v>
      </c>
      <c r="G252" s="1184">
        <f t="shared" si="164"/>
        <v>45761</v>
      </c>
      <c r="H252" s="1181"/>
      <c r="I252" s="1151"/>
    </row>
    <row r="253" spans="1:9" s="193" customFormat="1" ht="20.100000000000001" hidden="1" customHeight="1">
      <c r="A253" s="804"/>
      <c r="B253" s="1154" t="s">
        <v>2104</v>
      </c>
      <c r="C253" s="1154" t="s">
        <v>2305</v>
      </c>
      <c r="D253" s="1154">
        <v>45752</v>
      </c>
      <c r="E253" s="1151">
        <f>D253+10</f>
        <v>45762</v>
      </c>
      <c r="F253" s="1151">
        <f>D253+16</f>
        <v>45768</v>
      </c>
      <c r="G253" s="1151">
        <f>D253+21</f>
        <v>45773</v>
      </c>
      <c r="H253" s="1174"/>
      <c r="I253" s="1151"/>
    </row>
    <row r="254" spans="1:9" s="193" customFormat="1" ht="20.100000000000001" hidden="1" customHeight="1">
      <c r="A254" s="804"/>
      <c r="B254" s="1154" t="s">
        <v>731</v>
      </c>
      <c r="C254" s="1154" t="s">
        <v>2306</v>
      </c>
      <c r="D254" s="1154">
        <v>45754</v>
      </c>
      <c r="E254" s="1151">
        <f>D254+10</f>
        <v>45764</v>
      </c>
      <c r="F254" s="1151">
        <f>D254+16</f>
        <v>45770</v>
      </c>
      <c r="G254" s="1151">
        <f>D254+21</f>
        <v>45775</v>
      </c>
      <c r="H254" s="1174"/>
      <c r="I254" s="1151"/>
    </row>
    <row r="255" spans="1:9" s="193" customFormat="1" ht="20.100000000000001" hidden="1" customHeight="1">
      <c r="A255" s="804" t="s">
        <v>1833</v>
      </c>
      <c r="B255" s="1154" t="s">
        <v>434</v>
      </c>
      <c r="C255" s="1154" t="s">
        <v>2307</v>
      </c>
      <c r="D255" s="1154">
        <v>45763</v>
      </c>
      <c r="E255" s="1151">
        <f>D255+10</f>
        <v>45773</v>
      </c>
      <c r="F255" s="1151">
        <f>D255+16</f>
        <v>45779</v>
      </c>
      <c r="G255" s="1151">
        <f>D255+21</f>
        <v>45784</v>
      </c>
      <c r="H255" s="1174"/>
      <c r="I255" s="1151"/>
    </row>
    <row r="256" spans="1:9" s="193" customFormat="1" ht="20.100000000000001" hidden="1" customHeight="1">
      <c r="A256" s="804"/>
      <c r="B256" s="1154" t="s">
        <v>724</v>
      </c>
      <c r="C256" s="1154" t="s">
        <v>2308</v>
      </c>
      <c r="D256" s="1154">
        <v>45767</v>
      </c>
      <c r="E256" s="1151">
        <f>D256+10</f>
        <v>45777</v>
      </c>
      <c r="F256" s="1151">
        <f>D256+16</f>
        <v>45783</v>
      </c>
      <c r="G256" s="1151">
        <f>D256+21</f>
        <v>45788</v>
      </c>
      <c r="H256" s="1174"/>
      <c r="I256" s="1151"/>
    </row>
    <row r="257" spans="1:9" s="193" customFormat="1" ht="20.100000000000001" hidden="1" customHeight="1">
      <c r="A257" s="804"/>
      <c r="B257" s="1154" t="s">
        <v>1983</v>
      </c>
      <c r="C257" s="1154" t="s">
        <v>2309</v>
      </c>
      <c r="D257" s="1154">
        <v>45779</v>
      </c>
      <c r="E257" s="1151">
        <f>D257+10</f>
        <v>45789</v>
      </c>
      <c r="F257" s="1151">
        <f>E257+6</f>
        <v>45795</v>
      </c>
      <c r="G257" s="1151">
        <f>F257+5</f>
        <v>45800</v>
      </c>
      <c r="H257" s="1174"/>
      <c r="I257" s="1151"/>
    </row>
    <row r="258" spans="1:9" s="193" customFormat="1" ht="20.100000000000001" hidden="1" customHeight="1">
      <c r="A258" s="804"/>
      <c r="B258" s="1154" t="s">
        <v>2127</v>
      </c>
      <c r="C258" s="1154" t="s">
        <v>2310</v>
      </c>
      <c r="D258" s="1154">
        <v>45783</v>
      </c>
      <c r="E258" s="1184">
        <f t="shared" ref="E258:E259" si="165">D258+10</f>
        <v>45793</v>
      </c>
      <c r="F258" s="1151">
        <f t="shared" ref="F258:F266" si="166">E258+6</f>
        <v>45799</v>
      </c>
      <c r="G258" s="1151">
        <f t="shared" ref="G258:G266" si="167">F258+5</f>
        <v>45804</v>
      </c>
      <c r="H258" s="1181"/>
      <c r="I258" s="1151"/>
    </row>
    <row r="259" spans="1:9" s="193" customFormat="1" ht="20.100000000000001" hidden="1" customHeight="1">
      <c r="A259" s="804"/>
      <c r="B259" s="1154" t="s">
        <v>2037</v>
      </c>
      <c r="C259" s="1154" t="s">
        <v>2311</v>
      </c>
      <c r="D259" s="1154">
        <v>45790</v>
      </c>
      <c r="E259" s="1184">
        <f t="shared" si="165"/>
        <v>45800</v>
      </c>
      <c r="F259" s="1151">
        <f t="shared" si="166"/>
        <v>45806</v>
      </c>
      <c r="G259" s="1151">
        <f t="shared" si="167"/>
        <v>45811</v>
      </c>
      <c r="H259" s="1181"/>
      <c r="I259" s="1151"/>
    </row>
    <row r="260" spans="1:9" s="193" customFormat="1" ht="20.100000000000001" hidden="1" customHeight="1">
      <c r="A260" s="804"/>
      <c r="B260" s="1154" t="s">
        <v>2154</v>
      </c>
      <c r="C260" s="1154" t="s">
        <v>2312</v>
      </c>
      <c r="D260" s="1154">
        <v>45797</v>
      </c>
      <c r="E260" s="1151">
        <f>D260+10</f>
        <v>45807</v>
      </c>
      <c r="F260" s="1151">
        <f t="shared" si="166"/>
        <v>45813</v>
      </c>
      <c r="G260" s="1151">
        <f t="shared" si="167"/>
        <v>45818</v>
      </c>
      <c r="H260" s="1174"/>
      <c r="I260" s="1151"/>
    </row>
    <row r="261" spans="1:9" s="193" customFormat="1" ht="20.100000000000001" hidden="1" customHeight="1">
      <c r="A261" s="804"/>
      <c r="B261" s="1154" t="s">
        <v>731</v>
      </c>
      <c r="C261" s="1154" t="s">
        <v>2313</v>
      </c>
      <c r="D261" s="1154">
        <v>45809</v>
      </c>
      <c r="E261" s="1151">
        <f>D261+10</f>
        <v>45819</v>
      </c>
      <c r="F261" s="1151">
        <f t="shared" si="166"/>
        <v>45825</v>
      </c>
      <c r="G261" s="1151">
        <f t="shared" si="167"/>
        <v>45830</v>
      </c>
      <c r="H261" s="1174"/>
      <c r="I261" s="1151"/>
    </row>
    <row r="262" spans="1:9" s="193" customFormat="1" ht="20.100000000000001" hidden="1" customHeight="1">
      <c r="A262" s="804"/>
      <c r="B262" s="1154" t="s">
        <v>434</v>
      </c>
      <c r="C262" s="1154" t="s">
        <v>2314</v>
      </c>
      <c r="D262" s="1154">
        <v>45814</v>
      </c>
      <c r="E262" s="1151">
        <f>D262+10</f>
        <v>45824</v>
      </c>
      <c r="F262" s="1151">
        <f t="shared" si="166"/>
        <v>45830</v>
      </c>
      <c r="G262" s="1151">
        <f t="shared" si="167"/>
        <v>45835</v>
      </c>
      <c r="H262" s="1174"/>
      <c r="I262" s="1151"/>
    </row>
    <row r="263" spans="1:9" s="193" customFormat="1" ht="20.100000000000001" hidden="1" customHeight="1">
      <c r="A263" s="804"/>
      <c r="B263" s="1154" t="s">
        <v>724</v>
      </c>
      <c r="C263" s="1154" t="s">
        <v>2315</v>
      </c>
      <c r="D263" s="1154">
        <v>45816</v>
      </c>
      <c r="E263" s="1151">
        <f>D263+10</f>
        <v>45826</v>
      </c>
      <c r="F263" s="1151">
        <f t="shared" si="166"/>
        <v>45832</v>
      </c>
      <c r="G263" s="1151">
        <f t="shared" si="167"/>
        <v>45837</v>
      </c>
      <c r="H263" s="1174"/>
      <c r="I263" s="1151"/>
    </row>
    <row r="264" spans="1:9" s="193" customFormat="1" ht="20.100000000000001" hidden="1" customHeight="1">
      <c r="A264" s="804"/>
      <c r="B264" s="1154" t="s">
        <v>1983</v>
      </c>
      <c r="C264" s="1154" t="s">
        <v>2316</v>
      </c>
      <c r="D264" s="1154">
        <v>45819</v>
      </c>
      <c r="E264" s="1151">
        <f>D264+10</f>
        <v>45829</v>
      </c>
      <c r="F264" s="1151">
        <f t="shared" si="166"/>
        <v>45835</v>
      </c>
      <c r="G264" s="1151">
        <f t="shared" si="167"/>
        <v>45840</v>
      </c>
      <c r="H264" s="1174"/>
      <c r="I264" s="1151"/>
    </row>
    <row r="265" spans="1:9" s="193" customFormat="1" ht="20.100000000000001" hidden="1" customHeight="1">
      <c r="A265" s="804"/>
      <c r="B265" s="1154" t="s">
        <v>2127</v>
      </c>
      <c r="C265" s="1154" t="s">
        <v>2317</v>
      </c>
      <c r="D265" s="1154">
        <v>45831</v>
      </c>
      <c r="E265" s="1184">
        <f t="shared" ref="E265:E266" si="168">D265+10</f>
        <v>45841</v>
      </c>
      <c r="F265" s="1151">
        <f t="shared" si="166"/>
        <v>45847</v>
      </c>
      <c r="G265" s="1151">
        <f t="shared" si="167"/>
        <v>45852</v>
      </c>
      <c r="H265" s="1181"/>
      <c r="I265" s="1151"/>
    </row>
    <row r="266" spans="1:9" s="193" customFormat="1" ht="20.100000000000001" hidden="1" customHeight="1">
      <c r="A266" s="804"/>
      <c r="B266" s="1154" t="s">
        <v>2037</v>
      </c>
      <c r="C266" s="1154" t="s">
        <v>2318</v>
      </c>
      <c r="D266" s="1154">
        <v>45839</v>
      </c>
      <c r="E266" s="1184">
        <f t="shared" si="168"/>
        <v>45849</v>
      </c>
      <c r="F266" s="1151">
        <f t="shared" si="166"/>
        <v>45855</v>
      </c>
      <c r="G266" s="1151">
        <f t="shared" si="167"/>
        <v>45860</v>
      </c>
      <c r="H266" s="1181"/>
      <c r="I266" s="1151"/>
    </row>
    <row r="267" spans="1:9" s="193" customFormat="1" ht="20.100000000000001" hidden="1" customHeight="1">
      <c r="A267" s="804"/>
      <c r="B267" s="1154" t="s">
        <v>2154</v>
      </c>
      <c r="C267" s="1154" t="s">
        <v>2319</v>
      </c>
      <c r="D267" s="1154">
        <v>45847</v>
      </c>
      <c r="E267" s="1184">
        <f t="shared" ref="E267" si="169">D267+10</f>
        <v>45857</v>
      </c>
      <c r="F267" s="1151">
        <f t="shared" ref="F267:F270" si="170">E267+6</f>
        <v>45863</v>
      </c>
      <c r="G267" s="1151">
        <f t="shared" ref="G267:G270" si="171">F267+5</f>
        <v>45868</v>
      </c>
      <c r="H267" s="1181"/>
      <c r="I267" s="1151"/>
    </row>
    <row r="268" spans="1:9" s="193" customFormat="1" ht="20.100000000000001" hidden="1" customHeight="1">
      <c r="A268" s="804"/>
      <c r="B268" s="1154" t="s">
        <v>731</v>
      </c>
      <c r="C268" s="1154" t="s">
        <v>2320</v>
      </c>
      <c r="D268" s="1154">
        <v>45851</v>
      </c>
      <c r="E268" s="1151">
        <f>D268+10</f>
        <v>45861</v>
      </c>
      <c r="F268" s="1151">
        <f t="shared" si="170"/>
        <v>45867</v>
      </c>
      <c r="G268" s="1151">
        <f t="shared" si="171"/>
        <v>45872</v>
      </c>
      <c r="H268" s="1174"/>
      <c r="I268" s="1151"/>
    </row>
    <row r="269" spans="1:9" s="193" customFormat="1" ht="20.100000000000001" hidden="1" customHeight="1">
      <c r="A269" s="804"/>
      <c r="B269" s="1154" t="s">
        <v>434</v>
      </c>
      <c r="C269" s="1154" t="s">
        <v>2321</v>
      </c>
      <c r="D269" s="1154">
        <v>45859</v>
      </c>
      <c r="E269" s="1151">
        <f>D269+10</f>
        <v>45869</v>
      </c>
      <c r="F269" s="1177" t="s">
        <v>283</v>
      </c>
      <c r="G269" s="1177" t="s">
        <v>283</v>
      </c>
      <c r="H269" s="1174"/>
      <c r="I269" s="1151"/>
    </row>
    <row r="270" spans="1:9" s="193" customFormat="1" ht="20.100000000000001" hidden="1" customHeight="1">
      <c r="A270" s="804"/>
      <c r="B270" s="1154" t="s">
        <v>724</v>
      </c>
      <c r="C270" s="1154" t="s">
        <v>2322</v>
      </c>
      <c r="D270" s="1154">
        <v>45873</v>
      </c>
      <c r="E270" s="1151">
        <f>D270+10</f>
        <v>45883</v>
      </c>
      <c r="F270" s="1151">
        <f t="shared" si="170"/>
        <v>45889</v>
      </c>
      <c r="G270" s="1151">
        <f t="shared" si="171"/>
        <v>45894</v>
      </c>
      <c r="H270" s="1174"/>
      <c r="I270" s="1151"/>
    </row>
    <row r="271" spans="1:9" s="193" customFormat="1" ht="20.100000000000001" hidden="1" customHeight="1">
      <c r="A271" s="804"/>
      <c r="B271" s="1154" t="s">
        <v>1983</v>
      </c>
      <c r="C271" s="1154" t="s">
        <v>2323</v>
      </c>
      <c r="D271" s="1154">
        <v>45878</v>
      </c>
      <c r="E271" s="1151">
        <f>D271+10</f>
        <v>45888</v>
      </c>
      <c r="F271" s="1151">
        <f t="shared" ref="F271:F275" si="172">E271+6</f>
        <v>45894</v>
      </c>
      <c r="G271" s="1151">
        <f t="shared" ref="G271:G275" si="173">F271+5</f>
        <v>45899</v>
      </c>
      <c r="H271" s="1174"/>
      <c r="I271" s="1151"/>
    </row>
    <row r="272" spans="1:9" s="193" customFormat="1" ht="20.100000000000001" hidden="1" customHeight="1">
      <c r="A272" s="804"/>
      <c r="B272" s="1154" t="s">
        <v>2127</v>
      </c>
      <c r="C272" s="1154" t="s">
        <v>2324</v>
      </c>
      <c r="D272" s="1154">
        <v>45880</v>
      </c>
      <c r="E272" s="1184">
        <f t="shared" ref="E272:E274" si="174">D272+10</f>
        <v>45890</v>
      </c>
      <c r="F272" s="1151">
        <f t="shared" si="172"/>
        <v>45896</v>
      </c>
      <c r="G272" s="1151">
        <f t="shared" si="173"/>
        <v>45901</v>
      </c>
      <c r="H272" s="1181"/>
      <c r="I272" s="1151"/>
    </row>
    <row r="273" spans="1:9" s="193" customFormat="1" ht="20.100000000000001" hidden="1" customHeight="1">
      <c r="A273" s="804"/>
      <c r="B273" s="1154" t="s">
        <v>2037</v>
      </c>
      <c r="C273" s="1154" t="s">
        <v>2325</v>
      </c>
      <c r="D273" s="1154">
        <v>45887</v>
      </c>
      <c r="E273" s="1184">
        <f t="shared" si="174"/>
        <v>45897</v>
      </c>
      <c r="F273" s="1151">
        <f t="shared" si="172"/>
        <v>45903</v>
      </c>
      <c r="G273" s="1151">
        <f t="shared" si="173"/>
        <v>45908</v>
      </c>
      <c r="H273" s="1181"/>
      <c r="I273" s="1151"/>
    </row>
    <row r="274" spans="1:9" s="193" customFormat="1" ht="20.100000000000001" hidden="1" customHeight="1">
      <c r="A274" s="804"/>
      <c r="B274" s="1154" t="s">
        <v>2154</v>
      </c>
      <c r="C274" s="1154" t="s">
        <v>2326</v>
      </c>
      <c r="D274" s="1154">
        <v>45892</v>
      </c>
      <c r="E274" s="1184">
        <f t="shared" si="174"/>
        <v>45902</v>
      </c>
      <c r="F274" s="1151">
        <f t="shared" si="172"/>
        <v>45908</v>
      </c>
      <c r="G274" s="1151">
        <f t="shared" si="173"/>
        <v>45913</v>
      </c>
      <c r="H274" s="1181"/>
      <c r="I274" s="1151"/>
    </row>
    <row r="275" spans="1:9" s="193" customFormat="1" ht="20.100000000000001" hidden="1" customHeight="1">
      <c r="A275" s="804"/>
      <c r="B275" s="1154" t="s">
        <v>731</v>
      </c>
      <c r="C275" s="1154" t="s">
        <v>2327</v>
      </c>
      <c r="D275" s="1154">
        <v>45900</v>
      </c>
      <c r="E275" s="1151">
        <f>D275+10</f>
        <v>45910</v>
      </c>
      <c r="F275" s="1151">
        <f t="shared" si="172"/>
        <v>45916</v>
      </c>
      <c r="G275" s="1151">
        <f t="shared" si="173"/>
        <v>45921</v>
      </c>
      <c r="H275" s="1174"/>
      <c r="I275" s="1151"/>
    </row>
    <row r="276" spans="1:9" s="193" customFormat="1" ht="20.100000000000001" hidden="1" customHeight="1">
      <c r="A276" s="804"/>
      <c r="B276" s="1154" t="s">
        <v>434</v>
      </c>
      <c r="C276" s="1154" t="s">
        <v>2328</v>
      </c>
      <c r="D276" s="1154">
        <v>45910</v>
      </c>
      <c r="E276" s="1177" t="s">
        <v>283</v>
      </c>
      <c r="F276" s="1177" t="s">
        <v>283</v>
      </c>
      <c r="G276" s="1151">
        <v>45927</v>
      </c>
      <c r="H276" s="1174"/>
      <c r="I276" s="1151"/>
    </row>
    <row r="277" spans="1:9" s="193" customFormat="1" ht="20.100000000000001" hidden="1" customHeight="1">
      <c r="A277" s="804"/>
      <c r="B277" s="1154" t="s">
        <v>434</v>
      </c>
      <c r="C277" s="1154" t="s">
        <v>2329</v>
      </c>
      <c r="D277" s="1154">
        <v>45919</v>
      </c>
      <c r="E277" s="1177" t="s">
        <v>283</v>
      </c>
      <c r="F277" s="1177" t="s">
        <v>283</v>
      </c>
      <c r="G277" s="1151">
        <v>45927</v>
      </c>
      <c r="H277" s="1174"/>
      <c r="I277" s="1151"/>
    </row>
    <row r="278" spans="1:9" s="193" customFormat="1" ht="20.100000000000001" hidden="1" customHeight="1">
      <c r="A278" s="804"/>
      <c r="B278" s="1154" t="s">
        <v>1983</v>
      </c>
      <c r="C278" s="1154" t="s">
        <v>2330</v>
      </c>
      <c r="D278" s="1154">
        <v>45927</v>
      </c>
      <c r="E278" s="1151">
        <f>D278+10</f>
        <v>45937</v>
      </c>
      <c r="F278" s="1151">
        <f t="shared" ref="F278:F282" si="175">E278+6</f>
        <v>45943</v>
      </c>
      <c r="G278" s="1151">
        <f t="shared" ref="G278:G282" si="176">F278+5</f>
        <v>45948</v>
      </c>
      <c r="H278" s="1174"/>
      <c r="I278" s="1151"/>
    </row>
    <row r="279" spans="1:9" s="193" customFormat="1" ht="20.100000000000001" hidden="1" customHeight="1">
      <c r="A279" s="804"/>
      <c r="B279" s="1154" t="s">
        <v>2127</v>
      </c>
      <c r="C279" s="1154" t="s">
        <v>2331</v>
      </c>
      <c r="D279" s="1154">
        <v>45929</v>
      </c>
      <c r="E279" s="1184">
        <f t="shared" ref="E279:E281" si="177">D279+10</f>
        <v>45939</v>
      </c>
      <c r="F279" s="1151">
        <f t="shared" si="175"/>
        <v>45945</v>
      </c>
      <c r="G279" s="1151">
        <f t="shared" si="176"/>
        <v>45950</v>
      </c>
      <c r="H279" s="1181"/>
      <c r="I279" s="1151"/>
    </row>
    <row r="280" spans="1:9" s="193" customFormat="1" ht="20.100000000000001" hidden="1" customHeight="1">
      <c r="A280" s="804"/>
      <c r="B280" s="1154" t="s">
        <v>2037</v>
      </c>
      <c r="C280" s="1154" t="s">
        <v>2332</v>
      </c>
      <c r="D280" s="1154">
        <v>45935</v>
      </c>
      <c r="E280" s="1184">
        <f t="shared" si="177"/>
        <v>45945</v>
      </c>
      <c r="F280" s="1151">
        <f t="shared" si="175"/>
        <v>45951</v>
      </c>
      <c r="G280" s="1151">
        <f t="shared" si="176"/>
        <v>45956</v>
      </c>
      <c r="H280" s="1181"/>
      <c r="I280" s="1151"/>
    </row>
    <row r="281" spans="1:9" s="193" customFormat="1" ht="20.100000000000001" hidden="1" customHeight="1">
      <c r="A281" s="804"/>
      <c r="B281" s="1154" t="s">
        <v>2154</v>
      </c>
      <c r="C281" s="1154" t="s">
        <v>2333</v>
      </c>
      <c r="D281" s="1154">
        <v>45946</v>
      </c>
      <c r="E281" s="1184">
        <f t="shared" si="177"/>
        <v>45956</v>
      </c>
      <c r="F281" s="1151">
        <f t="shared" si="175"/>
        <v>45962</v>
      </c>
      <c r="G281" s="1151">
        <f t="shared" si="176"/>
        <v>45967</v>
      </c>
      <c r="H281" s="1181"/>
      <c r="I281" s="1151">
        <v>42</v>
      </c>
    </row>
    <row r="282" spans="1:9" s="193" customFormat="1" ht="20.100000000000001" hidden="1" customHeight="1">
      <c r="A282" s="804"/>
      <c r="B282" s="1154" t="s">
        <v>731</v>
      </c>
      <c r="C282" s="1154" t="s">
        <v>2334</v>
      </c>
      <c r="D282" s="1154">
        <v>45949</v>
      </c>
      <c r="E282" s="1151">
        <f>D282+10</f>
        <v>45959</v>
      </c>
      <c r="F282" s="1151">
        <f t="shared" si="175"/>
        <v>45965</v>
      </c>
      <c r="G282" s="1151">
        <f t="shared" si="176"/>
        <v>45970</v>
      </c>
      <c r="H282" s="1174"/>
      <c r="I282" s="1151">
        <v>43</v>
      </c>
    </row>
    <row r="283" spans="1:9" s="193" customFormat="1" ht="20.100000000000001" hidden="1" customHeight="1">
      <c r="A283" s="804"/>
      <c r="B283" s="1154" t="s">
        <v>434</v>
      </c>
      <c r="C283" s="1154" t="s">
        <v>2335</v>
      </c>
      <c r="D283" s="1154">
        <v>45955</v>
      </c>
      <c r="E283" s="1151">
        <f>D283+10</f>
        <v>45965</v>
      </c>
      <c r="F283" s="1177" t="s">
        <v>283</v>
      </c>
      <c r="G283" s="1177" t="s">
        <v>283</v>
      </c>
      <c r="H283" s="1174"/>
      <c r="I283" s="1151">
        <v>44</v>
      </c>
    </row>
    <row r="284" spans="1:9" s="193" customFormat="1" ht="20.100000000000001" hidden="1" customHeight="1">
      <c r="A284" s="804" t="s">
        <v>2336</v>
      </c>
      <c r="B284" s="1168" t="s">
        <v>2182</v>
      </c>
      <c r="C284" s="1154" t="s">
        <v>2337</v>
      </c>
      <c r="D284" s="1154">
        <v>45965</v>
      </c>
      <c r="E284" s="1151">
        <f>D284+10</f>
        <v>45975</v>
      </c>
      <c r="F284" s="1151">
        <f t="shared" ref="F284" si="178">E284+6</f>
        <v>45981</v>
      </c>
      <c r="G284" s="1151">
        <f t="shared" ref="G284" si="179">F284+5</f>
        <v>45986</v>
      </c>
      <c r="H284" s="1174"/>
      <c r="I284" s="1151">
        <v>45</v>
      </c>
    </row>
    <row r="285" spans="1:9" s="193" customFormat="1" ht="20.100000000000001" hidden="1" customHeight="1">
      <c r="A285" s="804"/>
      <c r="B285" s="1167" t="s">
        <v>1983</v>
      </c>
      <c r="C285" s="1154" t="s">
        <v>2338</v>
      </c>
      <c r="D285" s="1177" t="s">
        <v>283</v>
      </c>
      <c r="E285" s="1177" t="s">
        <v>283</v>
      </c>
      <c r="F285" s="1177" t="s">
        <v>283</v>
      </c>
      <c r="G285" s="1177" t="s">
        <v>283</v>
      </c>
      <c r="H285" s="1174"/>
      <c r="I285" s="1151">
        <v>46</v>
      </c>
    </row>
    <row r="286" spans="1:9" s="193" customFormat="1" ht="20.100000000000001" hidden="1" customHeight="1">
      <c r="A286" s="804"/>
      <c r="B286" s="1154" t="s">
        <v>2127</v>
      </c>
      <c r="C286" s="1154" t="s">
        <v>2339</v>
      </c>
      <c r="D286" s="1154">
        <v>45987</v>
      </c>
      <c r="E286" s="1184">
        <f t="shared" ref="E286:E288" si="180">D286+10</f>
        <v>45997</v>
      </c>
      <c r="F286" s="1151">
        <f t="shared" ref="F286:F288" si="181">E286+6</f>
        <v>46003</v>
      </c>
      <c r="G286" s="1151">
        <f t="shared" ref="G286:G288" si="182">F286+5</f>
        <v>46008</v>
      </c>
      <c r="H286" s="1181"/>
      <c r="I286" s="1151">
        <v>47</v>
      </c>
    </row>
    <row r="287" spans="1:9" s="193" customFormat="1" ht="20.100000000000001" hidden="1" customHeight="1">
      <c r="A287" s="804"/>
      <c r="B287" s="1154" t="s">
        <v>2037</v>
      </c>
      <c r="C287" s="1154" t="s">
        <v>2340</v>
      </c>
      <c r="D287" s="1154">
        <v>45988</v>
      </c>
      <c r="E287" s="1184">
        <f t="shared" si="180"/>
        <v>45998</v>
      </c>
      <c r="F287" s="1151">
        <f t="shared" si="181"/>
        <v>46004</v>
      </c>
      <c r="G287" s="1151">
        <f t="shared" si="182"/>
        <v>46009</v>
      </c>
      <c r="H287" s="1181"/>
      <c r="I287" s="1151">
        <v>48</v>
      </c>
    </row>
    <row r="288" spans="1:9" s="193" customFormat="1" ht="20.100000000000001" hidden="1" customHeight="1">
      <c r="A288" s="804" t="s">
        <v>2154</v>
      </c>
      <c r="B288" s="1154" t="s">
        <v>1983</v>
      </c>
      <c r="C288" s="1154" t="s">
        <v>2341</v>
      </c>
      <c r="D288" s="1154">
        <v>45992</v>
      </c>
      <c r="E288" s="1184">
        <f t="shared" si="180"/>
        <v>46002</v>
      </c>
      <c r="F288" s="1151">
        <f t="shared" si="181"/>
        <v>46008</v>
      </c>
      <c r="G288" s="1151">
        <f t="shared" si="182"/>
        <v>46013</v>
      </c>
      <c r="H288" s="1181"/>
      <c r="I288" s="1151">
        <v>49</v>
      </c>
    </row>
    <row r="289" spans="1:9" s="193" customFormat="1" ht="20.100000000000001" hidden="1" customHeight="1">
      <c r="A289" s="804" t="s">
        <v>731</v>
      </c>
      <c r="B289" s="1154" t="s">
        <v>2154</v>
      </c>
      <c r="C289" s="1154" t="s">
        <v>2342</v>
      </c>
      <c r="D289" s="1154">
        <v>45998</v>
      </c>
      <c r="E289" s="1184">
        <f t="shared" ref="E289:E292" si="183">D289+10</f>
        <v>46008</v>
      </c>
      <c r="F289" s="1151">
        <f t="shared" ref="F289:F292" si="184">E289+6</f>
        <v>46014</v>
      </c>
      <c r="G289" s="1151">
        <f t="shared" ref="G289:G292" si="185">F289+5</f>
        <v>46019</v>
      </c>
      <c r="H289" s="1181"/>
      <c r="I289" s="1151">
        <v>50</v>
      </c>
    </row>
    <row r="290" spans="1:9" s="193" customFormat="1" ht="20.100000000000001" hidden="1" customHeight="1">
      <c r="A290" s="1142" t="s">
        <v>2343</v>
      </c>
      <c r="B290" s="1154" t="s">
        <v>2344</v>
      </c>
      <c r="C290" s="1154" t="s">
        <v>2345</v>
      </c>
      <c r="D290" s="1154">
        <v>46009</v>
      </c>
      <c r="E290" s="1184">
        <f t="shared" si="183"/>
        <v>46019</v>
      </c>
      <c r="F290" s="1151">
        <f t="shared" si="184"/>
        <v>46025</v>
      </c>
      <c r="G290" s="1151">
        <f t="shared" si="185"/>
        <v>46030</v>
      </c>
      <c r="H290" s="1181"/>
      <c r="I290" s="1151">
        <v>51</v>
      </c>
    </row>
    <row r="291" spans="1:9" s="193" customFormat="1" ht="20.100000000000001" hidden="1" customHeight="1">
      <c r="A291" s="1142" t="s">
        <v>2346</v>
      </c>
      <c r="B291" s="1167" t="s">
        <v>2172</v>
      </c>
      <c r="C291" s="1154" t="s">
        <v>2347</v>
      </c>
      <c r="D291" s="1154">
        <v>46012</v>
      </c>
      <c r="E291" s="1184">
        <f t="shared" si="183"/>
        <v>46022</v>
      </c>
      <c r="F291" s="1151">
        <f t="shared" si="184"/>
        <v>46028</v>
      </c>
      <c r="G291" s="1151">
        <f t="shared" si="185"/>
        <v>46033</v>
      </c>
      <c r="H291" s="1181"/>
      <c r="I291" s="1151">
        <v>52</v>
      </c>
    </row>
    <row r="292" spans="1:9" s="193" customFormat="1" ht="20.100000000000001" hidden="1" customHeight="1">
      <c r="A292" s="1142" t="s">
        <v>2348</v>
      </c>
      <c r="B292" s="1154" t="s">
        <v>2349</v>
      </c>
      <c r="C292" s="1154" t="s">
        <v>2350</v>
      </c>
      <c r="D292" s="1154">
        <v>46031</v>
      </c>
      <c r="E292" s="1184">
        <f t="shared" si="183"/>
        <v>46041</v>
      </c>
      <c r="F292" s="1151">
        <f t="shared" si="184"/>
        <v>46047</v>
      </c>
      <c r="G292" s="1151">
        <f t="shared" si="185"/>
        <v>46052</v>
      </c>
      <c r="H292" s="1181"/>
      <c r="I292" s="1151">
        <v>1</v>
      </c>
    </row>
    <row r="293" spans="1:9" s="193" customFormat="1" ht="20.100000000000001" hidden="1" customHeight="1">
      <c r="A293" s="1142" t="s">
        <v>2213</v>
      </c>
      <c r="B293" s="1159" t="s">
        <v>307</v>
      </c>
      <c r="C293" s="1154" t="s">
        <v>2351</v>
      </c>
      <c r="D293" s="1160">
        <v>46025</v>
      </c>
      <c r="E293" s="1187">
        <f t="shared" ref="E293:E297" si="186">D293+10</f>
        <v>46035</v>
      </c>
      <c r="F293" s="1160">
        <f t="shared" ref="F293:F297" si="187">E293+6</f>
        <v>46041</v>
      </c>
      <c r="G293" s="1160">
        <f t="shared" ref="G293:G297" si="188">F293+5</f>
        <v>46046</v>
      </c>
      <c r="H293" s="1181"/>
      <c r="I293" s="1151">
        <v>2</v>
      </c>
    </row>
    <row r="294" spans="1:9" s="193" customFormat="1" ht="20.100000000000001" hidden="1" customHeight="1">
      <c r="A294" s="1142" t="s">
        <v>2195</v>
      </c>
      <c r="B294" s="1154" t="s">
        <v>2213</v>
      </c>
      <c r="C294" s="1154" t="s">
        <v>2352</v>
      </c>
      <c r="D294" s="1154">
        <v>46044</v>
      </c>
      <c r="E294" s="1184">
        <f t="shared" si="186"/>
        <v>46054</v>
      </c>
      <c r="F294" s="1151">
        <f t="shared" si="187"/>
        <v>46060</v>
      </c>
      <c r="G294" s="1151">
        <v>45691</v>
      </c>
      <c r="H294" s="1181"/>
      <c r="I294" s="1151">
        <v>3</v>
      </c>
    </row>
    <row r="295" spans="1:9" s="193" customFormat="1" ht="20.100000000000001" hidden="1" customHeight="1">
      <c r="A295" s="1142" t="s">
        <v>2353</v>
      </c>
      <c r="B295" s="1159" t="s">
        <v>307</v>
      </c>
      <c r="C295" s="1154" t="s">
        <v>2354</v>
      </c>
      <c r="D295" s="1160">
        <v>46048</v>
      </c>
      <c r="E295" s="1187">
        <f t="shared" si="186"/>
        <v>46058</v>
      </c>
      <c r="F295" s="1160">
        <f t="shared" si="187"/>
        <v>46064</v>
      </c>
      <c r="G295" s="1160">
        <f t="shared" si="188"/>
        <v>46069</v>
      </c>
      <c r="H295" s="1181"/>
      <c r="I295" s="1151">
        <v>4</v>
      </c>
    </row>
    <row r="296" spans="1:9" s="193" customFormat="1" ht="20.100000000000001" hidden="1" customHeight="1">
      <c r="A296" s="1142" t="s">
        <v>2355</v>
      </c>
      <c r="B296" s="1167" t="s">
        <v>2154</v>
      </c>
      <c r="C296" s="1154" t="s">
        <v>2356</v>
      </c>
      <c r="D296" s="1154">
        <v>46052</v>
      </c>
      <c r="E296" s="1184">
        <f t="shared" si="186"/>
        <v>46062</v>
      </c>
      <c r="F296" s="1151">
        <f t="shared" si="187"/>
        <v>46068</v>
      </c>
      <c r="G296" s="1178" t="s">
        <v>283</v>
      </c>
      <c r="H296" s="1181"/>
      <c r="I296" s="1151">
        <v>5</v>
      </c>
    </row>
    <row r="297" spans="1:9" s="193" customFormat="1" ht="20.100000000000001" hidden="1" customHeight="1">
      <c r="A297" s="1142" t="s">
        <v>2357</v>
      </c>
      <c r="B297" s="1167" t="s">
        <v>2203</v>
      </c>
      <c r="C297" s="1154" t="s">
        <v>2358</v>
      </c>
      <c r="D297" s="1154">
        <v>46064</v>
      </c>
      <c r="E297" s="1184">
        <f t="shared" si="186"/>
        <v>46074</v>
      </c>
      <c r="F297" s="1151">
        <f t="shared" si="187"/>
        <v>46080</v>
      </c>
      <c r="G297" s="1151">
        <f t="shared" si="188"/>
        <v>46085</v>
      </c>
      <c r="H297" s="1181"/>
      <c r="I297" s="1151">
        <v>6</v>
      </c>
    </row>
    <row r="298" spans="1:9" s="193" customFormat="1" ht="20.100000000000001" hidden="1" customHeight="1">
      <c r="A298" s="1142" t="s">
        <v>2205</v>
      </c>
      <c r="B298" s="1154" t="s">
        <v>2189</v>
      </c>
      <c r="C298" s="1154" t="s">
        <v>2359</v>
      </c>
      <c r="D298" s="1154">
        <v>46068</v>
      </c>
      <c r="E298" s="1184">
        <f t="shared" ref="E298" si="189">D298+10</f>
        <v>46078</v>
      </c>
      <c r="F298" s="1151">
        <f t="shared" ref="F298" si="190">E298+6</f>
        <v>46084</v>
      </c>
      <c r="G298" s="1151">
        <f t="shared" ref="G298" si="191">F298+5</f>
        <v>46089</v>
      </c>
      <c r="H298" s="1181"/>
      <c r="I298" s="1151">
        <v>7</v>
      </c>
    </row>
    <row r="299" spans="1:9" s="193" customFormat="1" ht="20.100000000000001" hidden="1" customHeight="1">
      <c r="A299" s="1142" t="s">
        <v>2189</v>
      </c>
      <c r="B299" s="1167" t="s">
        <v>2207</v>
      </c>
      <c r="C299" s="1154" t="s">
        <v>2360</v>
      </c>
      <c r="D299" s="1154">
        <v>46068</v>
      </c>
      <c r="E299" s="1178" t="s">
        <v>283</v>
      </c>
      <c r="F299" s="1178" t="s">
        <v>283</v>
      </c>
      <c r="G299" s="1178" t="s">
        <v>283</v>
      </c>
      <c r="H299" s="1181"/>
      <c r="I299" s="1151">
        <v>8</v>
      </c>
    </row>
    <row r="300" spans="1:9" s="193" customFormat="1" ht="20.100000000000001" hidden="1" customHeight="1">
      <c r="A300" s="1142"/>
      <c r="B300" s="1154" t="s">
        <v>2181</v>
      </c>
      <c r="C300" s="1154" t="s">
        <v>2361</v>
      </c>
      <c r="D300" s="1154">
        <v>46081</v>
      </c>
      <c r="E300" s="1184">
        <f t="shared" ref="E300" si="192">D300+10</f>
        <v>46091</v>
      </c>
      <c r="F300" s="1151">
        <f t="shared" ref="F300" si="193">E300+6</f>
        <v>46097</v>
      </c>
      <c r="G300" s="1151">
        <f t="shared" ref="G300" si="194">F300+5</f>
        <v>46102</v>
      </c>
      <c r="H300" s="1181"/>
      <c r="I300" s="1151">
        <v>9</v>
      </c>
    </row>
    <row r="301" spans="1:9" s="193" customFormat="1" ht="20.100000000000001" hidden="1" customHeight="1">
      <c r="A301" s="1142" t="s">
        <v>2210</v>
      </c>
      <c r="B301" s="1167" t="s">
        <v>311</v>
      </c>
      <c r="C301" s="1154" t="s">
        <v>2362</v>
      </c>
      <c r="D301" s="1154">
        <v>46093</v>
      </c>
      <c r="E301" s="1178" t="s">
        <v>283</v>
      </c>
      <c r="F301" s="1178" t="s">
        <v>283</v>
      </c>
      <c r="G301" s="1151">
        <f>D301+21</f>
        <v>46114</v>
      </c>
      <c r="H301" s="1181"/>
      <c r="I301" s="1151">
        <v>10</v>
      </c>
    </row>
    <row r="302" spans="1:9" s="193" customFormat="1" ht="20.100000000000001" hidden="1" customHeight="1">
      <c r="A302" s="1142" t="s">
        <v>2363</v>
      </c>
      <c r="B302" s="1154" t="s">
        <v>2213</v>
      </c>
      <c r="C302" s="1154" t="s">
        <v>2364</v>
      </c>
      <c r="D302" s="1154">
        <v>46090</v>
      </c>
      <c r="E302" s="1184">
        <f t="shared" ref="E302:E303" si="195">D302+10</f>
        <v>46100</v>
      </c>
      <c r="F302" s="1151">
        <f t="shared" ref="F302:F303" si="196">E302+6</f>
        <v>46106</v>
      </c>
      <c r="G302" s="1151">
        <f t="shared" ref="G302:G303" si="197">F302+5</f>
        <v>46111</v>
      </c>
      <c r="H302" s="1181"/>
      <c r="I302" s="1151">
        <v>11</v>
      </c>
    </row>
    <row r="303" spans="1:9" s="193" customFormat="1" ht="20.100000000000001" hidden="1" customHeight="1">
      <c r="A303" s="1142" t="s">
        <v>2365</v>
      </c>
      <c r="B303" s="1167" t="s">
        <v>2154</v>
      </c>
      <c r="C303" s="1154" t="s">
        <v>2366</v>
      </c>
      <c r="D303" s="1154">
        <v>46099</v>
      </c>
      <c r="E303" s="1184">
        <f t="shared" si="195"/>
        <v>46109</v>
      </c>
      <c r="F303" s="1151">
        <f t="shared" si="196"/>
        <v>46115</v>
      </c>
      <c r="G303" s="1151">
        <f t="shared" si="197"/>
        <v>46120</v>
      </c>
      <c r="H303" s="1181"/>
      <c r="I303" s="1151">
        <v>12</v>
      </c>
    </row>
    <row r="304" spans="1:9" s="193" customFormat="1" ht="20.100000000000001" hidden="1" customHeight="1">
      <c r="A304" s="1142" t="s">
        <v>2203</v>
      </c>
      <c r="B304" s="1167" t="s">
        <v>2207</v>
      </c>
      <c r="C304" s="1154" t="s">
        <v>2367</v>
      </c>
      <c r="D304" s="1154">
        <v>46107</v>
      </c>
      <c r="E304" s="1178" t="s">
        <v>283</v>
      </c>
      <c r="F304" s="1151">
        <f>D304+16</f>
        <v>46123</v>
      </c>
      <c r="G304" s="1151">
        <f t="shared" ref="G304" si="198">F304+5</f>
        <v>46128</v>
      </c>
      <c r="H304" s="1181"/>
      <c r="I304" s="1151">
        <v>13</v>
      </c>
    </row>
    <row r="305" spans="1:9" s="193" customFormat="1" ht="20.100000000000001" hidden="1" customHeight="1">
      <c r="A305" s="1142" t="s">
        <v>2189</v>
      </c>
      <c r="B305" s="1167" t="s">
        <v>2203</v>
      </c>
      <c r="C305" s="1154" t="s">
        <v>2368</v>
      </c>
      <c r="D305" s="1154">
        <v>46107</v>
      </c>
      <c r="E305" s="1184">
        <f t="shared" ref="E305" si="199">D305+10</f>
        <v>46117</v>
      </c>
      <c r="F305" s="1151">
        <f t="shared" ref="F305" si="200">E305+6</f>
        <v>46123</v>
      </c>
      <c r="G305" s="1151">
        <f t="shared" ref="G305" si="201">F305+5</f>
        <v>46128</v>
      </c>
      <c r="H305" s="1181"/>
      <c r="I305" s="1151">
        <v>14</v>
      </c>
    </row>
    <row r="306" spans="1:9" s="193" customFormat="1" ht="20.100000000000001" hidden="1" customHeight="1">
      <c r="A306" s="1142" t="s">
        <v>2207</v>
      </c>
      <c r="B306" s="1167" t="s">
        <v>2189</v>
      </c>
      <c r="C306" s="1154" t="s">
        <v>2369</v>
      </c>
      <c r="D306" s="1154">
        <v>46119</v>
      </c>
      <c r="E306" s="1184">
        <f t="shared" ref="E306" si="202">D306+10</f>
        <v>46129</v>
      </c>
      <c r="F306" s="1151">
        <f t="shared" ref="F306" si="203">E306+6</f>
        <v>46135</v>
      </c>
      <c r="G306" s="1151">
        <f t="shared" ref="G306" si="204">F306+5</f>
        <v>46140</v>
      </c>
      <c r="H306" s="1181"/>
      <c r="I306" s="1151">
        <v>15</v>
      </c>
    </row>
    <row r="307" spans="1:9" s="193" customFormat="1" ht="20.100000000000001" hidden="1" customHeight="1">
      <c r="A307" s="1142" t="s">
        <v>2181</v>
      </c>
      <c r="B307" s="1167" t="s">
        <v>2181</v>
      </c>
      <c r="C307" s="1154" t="s">
        <v>2370</v>
      </c>
      <c r="D307" s="1154">
        <v>46123</v>
      </c>
      <c r="E307" s="1178" t="s">
        <v>283</v>
      </c>
      <c r="F307" s="1178" t="s">
        <v>283</v>
      </c>
      <c r="G307" s="1178" t="s">
        <v>283</v>
      </c>
      <c r="H307" s="1181"/>
      <c r="I307" s="1151">
        <v>16</v>
      </c>
    </row>
    <row r="308" spans="1:9" s="193" customFormat="1" ht="20.100000000000001" hidden="1" customHeight="1">
      <c r="A308" s="1142"/>
      <c r="B308" s="1167" t="s">
        <v>2221</v>
      </c>
      <c r="C308" s="1154" t="s">
        <v>2371</v>
      </c>
      <c r="D308" s="1154">
        <v>46131</v>
      </c>
      <c r="E308" s="1184">
        <f t="shared" ref="E308:E309" si="205">D308+10</f>
        <v>46141</v>
      </c>
      <c r="F308" s="1178" t="s">
        <v>283</v>
      </c>
      <c r="G308" s="1178" t="s">
        <v>283</v>
      </c>
      <c r="H308" s="1181"/>
      <c r="I308" s="1151">
        <v>17</v>
      </c>
    </row>
    <row r="309" spans="1:9" s="193" customFormat="1" ht="20.100000000000001" hidden="1" customHeight="1">
      <c r="A309" s="1142"/>
      <c r="B309" s="1167" t="s">
        <v>2213</v>
      </c>
      <c r="C309" s="1154" t="s">
        <v>2372</v>
      </c>
      <c r="D309" s="1154">
        <v>46141</v>
      </c>
      <c r="E309" s="1184">
        <f t="shared" si="205"/>
        <v>46151</v>
      </c>
      <c r="F309" s="1151">
        <f t="shared" ref="F309" si="206">E309+6</f>
        <v>46157</v>
      </c>
      <c r="G309" s="1151">
        <f t="shared" ref="G309" si="207">F309+5</f>
        <v>46162</v>
      </c>
      <c r="H309" s="1181"/>
      <c r="I309" s="1151">
        <v>18</v>
      </c>
    </row>
    <row r="310" spans="1:9" s="193" customFormat="1" ht="20.100000000000001" hidden="1" customHeight="1">
      <c r="A310" s="1142"/>
      <c r="B310" s="1167" t="s">
        <v>2200</v>
      </c>
      <c r="C310" s="1154" t="s">
        <v>2373</v>
      </c>
      <c r="D310" s="1154">
        <v>46150</v>
      </c>
      <c r="E310" s="1184">
        <f t="shared" ref="E310" si="208">D310+10</f>
        <v>46160</v>
      </c>
      <c r="F310" s="1151">
        <f t="shared" ref="F310" si="209">E310+6</f>
        <v>46166</v>
      </c>
      <c r="G310" s="1151">
        <f t="shared" ref="G310" si="210">F310+5</f>
        <v>46171</v>
      </c>
      <c r="H310" s="1181"/>
      <c r="I310" s="1151">
        <v>19</v>
      </c>
    </row>
    <row r="311" spans="1:9" s="193" customFormat="1" ht="20.100000000000001" hidden="1" customHeight="1">
      <c r="A311" s="1142"/>
      <c r="B311" s="1167" t="s">
        <v>2207</v>
      </c>
      <c r="C311" s="1154" t="s">
        <v>2374</v>
      </c>
      <c r="D311" s="1154">
        <v>46153</v>
      </c>
      <c r="E311" s="1184">
        <f t="shared" ref="E311:E312" si="211">D311+10</f>
        <v>46163</v>
      </c>
      <c r="F311" s="1151">
        <f t="shared" ref="F311:F312" si="212">E311+6</f>
        <v>46169</v>
      </c>
      <c r="G311" s="1151">
        <f t="shared" ref="G311:G312" si="213">F311+5</f>
        <v>46174</v>
      </c>
      <c r="H311" s="1181"/>
      <c r="I311" s="1486">
        <v>20</v>
      </c>
    </row>
    <row r="312" spans="1:9" s="193" customFormat="1" ht="20.100000000000001" hidden="1" customHeight="1">
      <c r="A312" s="1142"/>
      <c r="B312" s="1167" t="s">
        <v>2203</v>
      </c>
      <c r="C312" s="1154" t="s">
        <v>2375</v>
      </c>
      <c r="D312" s="1154">
        <v>46160</v>
      </c>
      <c r="E312" s="1184">
        <f t="shared" si="211"/>
        <v>46170</v>
      </c>
      <c r="F312" s="1151">
        <f t="shared" si="212"/>
        <v>46176</v>
      </c>
      <c r="G312" s="1151">
        <f t="shared" si="213"/>
        <v>46181</v>
      </c>
      <c r="H312" s="1181"/>
      <c r="I312" s="1486">
        <v>21</v>
      </c>
    </row>
    <row r="313" spans="1:9" s="193" customFormat="1" ht="20.100000000000001" hidden="1" customHeight="1">
      <c r="A313" s="1142"/>
      <c r="B313" s="1167" t="s">
        <v>2189</v>
      </c>
      <c r="C313" s="1154" t="s">
        <v>2376</v>
      </c>
      <c r="D313" s="1154">
        <v>46168</v>
      </c>
      <c r="E313" s="1184">
        <f t="shared" ref="E313" si="214">D313+10</f>
        <v>46178</v>
      </c>
      <c r="F313" s="1151">
        <f t="shared" ref="F313" si="215">E313+6</f>
        <v>46184</v>
      </c>
      <c r="G313" s="1178" t="s">
        <v>283</v>
      </c>
      <c r="H313" s="1181"/>
      <c r="I313" s="1486">
        <v>22</v>
      </c>
    </row>
    <row r="314" spans="1:9" s="193" customFormat="1" ht="20.100000000000001" hidden="1" customHeight="1">
      <c r="A314" s="1142"/>
      <c r="B314" s="1167" t="s">
        <v>311</v>
      </c>
      <c r="C314" s="1154" t="s">
        <v>2377</v>
      </c>
      <c r="D314" s="1154">
        <v>46175</v>
      </c>
      <c r="E314" s="1184">
        <f t="shared" ref="E314" si="216">D314+10</f>
        <v>46185</v>
      </c>
      <c r="F314" s="1151">
        <f t="shared" ref="F314" si="217">E314+6</f>
        <v>46191</v>
      </c>
      <c r="G314" s="1151">
        <f t="shared" ref="G314" si="218">F314+5</f>
        <v>46196</v>
      </c>
      <c r="H314" s="1181"/>
      <c r="I314" s="1486">
        <v>23</v>
      </c>
    </row>
    <row r="315" spans="1:9" s="193" customFormat="1" ht="20.100000000000001" hidden="1" customHeight="1">
      <c r="A315" s="1142" t="s">
        <v>2221</v>
      </c>
      <c r="B315" s="1168" t="s">
        <v>2181</v>
      </c>
      <c r="C315" s="1154" t="s">
        <v>2378</v>
      </c>
      <c r="D315" s="1154">
        <v>46180</v>
      </c>
      <c r="E315" s="1184">
        <f t="shared" ref="E315" si="219">D315+10</f>
        <v>46190</v>
      </c>
      <c r="F315" s="1151">
        <f t="shared" ref="F315" si="220">E315+6</f>
        <v>46196</v>
      </c>
      <c r="G315" s="1151">
        <f t="shared" ref="G315" si="221">F315+5</f>
        <v>46201</v>
      </c>
      <c r="H315" s="1181"/>
      <c r="I315" s="1486">
        <v>24</v>
      </c>
    </row>
    <row r="316" spans="1:9" s="193" customFormat="1" ht="20.100000000000001" hidden="1" customHeight="1">
      <c r="A316" s="1142"/>
      <c r="B316" s="1167" t="s">
        <v>2213</v>
      </c>
      <c r="C316" s="1154" t="s">
        <v>2379</v>
      </c>
      <c r="D316" s="1154">
        <v>46192</v>
      </c>
      <c r="E316" s="1184">
        <f t="shared" ref="E316" si="222">D316+10</f>
        <v>46202</v>
      </c>
      <c r="F316" s="1151">
        <f t="shared" ref="F316" si="223">E316+6</f>
        <v>46208</v>
      </c>
      <c r="G316" s="1151">
        <f t="shared" ref="G316" si="224">F316+5</f>
        <v>46213</v>
      </c>
      <c r="H316" s="1181"/>
      <c r="I316" s="1486">
        <v>25</v>
      </c>
    </row>
    <row r="317" spans="1:9" s="193" customFormat="1" ht="20.100000000000001" hidden="1" customHeight="1">
      <c r="A317" s="1142"/>
      <c r="B317" s="1167" t="s">
        <v>2200</v>
      </c>
      <c r="C317" s="1154" t="s">
        <v>2380</v>
      </c>
      <c r="D317" s="1154">
        <v>46195</v>
      </c>
      <c r="E317" s="1184">
        <f t="shared" ref="E317" si="225">D317+10</f>
        <v>46205</v>
      </c>
      <c r="F317" s="1151">
        <f t="shared" ref="F317" si="226">E317+6</f>
        <v>46211</v>
      </c>
      <c r="G317" s="1151">
        <f t="shared" ref="G317" si="227">F317+5</f>
        <v>46216</v>
      </c>
      <c r="H317" s="1181"/>
      <c r="I317" s="1486">
        <v>26</v>
      </c>
    </row>
    <row r="318" spans="1:9" s="193" customFormat="1" ht="20.100000000000001" hidden="1" customHeight="1">
      <c r="A318" s="1142"/>
      <c r="B318" s="1167" t="s">
        <v>2207</v>
      </c>
      <c r="C318" s="1154" t="s">
        <v>2381</v>
      </c>
      <c r="D318" s="1154">
        <v>46202</v>
      </c>
      <c r="E318" s="1178" t="s">
        <v>283</v>
      </c>
      <c r="F318" s="1178" t="s">
        <v>283</v>
      </c>
      <c r="G318" s="1178" t="s">
        <v>283</v>
      </c>
      <c r="H318" s="1181"/>
      <c r="I318" s="1486">
        <v>27</v>
      </c>
    </row>
    <row r="319" spans="1:9" s="193" customFormat="1" ht="20.100000000000001" hidden="1" customHeight="1">
      <c r="A319" s="1142"/>
      <c r="B319" s="1167" t="s">
        <v>2203</v>
      </c>
      <c r="C319" s="1154" t="s">
        <v>2382</v>
      </c>
      <c r="D319" s="1154">
        <v>46211</v>
      </c>
      <c r="E319" s="1184">
        <f t="shared" ref="E319" si="228">D319+10</f>
        <v>46221</v>
      </c>
      <c r="F319" s="1151">
        <f t="shared" ref="F319" si="229">E319+6</f>
        <v>46227</v>
      </c>
      <c r="G319" s="1151">
        <f t="shared" ref="G319" si="230">F319+5</f>
        <v>46232</v>
      </c>
      <c r="H319" s="1181"/>
      <c r="I319" s="1486">
        <v>28</v>
      </c>
    </row>
    <row r="320" spans="1:9" s="193" customFormat="1" ht="20.100000000000001" hidden="1" customHeight="1">
      <c r="A320" s="1142" t="s">
        <v>2383</v>
      </c>
      <c r="B320" s="1167" t="s">
        <v>2234</v>
      </c>
      <c r="C320" s="1154" t="s">
        <v>2384</v>
      </c>
      <c r="D320" s="1154">
        <v>46214</v>
      </c>
      <c r="E320" s="1178" t="s">
        <v>283</v>
      </c>
      <c r="F320" s="1178" t="s">
        <v>283</v>
      </c>
      <c r="G320" s="1178" t="s">
        <v>283</v>
      </c>
      <c r="H320" s="1181"/>
      <c r="I320" s="1486">
        <v>29</v>
      </c>
    </row>
    <row r="321" spans="1:9" s="193" customFormat="1" ht="20.100000000000001" hidden="1" customHeight="1">
      <c r="A321" s="1142"/>
      <c r="B321" s="1167" t="s">
        <v>311</v>
      </c>
      <c r="C321" s="1154" t="s">
        <v>2385</v>
      </c>
      <c r="D321" s="1154">
        <v>46221</v>
      </c>
      <c r="E321" s="1178" t="s">
        <v>283</v>
      </c>
      <c r="F321" s="1178" t="s">
        <v>283</v>
      </c>
      <c r="G321" s="1178" t="s">
        <v>283</v>
      </c>
      <c r="H321" s="1181"/>
      <c r="I321" s="1486">
        <v>30</v>
      </c>
    </row>
    <row r="322" spans="1:9" s="193" customFormat="1" ht="20.100000000000001" hidden="1" customHeight="1">
      <c r="A322" s="1142" t="s">
        <v>2221</v>
      </c>
      <c r="B322" s="1167" t="s">
        <v>2181</v>
      </c>
      <c r="C322" s="1154" t="s">
        <v>2386</v>
      </c>
      <c r="D322" s="1154">
        <v>46233</v>
      </c>
      <c r="E322" s="1184">
        <f t="shared" ref="E322" si="231">D322+10</f>
        <v>46243</v>
      </c>
      <c r="F322" s="1151">
        <f t="shared" ref="F322" si="232">E322+6</f>
        <v>46249</v>
      </c>
      <c r="G322" s="1151">
        <f t="shared" ref="G322" si="233">F322+5</f>
        <v>46254</v>
      </c>
      <c r="H322" s="1181"/>
      <c r="I322" s="1486">
        <v>31</v>
      </c>
    </row>
    <row r="323" spans="1:9" s="193" customFormat="1" ht="20.100000000000001" hidden="1" customHeight="1">
      <c r="A323" s="1142"/>
      <c r="B323" s="1167" t="s">
        <v>2213</v>
      </c>
      <c r="C323" s="1154" t="s">
        <v>2387</v>
      </c>
      <c r="D323" s="1154">
        <v>46241</v>
      </c>
      <c r="E323" s="1184">
        <f t="shared" ref="E323" si="234">D323+10</f>
        <v>46251</v>
      </c>
      <c r="F323" s="1151">
        <f t="shared" ref="F323" si="235">E323+6</f>
        <v>46257</v>
      </c>
      <c r="G323" s="1151">
        <f t="shared" ref="G323" si="236">F323+5</f>
        <v>46262</v>
      </c>
      <c r="H323" s="1181"/>
      <c r="I323" s="1486">
        <v>32</v>
      </c>
    </row>
    <row r="324" spans="1:9" s="193" customFormat="1" ht="20.100000000000001" hidden="1" customHeight="1">
      <c r="A324" s="1142"/>
      <c r="B324" s="1167" t="s">
        <v>2200</v>
      </c>
      <c r="C324" s="1154" t="s">
        <v>2388</v>
      </c>
      <c r="D324" s="1154">
        <v>46250</v>
      </c>
      <c r="E324" s="1184">
        <f t="shared" ref="E324:E325" si="237">D324+10</f>
        <v>46260</v>
      </c>
      <c r="F324" s="1151">
        <f t="shared" ref="F324:F325" si="238">E324+6</f>
        <v>46266</v>
      </c>
      <c r="G324" s="1151">
        <f t="shared" ref="G324:G325" si="239">F324+5</f>
        <v>46271</v>
      </c>
      <c r="H324" s="1181"/>
      <c r="I324" s="1486">
        <v>33</v>
      </c>
    </row>
    <row r="325" spans="1:9" s="193" customFormat="1" ht="20.100000000000001" customHeight="1">
      <c r="A325" s="1142" t="s">
        <v>2240</v>
      </c>
      <c r="B325" s="1167" t="s">
        <v>2241</v>
      </c>
      <c r="C325" s="1154" t="s">
        <v>2389</v>
      </c>
      <c r="D325" s="1154">
        <v>46262</v>
      </c>
      <c r="E325" s="1184">
        <f t="shared" si="237"/>
        <v>46272</v>
      </c>
      <c r="F325" s="1151">
        <f t="shared" si="238"/>
        <v>46278</v>
      </c>
      <c r="G325" s="1151">
        <f t="shared" si="239"/>
        <v>46283</v>
      </c>
      <c r="H325" s="1181"/>
      <c r="I325" s="1486">
        <v>34</v>
      </c>
    </row>
    <row r="326" spans="1:9" s="193" customFormat="1" ht="20.100000000000001" customHeight="1">
      <c r="A326" s="1142"/>
      <c r="B326" s="1167" t="s">
        <v>2203</v>
      </c>
      <c r="C326" s="1154" t="s">
        <v>2390</v>
      </c>
      <c r="D326" s="1154">
        <v>46260</v>
      </c>
      <c r="E326" s="1178" t="s">
        <v>283</v>
      </c>
      <c r="F326" s="1151">
        <f>D326+16</f>
        <v>46276</v>
      </c>
      <c r="G326" s="1151">
        <f t="shared" ref="G326" si="240">F326+5</f>
        <v>46281</v>
      </c>
      <c r="H326" s="1181"/>
      <c r="I326" s="1486">
        <v>35</v>
      </c>
    </row>
    <row r="327" spans="1:9" s="193" customFormat="1" ht="20.100000000000001" customHeight="1">
      <c r="A327" s="1142" t="s">
        <v>2391</v>
      </c>
      <c r="B327" s="1167" t="s">
        <v>2392</v>
      </c>
      <c r="C327" s="1154" t="s">
        <v>2393</v>
      </c>
      <c r="D327" s="1154">
        <v>46263</v>
      </c>
      <c r="E327" s="1178" t="s">
        <v>283</v>
      </c>
      <c r="F327" s="1178" t="s">
        <v>283</v>
      </c>
      <c r="G327" s="1178" t="s">
        <v>283</v>
      </c>
      <c r="H327" s="1181"/>
      <c r="I327" s="1486">
        <v>36</v>
      </c>
    </row>
    <row r="328" spans="1:9" s="193" customFormat="1" ht="20.100000000000001" customHeight="1">
      <c r="A328" s="1142"/>
      <c r="B328" s="1167" t="s">
        <v>2221</v>
      </c>
      <c r="C328" s="1154" t="s">
        <v>2394</v>
      </c>
      <c r="D328" s="1154">
        <v>46275</v>
      </c>
      <c r="E328" s="1184">
        <f t="shared" ref="E328" si="241">D328+10</f>
        <v>46285</v>
      </c>
      <c r="F328" s="1151">
        <f t="shared" ref="F328" si="242">E328+6</f>
        <v>46291</v>
      </c>
      <c r="G328" s="1151">
        <f t="shared" ref="G328" si="243">F328+5</f>
        <v>46296</v>
      </c>
      <c r="H328" s="1181"/>
      <c r="I328" s="1486">
        <v>37</v>
      </c>
    </row>
    <row r="329" spans="1:9" s="193" customFormat="1" ht="20.100000000000001" customHeight="1">
      <c r="A329" s="1142"/>
      <c r="B329" s="1167" t="s">
        <v>2181</v>
      </c>
      <c r="C329" s="1154" t="s">
        <v>2395</v>
      </c>
      <c r="D329" s="1154">
        <v>46281</v>
      </c>
      <c r="E329" s="1184">
        <f t="shared" ref="E329" si="244">D329+10</f>
        <v>46291</v>
      </c>
      <c r="F329" s="1151">
        <f t="shared" ref="F329" si="245">E329+6</f>
        <v>46297</v>
      </c>
      <c r="G329" s="1151">
        <f t="shared" ref="G329" si="246">F329+5</f>
        <v>46302</v>
      </c>
      <c r="H329" s="1181"/>
      <c r="I329" s="1486">
        <v>38</v>
      </c>
    </row>
    <row r="330" spans="1:9" s="193" customFormat="1" ht="20.100000000000001" customHeight="1">
      <c r="A330" s="1142"/>
      <c r="B330" s="1167" t="s">
        <v>2213</v>
      </c>
      <c r="C330" s="1154" t="s">
        <v>2396</v>
      </c>
      <c r="D330" s="1154">
        <v>46288</v>
      </c>
      <c r="E330" s="1184">
        <f t="shared" ref="E330:E331" si="247">D330+10</f>
        <v>46298</v>
      </c>
      <c r="F330" s="1151">
        <f t="shared" ref="F330:F331" si="248">E330+6</f>
        <v>46304</v>
      </c>
      <c r="G330" s="1151">
        <f t="shared" ref="G330:G331" si="249">F330+5</f>
        <v>46309</v>
      </c>
      <c r="H330" s="1181"/>
      <c r="I330" s="1486">
        <v>39</v>
      </c>
    </row>
    <row r="331" spans="1:9" s="193" customFormat="1" ht="20.100000000000001" customHeight="1">
      <c r="A331" s="1142"/>
      <c r="B331" s="1167" t="s">
        <v>2200</v>
      </c>
      <c r="C331" s="1154" t="s">
        <v>2397</v>
      </c>
      <c r="D331" s="1154">
        <v>46291</v>
      </c>
      <c r="E331" s="1184">
        <f t="shared" si="247"/>
        <v>46301</v>
      </c>
      <c r="F331" s="1151">
        <f t="shared" si="248"/>
        <v>46307</v>
      </c>
      <c r="G331" s="1151">
        <f t="shared" si="249"/>
        <v>46312</v>
      </c>
      <c r="H331" s="1181"/>
      <c r="I331" s="1486">
        <v>40</v>
      </c>
    </row>
    <row r="332" spans="1:9" s="193" customFormat="1" ht="20.100000000000001" customHeight="1">
      <c r="A332" s="1142" t="s">
        <v>2250</v>
      </c>
      <c r="B332" s="1167" t="s">
        <v>2203</v>
      </c>
      <c r="C332" s="1154" t="s">
        <v>2398</v>
      </c>
      <c r="D332" s="1154">
        <v>46298</v>
      </c>
      <c r="E332" s="1184">
        <f t="shared" ref="E332:E333" si="250">D332+10</f>
        <v>46308</v>
      </c>
      <c r="F332" s="1151">
        <f t="shared" ref="F332:F333" si="251">E332+6</f>
        <v>46314</v>
      </c>
      <c r="G332" s="1151">
        <f t="shared" ref="G332:G333" si="252">F332+5</f>
        <v>46319</v>
      </c>
      <c r="H332" s="1181"/>
      <c r="I332" s="1486">
        <v>41</v>
      </c>
    </row>
    <row r="333" spans="1:9" s="193" customFormat="1" ht="20.100000000000001" customHeight="1">
      <c r="A333" s="1142" t="s">
        <v>2203</v>
      </c>
      <c r="B333" s="1167" t="s">
        <v>2234</v>
      </c>
      <c r="C333" s="1154" t="s">
        <v>2399</v>
      </c>
      <c r="D333" s="1154">
        <v>46305</v>
      </c>
      <c r="E333" s="1184">
        <f t="shared" si="250"/>
        <v>46315</v>
      </c>
      <c r="F333" s="1151">
        <f t="shared" si="251"/>
        <v>46321</v>
      </c>
      <c r="G333" s="1151">
        <f t="shared" si="252"/>
        <v>46326</v>
      </c>
      <c r="H333" s="1181"/>
      <c r="I333" s="1486">
        <v>42</v>
      </c>
    </row>
    <row r="334" spans="1:9" s="193" customFormat="1" ht="20.100000000000001" customHeight="1">
      <c r="A334" s="1142" t="s">
        <v>2400</v>
      </c>
      <c r="B334" s="1167" t="s">
        <v>2254</v>
      </c>
      <c r="C334" s="1154" t="s">
        <v>2401</v>
      </c>
      <c r="D334" s="1154">
        <v>46312</v>
      </c>
      <c r="E334" s="1184">
        <f t="shared" ref="E334" si="253">D334+10</f>
        <v>46322</v>
      </c>
      <c r="F334" s="1151">
        <f t="shared" ref="F334" si="254">E334+6</f>
        <v>46328</v>
      </c>
      <c r="G334" s="1151">
        <f t="shared" ref="G334" si="255">F334+5</f>
        <v>46333</v>
      </c>
      <c r="H334" s="1181"/>
      <c r="I334" s="1486">
        <v>43</v>
      </c>
    </row>
    <row r="335" spans="1:9" s="193" customFormat="1" ht="20.100000000000001" customHeight="1">
      <c r="A335" s="1142"/>
      <c r="B335" s="1167" t="s">
        <v>2221</v>
      </c>
      <c r="C335" s="1154" t="s">
        <v>2402</v>
      </c>
      <c r="D335" s="1154">
        <v>46319</v>
      </c>
      <c r="E335" s="1184">
        <f t="shared" ref="E335:E336" si="256">D335+10</f>
        <v>46329</v>
      </c>
      <c r="F335" s="1151">
        <f t="shared" ref="F335:F336" si="257">E335+6</f>
        <v>46335</v>
      </c>
      <c r="G335" s="1151">
        <f t="shared" ref="G335:G336" si="258">F335+5</f>
        <v>46340</v>
      </c>
      <c r="H335" s="1181"/>
      <c r="I335" s="1486">
        <v>44</v>
      </c>
    </row>
    <row r="336" spans="1:9" s="193" customFormat="1" ht="20.100000000000001" customHeight="1">
      <c r="A336" s="1142"/>
      <c r="B336" s="1167" t="s">
        <v>2181</v>
      </c>
      <c r="C336" s="1154" t="s">
        <v>2403</v>
      </c>
      <c r="D336" s="1154">
        <v>46326</v>
      </c>
      <c r="E336" s="1184">
        <f t="shared" si="256"/>
        <v>46336</v>
      </c>
      <c r="F336" s="1151">
        <f t="shared" si="257"/>
        <v>46342</v>
      </c>
      <c r="G336" s="1151">
        <f t="shared" si="258"/>
        <v>46347</v>
      </c>
      <c r="H336" s="1181"/>
      <c r="I336" s="1486">
        <v>45</v>
      </c>
    </row>
    <row r="337" spans="1:13" s="193" customFormat="1" ht="20.100000000000001" customHeight="1">
      <c r="A337" s="1142"/>
      <c r="B337" s="1167" t="s">
        <v>2213</v>
      </c>
      <c r="C337" s="1154" t="s">
        <v>2404</v>
      </c>
      <c r="D337" s="1154">
        <v>46333</v>
      </c>
      <c r="E337" s="1184">
        <f t="shared" ref="E337" si="259">D337+10</f>
        <v>46343</v>
      </c>
      <c r="F337" s="1151">
        <f t="shared" ref="F337" si="260">E337+6</f>
        <v>46349</v>
      </c>
      <c r="G337" s="1151">
        <f t="shared" ref="G337" si="261">F337+5</f>
        <v>46354</v>
      </c>
      <c r="H337" s="1181"/>
      <c r="I337" s="1486">
        <v>46</v>
      </c>
    </row>
    <row r="338" spans="1:13" s="193" customFormat="1" ht="20.100000000000001" customHeight="1">
      <c r="A338" s="1142"/>
      <c r="B338" s="1167" t="s">
        <v>2200</v>
      </c>
      <c r="C338" s="1154" t="s">
        <v>2405</v>
      </c>
      <c r="D338" s="1154">
        <v>46340</v>
      </c>
      <c r="E338" s="1184">
        <f t="shared" ref="E338" si="262">D338+10</f>
        <v>46350</v>
      </c>
      <c r="F338" s="1151">
        <f t="shared" ref="F338" si="263">E338+6</f>
        <v>46356</v>
      </c>
      <c r="G338" s="1151">
        <f t="shared" ref="G338" si="264">F338+5</f>
        <v>46361</v>
      </c>
      <c r="H338" s="1181"/>
      <c r="I338" s="1486">
        <v>47</v>
      </c>
    </row>
    <row r="339" spans="1:13" s="193" customFormat="1" ht="20.100000000000001" customHeight="1">
      <c r="A339" s="1142"/>
      <c r="B339" s="1167" t="s">
        <v>2203</v>
      </c>
      <c r="C339" s="1154" t="s">
        <v>2406</v>
      </c>
      <c r="D339" s="1154">
        <v>46347</v>
      </c>
      <c r="E339" s="1184">
        <f t="shared" ref="E339" si="265">D339+10</f>
        <v>46357</v>
      </c>
      <c r="F339" s="1151">
        <f t="shared" ref="F339" si="266">E339+6</f>
        <v>46363</v>
      </c>
      <c r="G339" s="1151">
        <f t="shared" ref="G339" si="267">F339+5</f>
        <v>46368</v>
      </c>
      <c r="H339" s="1181"/>
      <c r="I339" s="1486">
        <v>48</v>
      </c>
    </row>
    <row r="340" spans="1:13" s="193" customFormat="1" ht="18" customHeight="1">
      <c r="A340" s="804"/>
      <c r="B340" s="147" t="s">
        <v>464</v>
      </c>
      <c r="C340" s="800"/>
      <c r="D340" s="751"/>
      <c r="E340" s="800"/>
      <c r="F340" s="800"/>
      <c r="G340" s="800"/>
      <c r="H340" s="800"/>
    </row>
    <row r="341" spans="1:13" s="149" customFormat="1" ht="18" customHeight="1">
      <c r="A341" s="804"/>
      <c r="B341" s="422"/>
      <c r="C341" s="155"/>
      <c r="D341" s="162"/>
      <c r="E341" s="155"/>
      <c r="F341" s="155"/>
      <c r="G341" s="155"/>
      <c r="H341" s="155"/>
    </row>
    <row r="342" spans="1:13" s="149" customFormat="1" ht="18" customHeight="1">
      <c r="A342" s="804"/>
      <c r="B342" s="422"/>
      <c r="C342" s="155"/>
      <c r="D342" s="162"/>
      <c r="E342" s="155"/>
      <c r="F342" s="155"/>
      <c r="G342" s="155"/>
      <c r="H342" s="155"/>
    </row>
    <row r="343" spans="1:13" ht="18" customHeight="1" thickBot="1">
      <c r="B343" s="3"/>
      <c r="C343" s="9"/>
      <c r="D343" s="9"/>
      <c r="E343" s="9"/>
    </row>
    <row r="344" spans="1:13" s="147" customFormat="1" ht="18.75" customHeight="1">
      <c r="B344" s="770"/>
      <c r="C344" s="771"/>
      <c r="D344" s="772"/>
      <c r="E344" s="773"/>
      <c r="F344" s="774"/>
      <c r="G344" s="775"/>
      <c r="H344" s="776"/>
    </row>
    <row r="345" spans="1:13" s="147" customFormat="1" ht="18.75" customHeight="1">
      <c r="B345" s="777" t="s">
        <v>465</v>
      </c>
      <c r="C345" s="145"/>
      <c r="D345" s="147" t="s">
        <v>466</v>
      </c>
      <c r="G345" s="147" t="s">
        <v>467</v>
      </c>
      <c r="H345" s="778"/>
    </row>
    <row r="346" spans="1:13" s="147" customFormat="1" ht="18.75" customHeight="1">
      <c r="B346" s="779" t="s">
        <v>468</v>
      </c>
      <c r="C346" s="1080" t="s">
        <v>469</v>
      </c>
      <c r="D346" s="133" t="s">
        <v>470</v>
      </c>
      <c r="F346" s="1080" t="s">
        <v>471</v>
      </c>
      <c r="G346" s="145" t="s">
        <v>472</v>
      </c>
      <c r="H346" s="1081" t="s">
        <v>473</v>
      </c>
    </row>
    <row r="347" spans="1:13" s="147" customFormat="1" ht="18.75" customHeight="1">
      <c r="B347" s="1545" t="s">
        <v>481</v>
      </c>
      <c r="C347" s="1546" t="s">
        <v>482</v>
      </c>
      <c r="D347" s="133" t="s">
        <v>476</v>
      </c>
      <c r="E347" s="148" t="s">
        <v>477</v>
      </c>
      <c r="F347" s="1082" t="s">
        <v>478</v>
      </c>
      <c r="G347" s="145" t="s">
        <v>479</v>
      </c>
      <c r="H347" s="1081" t="s">
        <v>480</v>
      </c>
    </row>
    <row r="348" spans="1:13" s="147" customFormat="1" ht="18.75" customHeight="1">
      <c r="B348" s="1545" t="s">
        <v>502</v>
      </c>
      <c r="C348" s="1546" t="s">
        <v>503</v>
      </c>
      <c r="D348" s="133" t="s">
        <v>483</v>
      </c>
      <c r="E348" s="148" t="s">
        <v>484</v>
      </c>
      <c r="F348" s="1082" t="s">
        <v>485</v>
      </c>
      <c r="G348" s="587" t="s">
        <v>486</v>
      </c>
      <c r="H348" s="1084" t="s">
        <v>487</v>
      </c>
    </row>
    <row r="349" spans="1:13" s="147" customFormat="1" ht="18.75" customHeight="1">
      <c r="B349" s="1545" t="s">
        <v>922</v>
      </c>
      <c r="C349" s="1532" t="s">
        <v>923</v>
      </c>
      <c r="D349" s="133" t="s">
        <v>490</v>
      </c>
      <c r="E349" s="148" t="s">
        <v>491</v>
      </c>
      <c r="F349" s="1082" t="s">
        <v>492</v>
      </c>
      <c r="G349" s="587" t="s">
        <v>493</v>
      </c>
      <c r="H349" s="1084" t="s">
        <v>494</v>
      </c>
      <c r="L349" s="149"/>
      <c r="M349" s="149"/>
    </row>
    <row r="350" spans="1:13" s="147" customFormat="1" ht="18.75" customHeight="1">
      <c r="B350" s="1545" t="s">
        <v>924</v>
      </c>
      <c r="C350" s="1532" t="s">
        <v>925</v>
      </c>
      <c r="D350" s="133" t="s">
        <v>497</v>
      </c>
      <c r="E350" s="148" t="s">
        <v>498</v>
      </c>
      <c r="F350" s="1082" t="s">
        <v>499</v>
      </c>
      <c r="G350" s="587" t="s">
        <v>500</v>
      </c>
      <c r="H350" s="1084" t="s">
        <v>501</v>
      </c>
      <c r="L350" s="149"/>
      <c r="M350" s="149"/>
    </row>
    <row r="351" spans="1:13" s="147" customFormat="1" ht="18.75" customHeight="1">
      <c r="B351" s="1545" t="s">
        <v>926</v>
      </c>
      <c r="C351" s="1532" t="s">
        <v>927</v>
      </c>
      <c r="D351" s="133" t="s">
        <v>504</v>
      </c>
      <c r="E351" s="148" t="s">
        <v>505</v>
      </c>
      <c r="F351" s="1082" t="s">
        <v>506</v>
      </c>
      <c r="G351" s="587" t="s">
        <v>507</v>
      </c>
      <c r="H351" s="1084" t="s">
        <v>508</v>
      </c>
      <c r="L351" s="149"/>
      <c r="M351" s="149"/>
    </row>
    <row r="352" spans="1:13" s="147" customFormat="1" ht="18.75" customHeight="1">
      <c r="B352" s="1545" t="s">
        <v>928</v>
      </c>
      <c r="C352" s="1532" t="s">
        <v>929</v>
      </c>
      <c r="D352" s="133" t="s">
        <v>511</v>
      </c>
      <c r="E352" s="148" t="s">
        <v>512</v>
      </c>
      <c r="F352" s="1080" t="s">
        <v>513</v>
      </c>
      <c r="G352" s="587" t="s">
        <v>514</v>
      </c>
      <c r="H352" s="786" t="s">
        <v>515</v>
      </c>
      <c r="L352" s="149"/>
      <c r="M352" s="149"/>
    </row>
    <row r="353" spans="1:9" s="149" customFormat="1" ht="18.75" customHeight="1">
      <c r="A353" s="1018"/>
      <c r="B353" s="1545" t="s">
        <v>930</v>
      </c>
      <c r="C353" s="1532" t="s">
        <v>931</v>
      </c>
      <c r="D353" s="133" t="s">
        <v>518</v>
      </c>
      <c r="E353" s="148" t="s">
        <v>519</v>
      </c>
      <c r="F353" s="738" t="s">
        <v>520</v>
      </c>
      <c r="G353" s="147"/>
      <c r="H353" s="787"/>
      <c r="I353" s="145"/>
    </row>
    <row r="354" spans="1:9" s="149" customFormat="1" ht="18.75" customHeight="1">
      <c r="A354" s="1018"/>
      <c r="B354" s="1545" t="s">
        <v>932</v>
      </c>
      <c r="C354" s="1532" t="s">
        <v>933</v>
      </c>
      <c r="D354" s="133"/>
      <c r="E354" s="148"/>
      <c r="F354" s="738"/>
      <c r="G354" s="147"/>
      <c r="H354" s="787"/>
      <c r="I354" s="145"/>
    </row>
    <row r="355" spans="1:9" s="149" customFormat="1" ht="18.75" customHeight="1">
      <c r="A355" s="1018"/>
      <c r="B355" s="1551" t="s">
        <v>934</v>
      </c>
      <c r="C355" s="1552" t="s">
        <v>935</v>
      </c>
      <c r="D355" s="789"/>
      <c r="E355" s="790"/>
      <c r="F355" s="790"/>
      <c r="G355" s="790"/>
      <c r="H355" s="791"/>
      <c r="I355" s="145"/>
    </row>
    <row r="356" spans="1:9" s="331" customFormat="1" ht="18.75" customHeight="1">
      <c r="A356" s="853"/>
      <c r="B356" s="11"/>
      <c r="C356" s="11"/>
      <c r="D356" s="11"/>
      <c r="E356" s="11"/>
      <c r="F356" s="11"/>
      <c r="G356" s="11"/>
      <c r="H356" s="11"/>
      <c r="I356" s="11"/>
    </row>
  </sheetData>
  <mergeCells count="12">
    <mergeCell ref="B205:C205"/>
    <mergeCell ref="D205:D206"/>
    <mergeCell ref="D154:D155"/>
    <mergeCell ref="B4:F4"/>
    <mergeCell ref="B2:F2"/>
    <mergeCell ref="E15:F15"/>
    <mergeCell ref="D8:D9"/>
    <mergeCell ref="B154:C154"/>
    <mergeCell ref="B8:C8"/>
    <mergeCell ref="E40:F40"/>
    <mergeCell ref="B152:G152"/>
    <mergeCell ref="B6:F6"/>
  </mergeCells>
  <phoneticPr fontId="81" type="noConversion"/>
  <hyperlinks>
    <hyperlink ref="H2" location="HOME!Print_Area" display="HOME" xr:uid="{FF8ECA58-D7DD-4971-A407-55A1ECF132D5}"/>
    <hyperlink ref="H346" r:id="rId1" xr:uid="{E8F458CD-6AFE-49E7-A7ED-41CB02C4EEAA}"/>
    <hyperlink ref="H351" r:id="rId2" xr:uid="{692369D6-5B5A-420E-BF50-6382E8E8F9ED}"/>
    <hyperlink ref="H350" r:id="rId3" xr:uid="{67C218D9-33F9-446C-AF03-41FD2EB85111}"/>
    <hyperlink ref="H349" r:id="rId4" xr:uid="{268B3BE2-9813-4DC0-9256-2E504655F845}"/>
    <hyperlink ref="H352" r:id="rId5" xr:uid="{5B79DD80-7263-4740-A166-945601926E14}"/>
    <hyperlink ref="F346" r:id="rId6" xr:uid="{BC46F011-3795-456E-8FA6-C051DBCD17E9}"/>
    <hyperlink ref="F351" r:id="rId7" xr:uid="{B05016FC-6F5A-43C9-AD95-30F926FBA2B8}"/>
    <hyperlink ref="F347" r:id="rId8" xr:uid="{B767A102-68B5-4EE1-8CCD-729D9E604781}"/>
    <hyperlink ref="F348" r:id="rId9" xr:uid="{FEC11313-0433-40C8-A31C-555AC6C38A24}"/>
    <hyperlink ref="F349" r:id="rId10" xr:uid="{A8BBEC84-FF4F-49F5-B02C-CE00DEE1E791}"/>
    <hyperlink ref="F350" r:id="rId11" xr:uid="{2653B2F2-F1EB-4B71-AA5B-11498930D532}"/>
    <hyperlink ref="H347" r:id="rId12" xr:uid="{A90C3CB2-F972-4480-833D-0CAE08E9A841}"/>
    <hyperlink ref="H348" r:id="rId13" xr:uid="{FFB74343-2C6B-4EE2-93CB-D30A7AC8A2FA}"/>
    <hyperlink ref="F352" r:id="rId14" xr:uid="{42EE037D-027C-4F0F-8A5F-C6005D90763A}"/>
    <hyperlink ref="F353" r:id="rId15" xr:uid="{02DECB1F-B193-4935-BD4E-958923FEB712}"/>
    <hyperlink ref="C346" r:id="rId16" xr:uid="{34952F08-F677-4EF0-8FB1-0238148CE798}"/>
    <hyperlink ref="C347" r:id="rId17" xr:uid="{9C1F33D9-EF78-4607-A1FE-91D289EA8FBB}"/>
  </hyperlinks>
  <pageMargins left="0.35433070866141736" right="0.70866141732283472" top="0.74803149606299213" bottom="0.74803149606299213" header="0.31496062992125984" footer="0.31496062992125984"/>
  <pageSetup paperSize="9" scale="45" orientation="landscape" r:id="rId18"/>
  <headerFooter>
    <oddFooter>&amp;L_x000D_&amp;1#&amp;"Calibri"&amp;10&amp;K000000 Sensitivity: Public</oddFooter>
  </headerFooter>
  <legacyDrawing r:id="rId19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F6953-E81E-429B-A6C9-9D3CF97E8B4F}">
  <sheetPr codeName="Sheet26">
    <tabColor rgb="FFFFFF00"/>
    <pageSetUpPr fitToPage="1"/>
  </sheetPr>
  <dimension ref="A2:Q125"/>
  <sheetViews>
    <sheetView showGridLines="0" topLeftCell="A3" zoomScale="130" zoomScaleNormal="130" zoomScaleSheetLayoutView="80" workbookViewId="0">
      <selection activeCell="B110" sqref="B110"/>
    </sheetView>
  </sheetViews>
  <sheetFormatPr defaultColWidth="9.140625" defaultRowHeight="13.15"/>
  <cols>
    <col min="1" max="1" width="24.140625" style="1018" customWidth="1"/>
    <col min="2" max="2" width="26.140625" style="145" customWidth="1"/>
    <col min="3" max="3" width="24.28515625" style="145" bestFit="1" customWidth="1"/>
    <col min="4" max="5" width="17.85546875" style="145" customWidth="1"/>
    <col min="6" max="6" width="22.7109375" style="145" customWidth="1"/>
    <col min="7" max="7" width="17.85546875" style="145" customWidth="1"/>
    <col min="8" max="8" width="21.7109375" style="145" customWidth="1"/>
    <col min="9" max="11" width="17.85546875" style="145" customWidth="1"/>
    <col min="12" max="14" width="17.85546875" style="149" customWidth="1"/>
    <col min="15" max="15" width="4.140625" style="149" customWidth="1"/>
    <col min="16" max="16" width="18.42578125" style="149" customWidth="1"/>
    <col min="17" max="16384" width="9.140625" style="149"/>
  </cols>
  <sheetData>
    <row r="2" spans="1:9" ht="20.100000000000001" customHeight="1" thickBot="1">
      <c r="B2" s="1598" t="s">
        <v>0</v>
      </c>
      <c r="C2" s="1598"/>
      <c r="D2" s="1598"/>
      <c r="E2" s="1598"/>
      <c r="F2" s="1598"/>
      <c r="H2" s="966" t="s">
        <v>241</v>
      </c>
    </row>
    <row r="3" spans="1:9" ht="15.75" customHeight="1" thickBot="1"/>
    <row r="4" spans="1:9" ht="30" customHeight="1" thickBot="1">
      <c r="B4" s="1574" t="s">
        <v>2407</v>
      </c>
      <c r="C4" s="1575"/>
      <c r="D4" s="1575"/>
      <c r="E4" s="1575"/>
      <c r="F4" s="1576"/>
    </row>
    <row r="5" spans="1:9" ht="20.100000000000001" customHeight="1">
      <c r="B5" s="1599"/>
      <c r="C5" s="1599"/>
      <c r="D5" s="1599"/>
      <c r="E5" s="1599"/>
      <c r="F5" s="1599"/>
    </row>
    <row r="6" spans="1:9" ht="20.100000000000001" customHeight="1">
      <c r="B6" s="1587" t="s">
        <v>245</v>
      </c>
      <c r="C6" s="1587"/>
      <c r="D6" s="1587"/>
      <c r="E6" s="1587"/>
      <c r="F6" s="1587"/>
    </row>
    <row r="7" spans="1:9" ht="15.75" customHeight="1">
      <c r="B7" s="149"/>
      <c r="C7" s="155"/>
      <c r="D7" s="155"/>
      <c r="E7" s="155"/>
      <c r="F7" s="155"/>
      <c r="G7" s="155"/>
      <c r="H7" s="155"/>
      <c r="I7" s="155"/>
    </row>
    <row r="8" spans="1:9" ht="30" customHeight="1">
      <c r="A8" s="816"/>
      <c r="B8" s="1593" t="s">
        <v>2408</v>
      </c>
      <c r="C8" s="1594"/>
      <c r="D8" s="1595" t="s">
        <v>247</v>
      </c>
      <c r="E8" s="928" t="s">
        <v>714</v>
      </c>
      <c r="F8" s="931" t="s">
        <v>248</v>
      </c>
      <c r="G8" s="331"/>
      <c r="H8" s="874" t="s">
        <v>2409</v>
      </c>
      <c r="I8" s="1"/>
    </row>
    <row r="9" spans="1:9" ht="20.100000000000001" customHeight="1">
      <c r="A9" s="816"/>
      <c r="B9" s="931" t="s">
        <v>249</v>
      </c>
      <c r="C9" s="931" t="s">
        <v>250</v>
      </c>
      <c r="D9" s="1596"/>
      <c r="E9" s="927" t="s">
        <v>109</v>
      </c>
      <c r="F9" s="927" t="s">
        <v>202</v>
      </c>
      <c r="G9" s="331"/>
      <c r="H9" s="930" t="s">
        <v>251</v>
      </c>
      <c r="I9" s="930" t="s">
        <v>252</v>
      </c>
    </row>
    <row r="10" spans="1:9" ht="15.75" hidden="1" customHeight="1">
      <c r="A10" s="816"/>
      <c r="B10" s="809" t="s">
        <v>253</v>
      </c>
      <c r="C10" s="814" t="s">
        <v>254</v>
      </c>
      <c r="D10" s="757">
        <v>45309</v>
      </c>
      <c r="E10" s="815"/>
      <c r="F10" s="757">
        <f t="shared" ref="F10:F15" si="0">D10+3</f>
        <v>45312</v>
      </c>
      <c r="G10" s="331"/>
      <c r="H10" s="757">
        <v>45305</v>
      </c>
      <c r="I10" s="155"/>
    </row>
    <row r="11" spans="1:9" ht="15.75" hidden="1" customHeight="1">
      <c r="A11" s="816"/>
      <c r="B11" s="809" t="s">
        <v>255</v>
      </c>
      <c r="C11" s="814" t="s">
        <v>256</v>
      </c>
      <c r="D11" s="757">
        <v>45313</v>
      </c>
      <c r="E11" s="815"/>
      <c r="F11" s="757">
        <f t="shared" si="0"/>
        <v>45316</v>
      </c>
      <c r="G11" s="331"/>
      <c r="H11" s="757">
        <f t="shared" ref="H11:H62" si="1">H10+7</f>
        <v>45312</v>
      </c>
      <c r="I11" s="155"/>
    </row>
    <row r="12" spans="1:9" ht="15.75" hidden="1" customHeight="1">
      <c r="A12" s="816"/>
      <c r="B12" s="809" t="s">
        <v>257</v>
      </c>
      <c r="C12" s="814" t="s">
        <v>258</v>
      </c>
      <c r="D12" s="757">
        <v>45318</v>
      </c>
      <c r="E12" s="757">
        <f>D12+2</f>
        <v>45320</v>
      </c>
      <c r="F12" s="757">
        <f t="shared" si="0"/>
        <v>45321</v>
      </c>
      <c r="G12" s="331"/>
      <c r="H12" s="757">
        <f t="shared" si="1"/>
        <v>45319</v>
      </c>
      <c r="I12" s="155"/>
    </row>
    <row r="13" spans="1:9" ht="17.25" hidden="1" customHeight="1">
      <c r="A13" s="816"/>
      <c r="B13" s="809" t="s">
        <v>259</v>
      </c>
      <c r="C13" s="814" t="s">
        <v>260</v>
      </c>
      <c r="D13" s="757">
        <v>45327</v>
      </c>
      <c r="E13" s="757">
        <f t="shared" ref="E13:E25" si="2">D13+2</f>
        <v>45329</v>
      </c>
      <c r="F13" s="757">
        <f t="shared" si="0"/>
        <v>45330</v>
      </c>
      <c r="G13" s="331"/>
      <c r="H13" s="757">
        <v>45326</v>
      </c>
      <c r="I13" s="155"/>
    </row>
    <row r="14" spans="1:9" ht="17.25" hidden="1" customHeight="1">
      <c r="A14" s="816"/>
      <c r="B14" s="809" t="s">
        <v>261</v>
      </c>
      <c r="C14" s="814" t="s">
        <v>262</v>
      </c>
      <c r="D14" s="757">
        <v>45334</v>
      </c>
      <c r="E14" s="757">
        <f t="shared" si="2"/>
        <v>45336</v>
      </c>
      <c r="F14" s="757">
        <f t="shared" si="0"/>
        <v>45337</v>
      </c>
      <c r="G14" s="331"/>
      <c r="H14" s="757">
        <f t="shared" si="1"/>
        <v>45333</v>
      </c>
      <c r="I14" s="155"/>
    </row>
    <row r="15" spans="1:9" ht="17.25" hidden="1" customHeight="1">
      <c r="A15" s="816" t="s">
        <v>263</v>
      </c>
      <c r="B15" s="809" t="s">
        <v>264</v>
      </c>
      <c r="C15" s="814" t="s">
        <v>265</v>
      </c>
      <c r="D15" s="757">
        <v>45339</v>
      </c>
      <c r="E15" s="757">
        <f t="shared" si="2"/>
        <v>45341</v>
      </c>
      <c r="F15" s="757">
        <f t="shared" si="0"/>
        <v>45342</v>
      </c>
      <c r="G15" s="331"/>
      <c r="H15" s="757">
        <f t="shared" si="1"/>
        <v>45340</v>
      </c>
      <c r="I15" s="155"/>
    </row>
    <row r="16" spans="1:9" ht="17.25" hidden="1" customHeight="1">
      <c r="A16" s="816" t="s">
        <v>266</v>
      </c>
      <c r="B16" s="809" t="s">
        <v>267</v>
      </c>
      <c r="C16" s="814" t="s">
        <v>268</v>
      </c>
      <c r="D16" s="757">
        <v>45346</v>
      </c>
      <c r="E16" s="757">
        <f t="shared" si="2"/>
        <v>45348</v>
      </c>
      <c r="F16" s="757">
        <f t="shared" ref="F16" si="3">D16+3</f>
        <v>45349</v>
      </c>
      <c r="G16" s="331"/>
      <c r="H16" s="757">
        <f t="shared" si="1"/>
        <v>45347</v>
      </c>
      <c r="I16" s="155"/>
    </row>
    <row r="17" spans="1:9" ht="17.25" hidden="1" customHeight="1">
      <c r="A17" s="816"/>
      <c r="B17" s="809" t="s">
        <v>255</v>
      </c>
      <c r="C17" s="814" t="s">
        <v>269</v>
      </c>
      <c r="D17" s="757">
        <v>45354</v>
      </c>
      <c r="E17" s="757">
        <f t="shared" si="2"/>
        <v>45356</v>
      </c>
      <c r="F17" s="757">
        <f t="shared" ref="F17" si="4">D17+3</f>
        <v>45357</v>
      </c>
      <c r="G17" s="331"/>
      <c r="H17" s="757">
        <f t="shared" si="1"/>
        <v>45354</v>
      </c>
      <c r="I17" s="155"/>
    </row>
    <row r="18" spans="1:9" ht="17.25" hidden="1" customHeight="1">
      <c r="A18" s="816"/>
      <c r="B18" s="809" t="s">
        <v>257</v>
      </c>
      <c r="C18" s="814" t="s">
        <v>270</v>
      </c>
      <c r="D18" s="757">
        <v>45361</v>
      </c>
      <c r="E18" s="757">
        <f t="shared" si="2"/>
        <v>45363</v>
      </c>
      <c r="F18" s="757">
        <f t="shared" ref="F18" si="5">D18+3</f>
        <v>45364</v>
      </c>
      <c r="G18" s="331"/>
      <c r="H18" s="757">
        <f t="shared" si="1"/>
        <v>45361</v>
      </c>
      <c r="I18" s="155"/>
    </row>
    <row r="19" spans="1:9" ht="17.25" hidden="1" customHeight="1">
      <c r="A19" s="816"/>
      <c r="B19" s="895" t="s">
        <v>259</v>
      </c>
      <c r="C19" s="894" t="s">
        <v>271</v>
      </c>
      <c r="D19" s="757">
        <v>45369</v>
      </c>
      <c r="E19" s="757">
        <f t="shared" si="2"/>
        <v>45371</v>
      </c>
      <c r="F19" s="757">
        <f t="shared" ref="F19" si="6">D19+3</f>
        <v>45372</v>
      </c>
      <c r="G19" s="331"/>
      <c r="H19" s="757">
        <f t="shared" si="1"/>
        <v>45368</v>
      </c>
      <c r="I19" s="155"/>
    </row>
    <row r="20" spans="1:9" ht="17.25" hidden="1" customHeight="1">
      <c r="A20" s="816"/>
      <c r="B20" s="895" t="s">
        <v>261</v>
      </c>
      <c r="C20" s="894" t="s">
        <v>272</v>
      </c>
      <c r="D20" s="757">
        <v>45377</v>
      </c>
      <c r="E20" s="757">
        <f t="shared" si="2"/>
        <v>45379</v>
      </c>
      <c r="F20" s="757">
        <f t="shared" ref="F20" si="7">D20+3</f>
        <v>45380</v>
      </c>
      <c r="G20" s="331"/>
      <c r="H20" s="757">
        <f t="shared" si="1"/>
        <v>45375</v>
      </c>
      <c r="I20" s="155"/>
    </row>
    <row r="21" spans="1:9" ht="17.25" hidden="1" customHeight="1">
      <c r="A21" s="816"/>
      <c r="B21" s="895" t="s">
        <v>273</v>
      </c>
      <c r="C21" s="894" t="s">
        <v>274</v>
      </c>
      <c r="D21" s="757">
        <v>45382</v>
      </c>
      <c r="E21" s="757">
        <f t="shared" si="2"/>
        <v>45384</v>
      </c>
      <c r="F21" s="757">
        <f t="shared" ref="F21" si="8">D21+3</f>
        <v>45385</v>
      </c>
      <c r="G21" s="331"/>
      <c r="H21" s="757">
        <f t="shared" si="1"/>
        <v>45382</v>
      </c>
      <c r="I21" s="155"/>
    </row>
    <row r="22" spans="1:9" ht="17.25" hidden="1" customHeight="1">
      <c r="A22" s="816"/>
      <c r="B22" s="949" t="s">
        <v>267</v>
      </c>
      <c r="C22" s="942" t="s">
        <v>275</v>
      </c>
      <c r="D22" s="942">
        <v>45390</v>
      </c>
      <c r="E22" s="757">
        <f t="shared" si="2"/>
        <v>45392</v>
      </c>
      <c r="F22" s="757">
        <f t="shared" ref="F22:F23" si="9">D22+3</f>
        <v>45393</v>
      </c>
      <c r="G22" s="331"/>
      <c r="H22" s="757">
        <f t="shared" si="1"/>
        <v>45389</v>
      </c>
      <c r="I22" s="155"/>
    </row>
    <row r="23" spans="1:9" ht="17.25" hidden="1" customHeight="1">
      <c r="A23" s="816"/>
      <c r="B23" s="949" t="s">
        <v>255</v>
      </c>
      <c r="C23" s="942" t="s">
        <v>276</v>
      </c>
      <c r="D23" s="942">
        <v>45396</v>
      </c>
      <c r="E23" s="757">
        <f t="shared" si="2"/>
        <v>45398</v>
      </c>
      <c r="F23" s="757">
        <f t="shared" si="9"/>
        <v>45399</v>
      </c>
      <c r="G23" s="331"/>
      <c r="H23" s="757">
        <f t="shared" si="1"/>
        <v>45396</v>
      </c>
      <c r="I23" s="155"/>
    </row>
    <row r="24" spans="1:9" ht="17.25" hidden="1" customHeight="1">
      <c r="A24" s="816"/>
      <c r="B24" s="949" t="s">
        <v>257</v>
      </c>
      <c r="C24" s="942" t="s">
        <v>277</v>
      </c>
      <c r="D24" s="942">
        <v>45408</v>
      </c>
      <c r="E24" s="757">
        <f t="shared" si="2"/>
        <v>45410</v>
      </c>
      <c r="F24" s="757">
        <f t="shared" ref="F24" si="10">D24+3</f>
        <v>45411</v>
      </c>
      <c r="G24" s="331"/>
      <c r="H24" s="757">
        <f t="shared" si="1"/>
        <v>45403</v>
      </c>
      <c r="I24" s="155"/>
    </row>
    <row r="25" spans="1:9" ht="17.25" hidden="1" customHeight="1">
      <c r="A25" s="816"/>
      <c r="B25" s="949" t="s">
        <v>259</v>
      </c>
      <c r="C25" s="942" t="s">
        <v>278</v>
      </c>
      <c r="D25" s="942">
        <v>45415</v>
      </c>
      <c r="E25" s="757">
        <f t="shared" si="2"/>
        <v>45417</v>
      </c>
      <c r="F25" s="757">
        <f t="shared" ref="F25" si="11">D25+3</f>
        <v>45418</v>
      </c>
      <c r="G25" s="331"/>
      <c r="H25" s="757">
        <f t="shared" si="1"/>
        <v>45410</v>
      </c>
      <c r="I25" s="744"/>
    </row>
    <row r="26" spans="1:9" ht="17.25" hidden="1" customHeight="1">
      <c r="A26" s="816" t="s">
        <v>279</v>
      </c>
      <c r="B26" s="949" t="s">
        <v>273</v>
      </c>
      <c r="C26" s="942" t="s">
        <v>280</v>
      </c>
      <c r="D26" s="942">
        <v>45420</v>
      </c>
      <c r="E26" s="757">
        <f>D26+2</f>
        <v>45422</v>
      </c>
      <c r="F26" s="757">
        <f>D26+3</f>
        <v>45423</v>
      </c>
      <c r="G26" s="331"/>
      <c r="H26" s="757">
        <f t="shared" si="1"/>
        <v>45417</v>
      </c>
      <c r="I26" s="155"/>
    </row>
    <row r="27" spans="1:9" ht="17.25" hidden="1" customHeight="1">
      <c r="A27" s="816"/>
      <c r="B27" s="949" t="s">
        <v>261</v>
      </c>
      <c r="C27" s="942" t="s">
        <v>281</v>
      </c>
      <c r="D27" s="942">
        <v>45426</v>
      </c>
      <c r="E27" s="757">
        <f t="shared" ref="E27:E31" si="12">D27+2</f>
        <v>45428</v>
      </c>
      <c r="F27" s="757">
        <f t="shared" ref="F27:F30" si="13">D27+3</f>
        <v>45429</v>
      </c>
      <c r="G27" s="331"/>
      <c r="H27" s="757">
        <f t="shared" si="1"/>
        <v>45424</v>
      </c>
      <c r="I27" s="744"/>
    </row>
    <row r="28" spans="1:9" ht="17.25" hidden="1" customHeight="1">
      <c r="A28" s="816"/>
      <c r="B28" s="1011" t="s">
        <v>267</v>
      </c>
      <c r="C28" s="942" t="s">
        <v>282</v>
      </c>
      <c r="D28" s="942">
        <v>45436</v>
      </c>
      <c r="E28" s="757">
        <f t="shared" si="12"/>
        <v>45438</v>
      </c>
      <c r="F28" s="871" t="s">
        <v>283</v>
      </c>
      <c r="G28" s="331"/>
      <c r="H28" s="757">
        <f t="shared" si="1"/>
        <v>45431</v>
      </c>
      <c r="I28" s="155"/>
    </row>
    <row r="29" spans="1:9" ht="17.25" hidden="1" customHeight="1">
      <c r="A29" s="816" t="s">
        <v>284</v>
      </c>
      <c r="B29" s="942" t="s">
        <v>273</v>
      </c>
      <c r="C29" s="942" t="s">
        <v>285</v>
      </c>
      <c r="D29" s="942">
        <v>45446</v>
      </c>
      <c r="E29" s="757">
        <f t="shared" si="12"/>
        <v>45448</v>
      </c>
      <c r="F29" s="871" t="s">
        <v>283</v>
      </c>
      <c r="G29" s="331"/>
      <c r="H29" s="757">
        <f t="shared" si="1"/>
        <v>45438</v>
      </c>
      <c r="I29" s="155"/>
    </row>
    <row r="30" spans="1:9" ht="17.25" hidden="1" customHeight="1">
      <c r="A30" s="816" t="s">
        <v>286</v>
      </c>
      <c r="B30" s="942" t="s">
        <v>255</v>
      </c>
      <c r="C30" s="942" t="s">
        <v>287</v>
      </c>
      <c r="D30" s="942">
        <v>45450</v>
      </c>
      <c r="E30" s="757">
        <f t="shared" si="12"/>
        <v>45452</v>
      </c>
      <c r="F30" s="757">
        <f t="shared" si="13"/>
        <v>45453</v>
      </c>
      <c r="G30" s="331"/>
      <c r="H30" s="757">
        <f t="shared" si="1"/>
        <v>45445</v>
      </c>
      <c r="I30" s="155"/>
    </row>
    <row r="31" spans="1:9" ht="17.25" hidden="1" customHeight="1">
      <c r="A31" s="816" t="s">
        <v>259</v>
      </c>
      <c r="B31" s="942" t="s">
        <v>288</v>
      </c>
      <c r="C31" s="942" t="s">
        <v>289</v>
      </c>
      <c r="D31" s="942">
        <v>45460</v>
      </c>
      <c r="E31" s="757">
        <f t="shared" si="12"/>
        <v>45462</v>
      </c>
      <c r="F31" s="871" t="s">
        <v>283</v>
      </c>
      <c r="G31" s="331"/>
      <c r="H31" s="757">
        <f t="shared" si="1"/>
        <v>45452</v>
      </c>
      <c r="I31" s="744"/>
    </row>
    <row r="32" spans="1:9" ht="17.25" hidden="1" customHeight="1">
      <c r="A32" s="816" t="s">
        <v>290</v>
      </c>
      <c r="B32" s="1043" t="s">
        <v>259</v>
      </c>
      <c r="C32" s="942" t="s">
        <v>291</v>
      </c>
      <c r="D32" s="942">
        <v>45464</v>
      </c>
      <c r="E32" s="757">
        <f>D32+2</f>
        <v>45466</v>
      </c>
      <c r="F32" s="871" t="s">
        <v>283</v>
      </c>
      <c r="G32" s="331"/>
      <c r="H32" s="757">
        <f t="shared" si="1"/>
        <v>45459</v>
      </c>
      <c r="I32" s="155"/>
    </row>
    <row r="33" spans="1:9" ht="17.25" hidden="1" customHeight="1">
      <c r="A33" s="816" t="s">
        <v>261</v>
      </c>
      <c r="B33" s="1043" t="s">
        <v>267</v>
      </c>
      <c r="C33" s="942" t="s">
        <v>292</v>
      </c>
      <c r="D33" s="942">
        <v>45473</v>
      </c>
      <c r="E33" s="757">
        <f t="shared" ref="E33:E37" si="14">D33+2</f>
        <v>45475</v>
      </c>
      <c r="F33" s="871" t="s">
        <v>283</v>
      </c>
      <c r="G33" s="331"/>
      <c r="H33" s="757">
        <f t="shared" si="1"/>
        <v>45466</v>
      </c>
      <c r="I33" s="990">
        <f>WEEKNUM(H33)</f>
        <v>26</v>
      </c>
    </row>
    <row r="34" spans="1:9" ht="17.25" hidden="1" customHeight="1">
      <c r="A34" s="816" t="s">
        <v>267</v>
      </c>
      <c r="B34" s="942" t="s">
        <v>261</v>
      </c>
      <c r="C34" s="942" t="s">
        <v>293</v>
      </c>
      <c r="D34" s="942">
        <v>45475</v>
      </c>
      <c r="E34" s="757">
        <f t="shared" si="14"/>
        <v>45477</v>
      </c>
      <c r="F34" s="757">
        <f t="shared" ref="F34:F38" si="15">D34+3</f>
        <v>45478</v>
      </c>
      <c r="G34" s="331"/>
      <c r="H34" s="757">
        <f t="shared" si="1"/>
        <v>45473</v>
      </c>
      <c r="I34" s="990">
        <f t="shared" ref="I34:I41" si="16">WEEKNUM(H34)</f>
        <v>27</v>
      </c>
    </row>
    <row r="35" spans="1:9" ht="17.25" hidden="1" customHeight="1">
      <c r="A35" s="816"/>
      <c r="B35" s="942" t="s">
        <v>273</v>
      </c>
      <c r="C35" s="942" t="s">
        <v>294</v>
      </c>
      <c r="D35" s="942">
        <v>45484</v>
      </c>
      <c r="E35" s="757">
        <f t="shared" si="14"/>
        <v>45486</v>
      </c>
      <c r="F35" s="757">
        <f t="shared" si="15"/>
        <v>45487</v>
      </c>
      <c r="G35" s="331"/>
      <c r="H35" s="757">
        <f t="shared" si="1"/>
        <v>45480</v>
      </c>
      <c r="I35" s="990">
        <f t="shared" si="16"/>
        <v>28</v>
      </c>
    </row>
    <row r="36" spans="1:9" ht="17.25" hidden="1" customHeight="1">
      <c r="A36" s="816"/>
      <c r="B36" s="942" t="s">
        <v>295</v>
      </c>
      <c r="C36" s="942" t="s">
        <v>296</v>
      </c>
      <c r="D36" s="942">
        <v>45489</v>
      </c>
      <c r="E36" s="757">
        <f t="shared" si="14"/>
        <v>45491</v>
      </c>
      <c r="F36" s="757">
        <f t="shared" si="15"/>
        <v>45492</v>
      </c>
      <c r="G36" s="331"/>
      <c r="H36" s="757">
        <f t="shared" si="1"/>
        <v>45487</v>
      </c>
      <c r="I36" s="990">
        <f t="shared" si="16"/>
        <v>29</v>
      </c>
    </row>
    <row r="37" spans="1:9" ht="17.25" hidden="1" customHeight="1">
      <c r="A37" s="816"/>
      <c r="B37" s="942" t="s">
        <v>288</v>
      </c>
      <c r="C37" s="942" t="s">
        <v>297</v>
      </c>
      <c r="D37" s="942">
        <v>45493</v>
      </c>
      <c r="E37" s="757">
        <f t="shared" si="14"/>
        <v>45495</v>
      </c>
      <c r="F37" s="757">
        <f t="shared" si="15"/>
        <v>45496</v>
      </c>
      <c r="G37" s="331"/>
      <c r="H37" s="757">
        <f t="shared" si="1"/>
        <v>45494</v>
      </c>
      <c r="I37" s="990">
        <f t="shared" si="16"/>
        <v>30</v>
      </c>
    </row>
    <row r="38" spans="1:9" ht="17.25" hidden="1" customHeight="1">
      <c r="A38" s="816"/>
      <c r="B38" s="942" t="s">
        <v>259</v>
      </c>
      <c r="C38" s="942" t="s">
        <v>298</v>
      </c>
      <c r="D38" s="942">
        <v>45506</v>
      </c>
      <c r="E38" s="757">
        <f>D38+2</f>
        <v>45508</v>
      </c>
      <c r="F38" s="757">
        <f t="shared" si="15"/>
        <v>45509</v>
      </c>
      <c r="G38" s="331"/>
      <c r="H38" s="757">
        <f t="shared" si="1"/>
        <v>45501</v>
      </c>
      <c r="I38" s="990">
        <f t="shared" si="16"/>
        <v>31</v>
      </c>
    </row>
    <row r="39" spans="1:9" ht="17.25" hidden="1" customHeight="1">
      <c r="A39" s="816"/>
      <c r="B39" s="942" t="s">
        <v>299</v>
      </c>
      <c r="C39" s="942" t="s">
        <v>300</v>
      </c>
      <c r="D39" s="942">
        <v>45510</v>
      </c>
      <c r="E39" s="757">
        <f t="shared" ref="E39:E40" si="17">D39+2</f>
        <v>45512</v>
      </c>
      <c r="F39" s="757">
        <f t="shared" ref="F39:F44" si="18">D39+3</f>
        <v>45513</v>
      </c>
      <c r="G39" s="331"/>
      <c r="H39" s="757">
        <f t="shared" si="1"/>
        <v>45508</v>
      </c>
      <c r="I39" s="990">
        <f t="shared" si="16"/>
        <v>32</v>
      </c>
    </row>
    <row r="40" spans="1:9" ht="17.25" hidden="1" customHeight="1">
      <c r="A40" s="816"/>
      <c r="B40" s="942" t="s">
        <v>273</v>
      </c>
      <c r="C40" s="942" t="s">
        <v>301</v>
      </c>
      <c r="D40" s="942">
        <v>45515</v>
      </c>
      <c r="E40" s="757">
        <f t="shared" si="17"/>
        <v>45517</v>
      </c>
      <c r="F40" s="757">
        <f t="shared" si="18"/>
        <v>45518</v>
      </c>
      <c r="G40" s="331"/>
      <c r="H40" s="757">
        <f t="shared" si="1"/>
        <v>45515</v>
      </c>
      <c r="I40" s="990">
        <f t="shared" si="16"/>
        <v>33</v>
      </c>
    </row>
    <row r="41" spans="1:9" ht="17.25" hidden="1" customHeight="1">
      <c r="A41" s="816" t="s">
        <v>261</v>
      </c>
      <c r="B41" s="942" t="s">
        <v>261</v>
      </c>
      <c r="C41" s="942" t="s">
        <v>302</v>
      </c>
      <c r="D41" s="942">
        <v>45531</v>
      </c>
      <c r="E41" s="757">
        <f>D41+2</f>
        <v>45533</v>
      </c>
      <c r="F41" s="871" t="s">
        <v>283</v>
      </c>
      <c r="G41" s="331"/>
      <c r="H41" s="757">
        <f t="shared" si="1"/>
        <v>45522</v>
      </c>
      <c r="I41" s="990">
        <f t="shared" si="16"/>
        <v>34</v>
      </c>
    </row>
    <row r="42" spans="1:9" ht="17.25" hidden="1" customHeight="1">
      <c r="A42" s="816" t="s">
        <v>295</v>
      </c>
      <c r="B42" s="942" t="s">
        <v>288</v>
      </c>
      <c r="C42" s="942" t="s">
        <v>303</v>
      </c>
      <c r="D42" s="942">
        <v>45533</v>
      </c>
      <c r="E42" s="757">
        <f t="shared" ref="E42:E43" si="19">D42+2</f>
        <v>45535</v>
      </c>
      <c r="F42" s="757">
        <f t="shared" si="18"/>
        <v>45536</v>
      </c>
      <c r="G42" s="331"/>
      <c r="H42" s="757">
        <f t="shared" si="1"/>
        <v>45529</v>
      </c>
      <c r="I42" s="990">
        <f t="shared" ref="I42:I47" si="20">WEEKNUM(H42)</f>
        <v>35</v>
      </c>
    </row>
    <row r="43" spans="1:9" ht="17.25" hidden="1" customHeight="1">
      <c r="A43" s="816" t="s">
        <v>288</v>
      </c>
      <c r="B43" s="942" t="s">
        <v>295</v>
      </c>
      <c r="C43" s="942" t="s">
        <v>304</v>
      </c>
      <c r="D43" s="942">
        <v>45536</v>
      </c>
      <c r="E43" s="757">
        <f t="shared" si="19"/>
        <v>45538</v>
      </c>
      <c r="F43" s="757">
        <f t="shared" si="18"/>
        <v>45539</v>
      </c>
      <c r="G43" s="331"/>
      <c r="H43" s="757">
        <f t="shared" si="1"/>
        <v>45536</v>
      </c>
      <c r="I43" s="990">
        <f t="shared" si="20"/>
        <v>36</v>
      </c>
    </row>
    <row r="44" spans="1:9" ht="17.25" hidden="1" customHeight="1">
      <c r="A44" s="816"/>
      <c r="B44" s="942" t="s">
        <v>259</v>
      </c>
      <c r="C44" s="942" t="s">
        <v>305</v>
      </c>
      <c r="D44" s="942">
        <v>45557</v>
      </c>
      <c r="E44" s="757">
        <f>D44+2</f>
        <v>45559</v>
      </c>
      <c r="F44" s="757">
        <f t="shared" si="18"/>
        <v>45560</v>
      </c>
      <c r="G44" s="331"/>
      <c r="H44" s="757">
        <f t="shared" si="1"/>
        <v>45543</v>
      </c>
      <c r="I44" s="990">
        <f t="shared" si="20"/>
        <v>37</v>
      </c>
    </row>
    <row r="45" spans="1:9" ht="17.25" hidden="1" customHeight="1">
      <c r="A45" s="816"/>
      <c r="B45" s="942" t="s">
        <v>299</v>
      </c>
      <c r="C45" s="942" t="s">
        <v>306</v>
      </c>
      <c r="D45" s="942">
        <v>45553</v>
      </c>
      <c r="E45" s="757">
        <f t="shared" ref="E45" si="21">D45+2</f>
        <v>45555</v>
      </c>
      <c r="F45" s="757">
        <f t="shared" ref="F45:F50" si="22">D45+3</f>
        <v>45556</v>
      </c>
      <c r="G45" s="331"/>
      <c r="H45" s="757">
        <f t="shared" si="1"/>
        <v>45550</v>
      </c>
      <c r="I45" s="990">
        <f t="shared" si="20"/>
        <v>38</v>
      </c>
    </row>
    <row r="46" spans="1:9" ht="17.25" hidden="1" customHeight="1">
      <c r="A46" s="816" t="s">
        <v>273</v>
      </c>
      <c r="B46" s="1011" t="s">
        <v>307</v>
      </c>
      <c r="C46" s="942" t="s">
        <v>308</v>
      </c>
      <c r="D46" s="799"/>
      <c r="E46" s="799"/>
      <c r="F46" s="799"/>
      <c r="G46" s="331"/>
      <c r="H46" s="757">
        <f t="shared" si="1"/>
        <v>45557</v>
      </c>
      <c r="I46" s="990">
        <f t="shared" si="20"/>
        <v>39</v>
      </c>
    </row>
    <row r="47" spans="1:9" ht="17.25" hidden="1" customHeight="1">
      <c r="A47" s="816"/>
      <c r="B47" s="942" t="s">
        <v>261</v>
      </c>
      <c r="C47" s="942" t="s">
        <v>309</v>
      </c>
      <c r="D47" s="942">
        <v>45572</v>
      </c>
      <c r="E47" s="757">
        <f>D47+2</f>
        <v>45574</v>
      </c>
      <c r="F47" s="871" t="s">
        <v>283</v>
      </c>
      <c r="G47" s="331"/>
      <c r="H47" s="757">
        <v>45564</v>
      </c>
      <c r="I47" s="990">
        <f t="shared" si="20"/>
        <v>40</v>
      </c>
    </row>
    <row r="48" spans="1:9" ht="17.25" hidden="1" customHeight="1">
      <c r="A48" s="816"/>
      <c r="B48" s="1011" t="s">
        <v>307</v>
      </c>
      <c r="C48" s="942" t="s">
        <v>310</v>
      </c>
      <c r="D48" s="799">
        <v>45575</v>
      </c>
      <c r="E48" s="799">
        <f t="shared" ref="E48:E49" si="23">D48+2</f>
        <v>45577</v>
      </c>
      <c r="F48" s="799">
        <f t="shared" si="22"/>
        <v>45578</v>
      </c>
      <c r="G48" s="331"/>
      <c r="H48" s="757">
        <f t="shared" si="1"/>
        <v>45571</v>
      </c>
      <c r="I48" s="990">
        <f t="shared" ref="I48:I53" si="24">WEEKNUM(H48)</f>
        <v>41</v>
      </c>
    </row>
    <row r="49" spans="1:9" ht="17.25" hidden="1" customHeight="1">
      <c r="A49" s="816" t="s">
        <v>311</v>
      </c>
      <c r="B49" s="942" t="s">
        <v>259</v>
      </c>
      <c r="C49" s="942" t="s">
        <v>312</v>
      </c>
      <c r="D49" s="942">
        <v>45577</v>
      </c>
      <c r="E49" s="757">
        <f t="shared" si="23"/>
        <v>45579</v>
      </c>
      <c r="F49" s="757">
        <f t="shared" si="22"/>
        <v>45580</v>
      </c>
      <c r="G49" s="331"/>
      <c r="H49" s="757">
        <f t="shared" si="1"/>
        <v>45578</v>
      </c>
      <c r="I49" s="990">
        <f t="shared" si="24"/>
        <v>42</v>
      </c>
    </row>
    <row r="50" spans="1:9" ht="17.25" hidden="1" customHeight="1">
      <c r="A50" s="816" t="s">
        <v>259</v>
      </c>
      <c r="B50" s="942" t="s">
        <v>311</v>
      </c>
      <c r="C50" s="942" t="s">
        <v>313</v>
      </c>
      <c r="D50" s="942">
        <v>45588</v>
      </c>
      <c r="E50" s="757">
        <f>D50+2</f>
        <v>45590</v>
      </c>
      <c r="F50" s="757">
        <f t="shared" si="22"/>
        <v>45591</v>
      </c>
      <c r="G50" s="331"/>
      <c r="H50" s="757">
        <f t="shared" si="1"/>
        <v>45585</v>
      </c>
      <c r="I50" s="990">
        <f t="shared" si="24"/>
        <v>43</v>
      </c>
    </row>
    <row r="51" spans="1:9" ht="17.25" hidden="1" customHeight="1">
      <c r="A51" s="816" t="s">
        <v>314</v>
      </c>
      <c r="B51" s="942" t="s">
        <v>261</v>
      </c>
      <c r="C51" s="942" t="s">
        <v>315</v>
      </c>
      <c r="D51" s="942">
        <v>45594</v>
      </c>
      <c r="E51" s="871" t="s">
        <v>283</v>
      </c>
      <c r="F51" s="757">
        <v>45595</v>
      </c>
      <c r="G51" s="331"/>
      <c r="H51" s="757">
        <f t="shared" si="1"/>
        <v>45592</v>
      </c>
      <c r="I51" s="990">
        <f t="shared" si="24"/>
        <v>44</v>
      </c>
    </row>
    <row r="52" spans="1:9" ht="17.25" hidden="1" customHeight="1">
      <c r="A52" s="816" t="s">
        <v>316</v>
      </c>
      <c r="B52" s="942" t="s">
        <v>299</v>
      </c>
      <c r="C52" s="942" t="s">
        <v>317</v>
      </c>
      <c r="D52" s="942">
        <v>45604</v>
      </c>
      <c r="E52" s="757">
        <f t="shared" ref="E52" si="25">D52+2</f>
        <v>45606</v>
      </c>
      <c r="F52" s="757">
        <f t="shared" ref="F52:F56" si="26">D52+3</f>
        <v>45607</v>
      </c>
      <c r="G52" s="331"/>
      <c r="H52" s="757">
        <f t="shared" si="1"/>
        <v>45599</v>
      </c>
      <c r="I52" s="990">
        <f t="shared" si="24"/>
        <v>45</v>
      </c>
    </row>
    <row r="53" spans="1:9" ht="17.25" hidden="1" customHeight="1">
      <c r="A53" s="816" t="s">
        <v>288</v>
      </c>
      <c r="B53" s="942" t="s">
        <v>255</v>
      </c>
      <c r="C53" s="942" t="s">
        <v>318</v>
      </c>
      <c r="D53" s="942">
        <v>45605</v>
      </c>
      <c r="E53" s="757">
        <f>D53+2</f>
        <v>45607</v>
      </c>
      <c r="F53" s="757">
        <f t="shared" si="26"/>
        <v>45608</v>
      </c>
      <c r="G53" s="331"/>
      <c r="H53" s="757">
        <f t="shared" si="1"/>
        <v>45606</v>
      </c>
      <c r="I53" s="990">
        <f t="shared" si="24"/>
        <v>46</v>
      </c>
    </row>
    <row r="54" spans="1:9" ht="20.100000000000001" hidden="1" customHeight="1">
      <c r="A54" s="816" t="s">
        <v>319</v>
      </c>
      <c r="B54" s="942" t="s">
        <v>320</v>
      </c>
      <c r="C54" s="942" t="s">
        <v>321</v>
      </c>
      <c r="D54" s="942">
        <v>45619</v>
      </c>
      <c r="E54" s="757">
        <f t="shared" ref="E54" si="27">D54+2</f>
        <v>45621</v>
      </c>
      <c r="F54" s="757">
        <f t="shared" si="26"/>
        <v>45622</v>
      </c>
      <c r="G54" s="331"/>
      <c r="H54" s="757">
        <f t="shared" si="1"/>
        <v>45613</v>
      </c>
      <c r="I54" s="990">
        <f t="shared" ref="I54:I56" si="28">WEEKNUM(H54)</f>
        <v>47</v>
      </c>
    </row>
    <row r="55" spans="1:9" ht="20.100000000000001" hidden="1" customHeight="1">
      <c r="A55" s="816" t="s">
        <v>311</v>
      </c>
      <c r="B55" s="942" t="s">
        <v>259</v>
      </c>
      <c r="C55" s="942" t="s">
        <v>322</v>
      </c>
      <c r="D55" s="871" t="s">
        <v>283</v>
      </c>
      <c r="E55" s="799"/>
      <c r="F55" s="799"/>
      <c r="G55" s="331"/>
      <c r="H55" s="757">
        <f t="shared" si="1"/>
        <v>45620</v>
      </c>
      <c r="I55" s="990">
        <f t="shared" si="28"/>
        <v>48</v>
      </c>
    </row>
    <row r="56" spans="1:9" ht="20.100000000000001" hidden="1" customHeight="1">
      <c r="A56" s="816" t="s">
        <v>259</v>
      </c>
      <c r="B56" s="942" t="s">
        <v>311</v>
      </c>
      <c r="C56" s="942" t="s">
        <v>323</v>
      </c>
      <c r="D56" s="942">
        <v>45632</v>
      </c>
      <c r="E56" s="757">
        <f>D56+2</f>
        <v>45634</v>
      </c>
      <c r="F56" s="757">
        <f t="shared" si="26"/>
        <v>45635</v>
      </c>
      <c r="G56" s="331"/>
      <c r="H56" s="757">
        <f t="shared" si="1"/>
        <v>45627</v>
      </c>
      <c r="I56" s="990">
        <f t="shared" si="28"/>
        <v>49</v>
      </c>
    </row>
    <row r="57" spans="1:9" ht="20.100000000000001" hidden="1" customHeight="1">
      <c r="A57" s="816" t="s">
        <v>261</v>
      </c>
      <c r="B57" s="942" t="s">
        <v>299</v>
      </c>
      <c r="C57" s="942" t="s">
        <v>324</v>
      </c>
      <c r="D57" s="871" t="s">
        <v>283</v>
      </c>
      <c r="E57" s="799"/>
      <c r="F57" s="799"/>
      <c r="G57" s="331"/>
      <c r="H57" s="757">
        <f t="shared" si="1"/>
        <v>45634</v>
      </c>
      <c r="I57" s="990">
        <f t="shared" ref="I57:I62" si="29">WEEKNUM(H57)</f>
        <v>50</v>
      </c>
    </row>
    <row r="58" spans="1:9" ht="20.100000000000001" hidden="1" customHeight="1">
      <c r="A58" s="816" t="s">
        <v>299</v>
      </c>
      <c r="B58" s="942" t="s">
        <v>261</v>
      </c>
      <c r="C58" s="942" t="s">
        <v>325</v>
      </c>
      <c r="D58" s="942">
        <v>45644</v>
      </c>
      <c r="E58" s="757">
        <f t="shared" ref="E58" si="30">D58+2</f>
        <v>45646</v>
      </c>
      <c r="F58" s="757">
        <f t="shared" ref="F58:F61" si="31">D58+3</f>
        <v>45647</v>
      </c>
      <c r="G58" s="331"/>
      <c r="H58" s="757">
        <f t="shared" si="1"/>
        <v>45641</v>
      </c>
      <c r="I58" s="990">
        <f t="shared" si="29"/>
        <v>51</v>
      </c>
    </row>
    <row r="59" spans="1:9" ht="20.100000000000001" hidden="1" customHeight="1">
      <c r="A59" s="816"/>
      <c r="B59" s="942" t="s">
        <v>255</v>
      </c>
      <c r="C59" s="942" t="s">
        <v>2410</v>
      </c>
      <c r="D59" s="871" t="s">
        <v>283</v>
      </c>
      <c r="E59" s="799"/>
      <c r="F59" s="799"/>
      <c r="G59" s="331"/>
      <c r="H59" s="757">
        <f t="shared" si="1"/>
        <v>45648</v>
      </c>
      <c r="I59" s="990">
        <f t="shared" si="29"/>
        <v>52</v>
      </c>
    </row>
    <row r="60" spans="1:9" ht="20.100000000000001" hidden="1" customHeight="1">
      <c r="A60" s="816" t="s">
        <v>320</v>
      </c>
      <c r="B60" s="942" t="s">
        <v>259</v>
      </c>
      <c r="C60" s="942" t="s">
        <v>2411</v>
      </c>
      <c r="D60" s="942">
        <v>45661</v>
      </c>
      <c r="E60" s="757">
        <f t="shared" ref="E60:E61" si="32">D60+2</f>
        <v>45663</v>
      </c>
      <c r="F60" s="757">
        <f t="shared" si="31"/>
        <v>45664</v>
      </c>
      <c r="G60" s="331"/>
      <c r="H60" s="757">
        <f t="shared" si="1"/>
        <v>45655</v>
      </c>
      <c r="I60" s="990">
        <f t="shared" si="29"/>
        <v>53</v>
      </c>
    </row>
    <row r="61" spans="1:9" ht="20.100000000000001" customHeight="1">
      <c r="A61" s="816"/>
      <c r="B61" s="942" t="s">
        <v>320</v>
      </c>
      <c r="C61" s="942" t="s">
        <v>2412</v>
      </c>
      <c r="D61" s="942">
        <v>45667</v>
      </c>
      <c r="E61" s="757">
        <f t="shared" si="32"/>
        <v>45669</v>
      </c>
      <c r="F61" s="757">
        <f t="shared" si="31"/>
        <v>45670</v>
      </c>
      <c r="G61" s="331"/>
      <c r="H61" s="757">
        <f t="shared" si="1"/>
        <v>45662</v>
      </c>
      <c r="I61" s="990">
        <f t="shared" si="29"/>
        <v>2</v>
      </c>
    </row>
    <row r="62" spans="1:9" ht="20.100000000000001" customHeight="1">
      <c r="A62" s="816"/>
      <c r="B62" s="942" t="s">
        <v>311</v>
      </c>
      <c r="C62" s="942" t="s">
        <v>2413</v>
      </c>
      <c r="D62" s="871" t="s">
        <v>283</v>
      </c>
      <c r="E62" s="799"/>
      <c r="F62" s="799"/>
      <c r="G62" s="331"/>
      <c r="H62" s="757">
        <f t="shared" si="1"/>
        <v>45669</v>
      </c>
      <c r="I62" s="990">
        <f t="shared" si="29"/>
        <v>3</v>
      </c>
    </row>
    <row r="63" spans="1:9" ht="15.75" customHeight="1">
      <c r="B63" s="164"/>
      <c r="C63" s="155"/>
      <c r="D63" s="732"/>
      <c r="E63" s="733"/>
      <c r="F63" s="155"/>
      <c r="G63" s="155"/>
      <c r="H63" s="155"/>
      <c r="I63" s="155"/>
    </row>
    <row r="64" spans="1:9" ht="15.75" customHeight="1">
      <c r="B64" s="149"/>
      <c r="C64" s="155"/>
      <c r="D64" s="155"/>
      <c r="E64" s="155"/>
      <c r="F64" s="155"/>
      <c r="G64" s="155"/>
      <c r="H64" s="155"/>
      <c r="I64" s="155"/>
    </row>
    <row r="65" spans="1:17" ht="15.75" customHeight="1">
      <c r="B65" s="1587" t="s">
        <v>331</v>
      </c>
      <c r="C65" s="1587"/>
      <c r="D65" s="1587"/>
      <c r="E65" s="1587"/>
      <c r="F65" s="1587"/>
      <c r="G65" s="217"/>
      <c r="H65" s="217"/>
      <c r="I65" s="217"/>
    </row>
    <row r="66" spans="1:17" ht="15.75" customHeight="1">
      <c r="B66" s="164"/>
      <c r="C66" s="155"/>
      <c r="D66" s="1626"/>
      <c r="E66" s="1626"/>
      <c r="F66" s="1626"/>
      <c r="G66" s="1626"/>
      <c r="H66" s="1626"/>
      <c r="I66" s="1626"/>
      <c r="J66" s="1626"/>
      <c r="K66" s="1626"/>
      <c r="L66" s="1626"/>
      <c r="M66" s="1626"/>
      <c r="N66" s="744"/>
    </row>
    <row r="67" spans="1:17" ht="30" customHeight="1">
      <c r="A67" s="816"/>
      <c r="B67" s="1593" t="s">
        <v>2407</v>
      </c>
      <c r="C67" s="1594"/>
      <c r="D67" s="1595" t="s">
        <v>247</v>
      </c>
      <c r="E67" s="937" t="s">
        <v>107</v>
      </c>
      <c r="F67" s="931" t="s">
        <v>225</v>
      </c>
      <c r="G67" s="931" t="s">
        <v>333</v>
      </c>
      <c r="H67" s="928" t="s">
        <v>74</v>
      </c>
      <c r="I67" s="931" t="s">
        <v>97</v>
      </c>
      <c r="J67" s="931" t="s">
        <v>192</v>
      </c>
      <c r="K67" s="931" t="s">
        <v>92</v>
      </c>
      <c r="L67" s="931" t="s">
        <v>132</v>
      </c>
      <c r="M67" s="931" t="s">
        <v>2414</v>
      </c>
      <c r="N67" s="931" t="s">
        <v>2415</v>
      </c>
      <c r="O67" s="331"/>
      <c r="P67" s="874" t="s">
        <v>2416</v>
      </c>
    </row>
    <row r="68" spans="1:17" ht="20.100000000000001" customHeight="1">
      <c r="A68" s="816"/>
      <c r="B68" s="931" t="s">
        <v>249</v>
      </c>
      <c r="C68" s="931" t="s">
        <v>250</v>
      </c>
      <c r="D68" s="1596"/>
      <c r="E68" s="927" t="s">
        <v>202</v>
      </c>
      <c r="F68" s="927" t="s">
        <v>204</v>
      </c>
      <c r="G68" s="927" t="s">
        <v>334</v>
      </c>
      <c r="H68" s="927" t="s">
        <v>86</v>
      </c>
      <c r="I68" s="927" t="s">
        <v>178</v>
      </c>
      <c r="J68" s="927" t="s">
        <v>141</v>
      </c>
      <c r="K68" s="927" t="s">
        <v>129</v>
      </c>
      <c r="L68" s="927" t="s">
        <v>150</v>
      </c>
      <c r="M68" s="927" t="s">
        <v>387</v>
      </c>
      <c r="N68" s="927" t="s">
        <v>104</v>
      </c>
      <c r="O68" s="331"/>
      <c r="P68" s="930" t="s">
        <v>251</v>
      </c>
      <c r="Q68" s="930" t="s">
        <v>335</v>
      </c>
    </row>
    <row r="69" spans="1:17" ht="17.25" hidden="1" customHeight="1">
      <c r="A69" s="816"/>
      <c r="B69" s="949" t="s">
        <v>273</v>
      </c>
      <c r="C69" s="942" t="s">
        <v>336</v>
      </c>
      <c r="D69" s="942">
        <v>45393</v>
      </c>
      <c r="E69" s="1591" t="s">
        <v>283</v>
      </c>
      <c r="F69" s="1592"/>
      <c r="G69" s="1592"/>
      <c r="H69" s="1592"/>
      <c r="I69" s="1592"/>
      <c r="J69" s="1592"/>
      <c r="K69" s="1592"/>
      <c r="L69" s="1597"/>
      <c r="M69" s="757">
        <f t="shared" ref="M69:N69" si="33">D69+25</f>
        <v>45418</v>
      </c>
      <c r="N69" s="757" t="e">
        <f t="shared" si="33"/>
        <v>#VALUE!</v>
      </c>
      <c r="O69" s="331"/>
      <c r="P69" s="757">
        <v>45387</v>
      </c>
    </row>
    <row r="70" spans="1:17" ht="17.25" hidden="1" customHeight="1">
      <c r="A70" s="816"/>
      <c r="B70" s="949" t="s">
        <v>267</v>
      </c>
      <c r="C70" s="942" t="s">
        <v>337</v>
      </c>
      <c r="D70" s="942">
        <v>45400</v>
      </c>
      <c r="E70" s="757">
        <f t="shared" ref="E70:E72" si="34">D70+3</f>
        <v>45403</v>
      </c>
      <c r="F70" s="1591" t="s">
        <v>283</v>
      </c>
      <c r="G70" s="1592"/>
      <c r="H70" s="1592"/>
      <c r="I70" s="1592"/>
      <c r="J70" s="1592"/>
      <c r="K70" s="1597"/>
      <c r="L70" s="757">
        <f t="shared" ref="L70:L72" si="35">D70+23</f>
        <v>45423</v>
      </c>
      <c r="M70" s="757">
        <f t="shared" ref="M70:N72" si="36">D70+25</f>
        <v>45425</v>
      </c>
      <c r="N70" s="757">
        <f t="shared" si="36"/>
        <v>45428</v>
      </c>
      <c r="O70" s="331"/>
      <c r="P70" s="757">
        <f t="shared" ref="P70:P110" si="37">P69+7</f>
        <v>45394</v>
      </c>
    </row>
    <row r="71" spans="1:17" ht="17.25" hidden="1" customHeight="1">
      <c r="A71" s="816"/>
      <c r="B71" s="949" t="s">
        <v>255</v>
      </c>
      <c r="C71" s="942" t="s">
        <v>338</v>
      </c>
      <c r="D71" s="942">
        <v>45406</v>
      </c>
      <c r="E71" s="757">
        <f t="shared" si="34"/>
        <v>45409</v>
      </c>
      <c r="F71" s="757">
        <f t="shared" ref="F71:F72" si="38">D71+9</f>
        <v>45415</v>
      </c>
      <c r="G71" s="757">
        <f t="shared" ref="G71:G72" si="39">D71+12</f>
        <v>45418</v>
      </c>
      <c r="H71" s="757">
        <f t="shared" ref="H71:H72" si="40">D71+14</f>
        <v>45420</v>
      </c>
      <c r="I71" s="757">
        <f t="shared" ref="I71:I72" si="41">D71+20</f>
        <v>45426</v>
      </c>
      <c r="J71" s="757">
        <f t="shared" ref="J71:J72" si="42">D71+21</f>
        <v>45427</v>
      </c>
      <c r="K71" s="757">
        <f t="shared" ref="K71:K72" si="43">D71+22</f>
        <v>45428</v>
      </c>
      <c r="L71" s="757">
        <f t="shared" si="35"/>
        <v>45429</v>
      </c>
      <c r="M71" s="757">
        <f t="shared" si="36"/>
        <v>45431</v>
      </c>
      <c r="N71" s="757">
        <f t="shared" si="36"/>
        <v>45434</v>
      </c>
      <c r="O71" s="331"/>
      <c r="P71" s="757">
        <f t="shared" si="37"/>
        <v>45401</v>
      </c>
    </row>
    <row r="72" spans="1:17" ht="17.25" hidden="1" customHeight="1">
      <c r="A72" s="816" t="s">
        <v>257</v>
      </c>
      <c r="B72" s="949" t="s">
        <v>288</v>
      </c>
      <c r="C72" s="942" t="s">
        <v>339</v>
      </c>
      <c r="D72" s="942">
        <v>45416</v>
      </c>
      <c r="E72" s="757">
        <f t="shared" si="34"/>
        <v>45419</v>
      </c>
      <c r="F72" s="757">
        <f t="shared" si="38"/>
        <v>45425</v>
      </c>
      <c r="G72" s="757">
        <f t="shared" si="39"/>
        <v>45428</v>
      </c>
      <c r="H72" s="757">
        <f t="shared" si="40"/>
        <v>45430</v>
      </c>
      <c r="I72" s="757">
        <f t="shared" si="41"/>
        <v>45436</v>
      </c>
      <c r="J72" s="757">
        <f t="shared" si="42"/>
        <v>45437</v>
      </c>
      <c r="K72" s="757">
        <f t="shared" si="43"/>
        <v>45438</v>
      </c>
      <c r="L72" s="757">
        <f t="shared" si="35"/>
        <v>45439</v>
      </c>
      <c r="M72" s="757">
        <f t="shared" si="36"/>
        <v>45441</v>
      </c>
      <c r="N72" s="757">
        <f t="shared" si="36"/>
        <v>45444</v>
      </c>
      <c r="O72" s="331"/>
      <c r="P72" s="757">
        <f t="shared" si="37"/>
        <v>45408</v>
      </c>
    </row>
    <row r="73" spans="1:17" ht="17.25" hidden="1" customHeight="1">
      <c r="A73" s="816"/>
      <c r="B73" s="949" t="s">
        <v>259</v>
      </c>
      <c r="C73" s="942" t="s">
        <v>340</v>
      </c>
      <c r="D73" s="942">
        <v>45424</v>
      </c>
      <c r="E73" s="757">
        <f t="shared" ref="E73:E75" si="44">D73+3</f>
        <v>45427</v>
      </c>
      <c r="F73" s="757">
        <f t="shared" ref="F73:F77" si="45">D73+9</f>
        <v>45433</v>
      </c>
      <c r="G73" s="757">
        <f t="shared" ref="G73:G77" si="46">D73+12</f>
        <v>45436</v>
      </c>
      <c r="H73" s="757">
        <f t="shared" ref="H73:H78" si="47">D73+14</f>
        <v>45438</v>
      </c>
      <c r="I73" s="757">
        <f t="shared" ref="I73:I78" si="48">D73+20</f>
        <v>45444</v>
      </c>
      <c r="J73" s="757">
        <f t="shared" ref="J73:J78" si="49">D73+21</f>
        <v>45445</v>
      </c>
      <c r="K73" s="757">
        <f t="shared" ref="K73:K78" si="50">D73+22</f>
        <v>45446</v>
      </c>
      <c r="L73" s="757">
        <f t="shared" ref="L73:L78" si="51">D73+23</f>
        <v>45447</v>
      </c>
      <c r="M73" s="757">
        <f t="shared" ref="M73:N78" si="52">D73+25</f>
        <v>45449</v>
      </c>
      <c r="N73" s="757">
        <f t="shared" si="52"/>
        <v>45452</v>
      </c>
      <c r="O73" s="331"/>
      <c r="P73" s="757">
        <f t="shared" si="37"/>
        <v>45415</v>
      </c>
    </row>
    <row r="74" spans="1:17" ht="17.25" hidden="1" customHeight="1">
      <c r="A74" s="816" t="s">
        <v>341</v>
      </c>
      <c r="B74" s="949" t="s">
        <v>273</v>
      </c>
      <c r="C74" s="942" t="s">
        <v>342</v>
      </c>
      <c r="D74" s="942">
        <v>45425</v>
      </c>
      <c r="E74" s="871" t="s">
        <v>283</v>
      </c>
      <c r="F74" s="871" t="s">
        <v>283</v>
      </c>
      <c r="G74" s="871" t="s">
        <v>283</v>
      </c>
      <c r="H74" s="871" t="s">
        <v>283</v>
      </c>
      <c r="I74" s="871" t="s">
        <v>283</v>
      </c>
      <c r="J74" s="871" t="s">
        <v>283</v>
      </c>
      <c r="K74" s="757">
        <f t="shared" si="50"/>
        <v>45447</v>
      </c>
      <c r="L74" s="757">
        <f t="shared" si="51"/>
        <v>45448</v>
      </c>
      <c r="M74" s="757">
        <f t="shared" si="52"/>
        <v>45450</v>
      </c>
      <c r="N74" s="757" t="e">
        <f t="shared" si="52"/>
        <v>#VALUE!</v>
      </c>
      <c r="O74" s="331"/>
      <c r="P74" s="757">
        <f t="shared" si="37"/>
        <v>45422</v>
      </c>
    </row>
    <row r="75" spans="1:17" ht="17.25" hidden="1" customHeight="1">
      <c r="A75" s="816" t="s">
        <v>273</v>
      </c>
      <c r="B75" s="942" t="s">
        <v>261</v>
      </c>
      <c r="C75" s="942" t="s">
        <v>343</v>
      </c>
      <c r="D75" s="942">
        <v>45437</v>
      </c>
      <c r="E75" s="757">
        <f t="shared" si="44"/>
        <v>45440</v>
      </c>
      <c r="F75" s="757">
        <f t="shared" si="45"/>
        <v>45446</v>
      </c>
      <c r="G75" s="757">
        <f t="shared" si="46"/>
        <v>45449</v>
      </c>
      <c r="H75" s="757">
        <f t="shared" si="47"/>
        <v>45451</v>
      </c>
      <c r="I75" s="757">
        <f t="shared" si="48"/>
        <v>45457</v>
      </c>
      <c r="J75" s="757">
        <f t="shared" si="49"/>
        <v>45458</v>
      </c>
      <c r="K75" s="757">
        <f t="shared" si="50"/>
        <v>45459</v>
      </c>
      <c r="L75" s="757">
        <f t="shared" si="51"/>
        <v>45460</v>
      </c>
      <c r="M75" s="757">
        <f t="shared" si="52"/>
        <v>45462</v>
      </c>
      <c r="N75" s="757">
        <f t="shared" si="52"/>
        <v>45465</v>
      </c>
      <c r="O75" s="331"/>
      <c r="P75" s="757">
        <f t="shared" si="37"/>
        <v>45429</v>
      </c>
    </row>
    <row r="76" spans="1:17" ht="17.25" hidden="1" customHeight="1">
      <c r="A76" s="816"/>
      <c r="B76" s="942" t="s">
        <v>267</v>
      </c>
      <c r="C76" s="942" t="s">
        <v>344</v>
      </c>
      <c r="D76" s="942">
        <v>45447</v>
      </c>
      <c r="E76" s="757">
        <f t="shared" ref="E76:E81" si="53">D76+3</f>
        <v>45450</v>
      </c>
      <c r="F76" s="871" t="s">
        <v>283</v>
      </c>
      <c r="G76" s="871" t="s">
        <v>283</v>
      </c>
      <c r="H76" s="871" t="s">
        <v>283</v>
      </c>
      <c r="I76" s="871" t="s">
        <v>283</v>
      </c>
      <c r="J76" s="871" t="s">
        <v>283</v>
      </c>
      <c r="K76" s="757">
        <f t="shared" si="50"/>
        <v>45469</v>
      </c>
      <c r="L76" s="757">
        <f t="shared" si="51"/>
        <v>45470</v>
      </c>
      <c r="M76" s="757">
        <f t="shared" si="52"/>
        <v>45472</v>
      </c>
      <c r="N76" s="757">
        <f t="shared" si="52"/>
        <v>45475</v>
      </c>
      <c r="O76" s="331"/>
      <c r="P76" s="757">
        <f t="shared" si="37"/>
        <v>45436</v>
      </c>
    </row>
    <row r="77" spans="1:17" ht="17.25" hidden="1" customHeight="1">
      <c r="A77" s="816" t="s">
        <v>345</v>
      </c>
      <c r="B77" s="871" t="s">
        <v>283</v>
      </c>
      <c r="C77" s="942" t="s">
        <v>346</v>
      </c>
      <c r="D77" s="799">
        <v>45447</v>
      </c>
      <c r="E77" s="799">
        <f t="shared" si="53"/>
        <v>45450</v>
      </c>
      <c r="F77" s="799">
        <f t="shared" si="45"/>
        <v>45456</v>
      </c>
      <c r="G77" s="799">
        <f t="shared" si="46"/>
        <v>45459</v>
      </c>
      <c r="H77" s="799">
        <f t="shared" si="47"/>
        <v>45461</v>
      </c>
      <c r="I77" s="799">
        <f t="shared" si="48"/>
        <v>45467</v>
      </c>
      <c r="J77" s="799">
        <f t="shared" si="49"/>
        <v>45468</v>
      </c>
      <c r="K77" s="799">
        <f t="shared" si="50"/>
        <v>45469</v>
      </c>
      <c r="L77" s="799">
        <f t="shared" si="51"/>
        <v>45470</v>
      </c>
      <c r="M77" s="799">
        <f t="shared" si="52"/>
        <v>45472</v>
      </c>
      <c r="N77" s="799">
        <f t="shared" si="52"/>
        <v>45475</v>
      </c>
      <c r="O77" s="331"/>
      <c r="P77" s="757">
        <f t="shared" si="37"/>
        <v>45443</v>
      </c>
    </row>
    <row r="78" spans="1:17" ht="17.25" hidden="1" customHeight="1">
      <c r="A78" s="816" t="s">
        <v>286</v>
      </c>
      <c r="B78" s="942" t="s">
        <v>255</v>
      </c>
      <c r="C78" s="942" t="s">
        <v>347</v>
      </c>
      <c r="D78" s="942">
        <v>45459</v>
      </c>
      <c r="E78" s="757">
        <f t="shared" si="53"/>
        <v>45462</v>
      </c>
      <c r="F78" s="871" t="s">
        <v>283</v>
      </c>
      <c r="G78" s="871" t="s">
        <v>283</v>
      </c>
      <c r="H78" s="757">
        <f t="shared" si="47"/>
        <v>45473</v>
      </c>
      <c r="I78" s="757">
        <f t="shared" si="48"/>
        <v>45479</v>
      </c>
      <c r="J78" s="757">
        <f t="shared" si="49"/>
        <v>45480</v>
      </c>
      <c r="K78" s="757">
        <f t="shared" si="50"/>
        <v>45481</v>
      </c>
      <c r="L78" s="757">
        <f t="shared" si="51"/>
        <v>45482</v>
      </c>
      <c r="M78" s="757">
        <f t="shared" si="52"/>
        <v>45484</v>
      </c>
      <c r="N78" s="757">
        <f t="shared" si="52"/>
        <v>45487</v>
      </c>
      <c r="O78" s="331"/>
      <c r="P78" s="757">
        <f t="shared" si="37"/>
        <v>45450</v>
      </c>
    </row>
    <row r="79" spans="1:17" ht="17.25" hidden="1" customHeight="1">
      <c r="A79" s="816" t="s">
        <v>348</v>
      </c>
      <c r="B79" s="942" t="s">
        <v>288</v>
      </c>
      <c r="C79" s="942" t="s">
        <v>349</v>
      </c>
      <c r="D79" s="871" t="s">
        <v>283</v>
      </c>
      <c r="E79" s="799" t="e">
        <f t="shared" si="53"/>
        <v>#VALUE!</v>
      </c>
      <c r="F79" s="799" t="e">
        <f t="shared" ref="F79:F81" si="54">D79+9</f>
        <v>#VALUE!</v>
      </c>
      <c r="G79" s="799" t="e">
        <f t="shared" ref="G79:G81" si="55">D79+12</f>
        <v>#VALUE!</v>
      </c>
      <c r="H79" s="799" t="e">
        <f t="shared" ref="H79:H81" si="56">D79+14</f>
        <v>#VALUE!</v>
      </c>
      <c r="I79" s="799" t="e">
        <f t="shared" ref="I79:I81" si="57">D79+20</f>
        <v>#VALUE!</v>
      </c>
      <c r="J79" s="799" t="e">
        <f t="shared" ref="J79:J81" si="58">D79+21</f>
        <v>#VALUE!</v>
      </c>
      <c r="K79" s="799" t="e">
        <f t="shared" ref="K79:K81" si="59">D79+22</f>
        <v>#VALUE!</v>
      </c>
      <c r="L79" s="799" t="e">
        <f t="shared" ref="L79:L81" si="60">D79+23</f>
        <v>#VALUE!</v>
      </c>
      <c r="M79" s="799" t="e">
        <f t="shared" ref="M79:N81" si="61">D79+25</f>
        <v>#VALUE!</v>
      </c>
      <c r="N79" s="799" t="e">
        <f t="shared" si="61"/>
        <v>#VALUE!</v>
      </c>
      <c r="O79" s="331"/>
      <c r="P79" s="757">
        <f t="shared" si="37"/>
        <v>45457</v>
      </c>
      <c r="Q79" s="1048">
        <f>WEEKNUM(P79)</f>
        <v>24</v>
      </c>
    </row>
    <row r="80" spans="1:17" ht="17.25" hidden="1" customHeight="1">
      <c r="A80" s="816" t="s">
        <v>350</v>
      </c>
      <c r="B80" s="942" t="s">
        <v>259</v>
      </c>
      <c r="C80" s="942" t="s">
        <v>351</v>
      </c>
      <c r="D80" s="871" t="s">
        <v>283</v>
      </c>
      <c r="E80" s="799" t="e">
        <f t="shared" si="53"/>
        <v>#VALUE!</v>
      </c>
      <c r="F80" s="799" t="e">
        <f t="shared" si="54"/>
        <v>#VALUE!</v>
      </c>
      <c r="G80" s="799" t="e">
        <f t="shared" si="55"/>
        <v>#VALUE!</v>
      </c>
      <c r="H80" s="799" t="e">
        <f t="shared" si="56"/>
        <v>#VALUE!</v>
      </c>
      <c r="I80" s="799" t="e">
        <f t="shared" si="57"/>
        <v>#VALUE!</v>
      </c>
      <c r="J80" s="799" t="e">
        <f t="shared" si="58"/>
        <v>#VALUE!</v>
      </c>
      <c r="K80" s="799" t="e">
        <f t="shared" si="59"/>
        <v>#VALUE!</v>
      </c>
      <c r="L80" s="799" t="e">
        <f t="shared" si="60"/>
        <v>#VALUE!</v>
      </c>
      <c r="M80" s="799" t="e">
        <f t="shared" si="61"/>
        <v>#VALUE!</v>
      </c>
      <c r="N80" s="799" t="e">
        <f t="shared" si="61"/>
        <v>#VALUE!</v>
      </c>
      <c r="O80" s="331"/>
      <c r="P80" s="757">
        <f t="shared" si="37"/>
        <v>45464</v>
      </c>
      <c r="Q80" s="1048">
        <f>WEEKNUM(P80)</f>
        <v>25</v>
      </c>
    </row>
    <row r="81" spans="1:17" ht="17.25" hidden="1" customHeight="1">
      <c r="A81" s="816" t="s">
        <v>352</v>
      </c>
      <c r="B81" s="1043" t="s">
        <v>267</v>
      </c>
      <c r="C81" s="942" t="s">
        <v>353</v>
      </c>
      <c r="D81" s="871" t="s">
        <v>283</v>
      </c>
      <c r="E81" s="799" t="e">
        <f t="shared" si="53"/>
        <v>#VALUE!</v>
      </c>
      <c r="F81" s="799" t="e">
        <f t="shared" si="54"/>
        <v>#VALUE!</v>
      </c>
      <c r="G81" s="799" t="e">
        <f t="shared" si="55"/>
        <v>#VALUE!</v>
      </c>
      <c r="H81" s="799" t="e">
        <f t="shared" si="56"/>
        <v>#VALUE!</v>
      </c>
      <c r="I81" s="799" t="e">
        <f t="shared" si="57"/>
        <v>#VALUE!</v>
      </c>
      <c r="J81" s="799" t="e">
        <f t="shared" si="58"/>
        <v>#VALUE!</v>
      </c>
      <c r="K81" s="799" t="e">
        <f t="shared" si="59"/>
        <v>#VALUE!</v>
      </c>
      <c r="L81" s="799" t="e">
        <f t="shared" si="60"/>
        <v>#VALUE!</v>
      </c>
      <c r="M81" s="799" t="e">
        <f t="shared" si="61"/>
        <v>#VALUE!</v>
      </c>
      <c r="N81" s="799" t="e">
        <f t="shared" si="61"/>
        <v>#VALUE!</v>
      </c>
      <c r="O81" s="331"/>
      <c r="P81" s="757">
        <f t="shared" si="37"/>
        <v>45471</v>
      </c>
      <c r="Q81" s="1048">
        <f t="shared" ref="Q81:Q85" si="62">WEEKNUM(P81)</f>
        <v>26</v>
      </c>
    </row>
    <row r="82" spans="1:17" ht="17.25" hidden="1" customHeight="1">
      <c r="A82" s="816"/>
      <c r="B82" s="942" t="s">
        <v>261</v>
      </c>
      <c r="C82" s="942" t="s">
        <v>354</v>
      </c>
      <c r="D82" s="942">
        <v>45484</v>
      </c>
      <c r="E82" s="757">
        <f t="shared" ref="E82:E83" si="63">D82+3</f>
        <v>45487</v>
      </c>
      <c r="F82" s="757">
        <f t="shared" ref="F82" si="64">D82+9</f>
        <v>45493</v>
      </c>
      <c r="G82" s="757">
        <f t="shared" ref="G82" si="65">D82+12</f>
        <v>45496</v>
      </c>
      <c r="H82" s="757">
        <f t="shared" ref="H82" si="66">D82+14</f>
        <v>45498</v>
      </c>
      <c r="I82" s="757">
        <f t="shared" ref="I82" si="67">D82+20</f>
        <v>45504</v>
      </c>
      <c r="J82" s="757">
        <f t="shared" ref="J82" si="68">D82+21</f>
        <v>45505</v>
      </c>
      <c r="K82" s="757">
        <f t="shared" ref="K82" si="69">D82+22</f>
        <v>45506</v>
      </c>
      <c r="L82" s="757">
        <f t="shared" ref="L82" si="70">D82+23</f>
        <v>45507</v>
      </c>
      <c r="M82" s="757">
        <f t="shared" ref="M82:N83" si="71">D82+25</f>
        <v>45509</v>
      </c>
      <c r="N82" s="757">
        <f t="shared" si="71"/>
        <v>45512</v>
      </c>
      <c r="O82" s="331"/>
      <c r="P82" s="757">
        <f t="shared" si="37"/>
        <v>45478</v>
      </c>
      <c r="Q82" s="1048">
        <f t="shared" si="62"/>
        <v>27</v>
      </c>
    </row>
    <row r="83" spans="1:17" ht="17.25" hidden="1" customHeight="1">
      <c r="A83" s="816"/>
      <c r="B83" s="988" t="s">
        <v>273</v>
      </c>
      <c r="C83" s="942" t="s">
        <v>355</v>
      </c>
      <c r="D83" s="942">
        <v>45490</v>
      </c>
      <c r="E83" s="757">
        <f t="shared" si="63"/>
        <v>45493</v>
      </c>
      <c r="F83" s="871" t="s">
        <v>283</v>
      </c>
      <c r="G83" s="871" t="s">
        <v>283</v>
      </c>
      <c r="H83" s="871" t="s">
        <v>283</v>
      </c>
      <c r="I83" s="871" t="s">
        <v>283</v>
      </c>
      <c r="J83" s="871" t="s">
        <v>283</v>
      </c>
      <c r="K83" s="871" t="s">
        <v>283</v>
      </c>
      <c r="L83" s="871" t="s">
        <v>283</v>
      </c>
      <c r="M83" s="757">
        <f t="shared" si="71"/>
        <v>45515</v>
      </c>
      <c r="N83" s="757">
        <f t="shared" si="71"/>
        <v>45518</v>
      </c>
      <c r="O83" s="331"/>
      <c r="P83" s="757">
        <f t="shared" si="37"/>
        <v>45485</v>
      </c>
      <c r="Q83" s="1048">
        <f t="shared" si="62"/>
        <v>28</v>
      </c>
    </row>
    <row r="84" spans="1:17" ht="17.25" hidden="1" customHeight="1">
      <c r="A84" s="816" t="s">
        <v>255</v>
      </c>
      <c r="B84" s="942" t="s">
        <v>295</v>
      </c>
      <c r="C84" s="942" t="s">
        <v>356</v>
      </c>
      <c r="D84" s="942">
        <v>45496</v>
      </c>
      <c r="E84" s="757">
        <f>D84+3</f>
        <v>45499</v>
      </c>
      <c r="F84" s="757">
        <f>D84+9</f>
        <v>45505</v>
      </c>
      <c r="G84" s="757">
        <f>D84+12</f>
        <v>45508</v>
      </c>
      <c r="H84" s="757">
        <f>D84+14</f>
        <v>45510</v>
      </c>
      <c r="I84" s="757">
        <f>D84+20</f>
        <v>45516</v>
      </c>
      <c r="J84" s="757">
        <f>D84+21</f>
        <v>45517</v>
      </c>
      <c r="K84" s="757">
        <f>D84+22</f>
        <v>45518</v>
      </c>
      <c r="L84" s="757">
        <f>D84+23</f>
        <v>45519</v>
      </c>
      <c r="M84" s="757">
        <f>D84+25</f>
        <v>45521</v>
      </c>
      <c r="N84" s="757">
        <f>E84+25</f>
        <v>45524</v>
      </c>
      <c r="O84" s="331"/>
      <c r="P84" s="757">
        <f t="shared" si="37"/>
        <v>45492</v>
      </c>
      <c r="Q84" s="1048">
        <f t="shared" si="62"/>
        <v>29</v>
      </c>
    </row>
    <row r="85" spans="1:17" ht="17.25" hidden="1" customHeight="1">
      <c r="A85" s="816"/>
      <c r="B85" s="942" t="s">
        <v>288</v>
      </c>
      <c r="C85" s="942" t="s">
        <v>357</v>
      </c>
      <c r="D85" s="942">
        <v>45511</v>
      </c>
      <c r="E85" s="871" t="s">
        <v>283</v>
      </c>
      <c r="F85" s="871" t="s">
        <v>283</v>
      </c>
      <c r="G85" s="871" t="s">
        <v>283</v>
      </c>
      <c r="H85" s="871" t="s">
        <v>283</v>
      </c>
      <c r="I85" s="871" t="s">
        <v>283</v>
      </c>
      <c r="J85" s="871" t="s">
        <v>283</v>
      </c>
      <c r="K85" s="871" t="s">
        <v>283</v>
      </c>
      <c r="L85" s="871" t="s">
        <v>283</v>
      </c>
      <c r="M85" s="757">
        <v>45517</v>
      </c>
      <c r="N85" s="757">
        <v>45519</v>
      </c>
      <c r="O85" s="331"/>
      <c r="P85" s="757">
        <f t="shared" si="37"/>
        <v>45499</v>
      </c>
      <c r="Q85" s="1048">
        <f t="shared" si="62"/>
        <v>30</v>
      </c>
    </row>
    <row r="86" spans="1:17" ht="17.25" hidden="1" customHeight="1">
      <c r="A86" s="816" t="s">
        <v>255</v>
      </c>
      <c r="B86" s="942" t="s">
        <v>259</v>
      </c>
      <c r="C86" s="942" t="s">
        <v>358</v>
      </c>
      <c r="D86" s="942">
        <v>45511</v>
      </c>
      <c r="E86" s="757">
        <f t="shared" ref="E86" si="72">D86+3</f>
        <v>45514</v>
      </c>
      <c r="F86" s="757">
        <f t="shared" ref="F86" si="73">D86+9</f>
        <v>45520</v>
      </c>
      <c r="G86" s="757">
        <f t="shared" ref="G86" si="74">D86+12</f>
        <v>45523</v>
      </c>
      <c r="H86" s="757">
        <f t="shared" ref="H86" si="75">D86+14</f>
        <v>45525</v>
      </c>
      <c r="I86" s="757">
        <f t="shared" ref="I86" si="76">D86+20</f>
        <v>45531</v>
      </c>
      <c r="J86" s="757">
        <f t="shared" ref="J86" si="77">D86+21</f>
        <v>45532</v>
      </c>
      <c r="K86" s="757">
        <f t="shared" ref="K86" si="78">D86+22</f>
        <v>45533</v>
      </c>
      <c r="L86" s="757">
        <f t="shared" ref="L86" si="79">D86+23</f>
        <v>45534</v>
      </c>
      <c r="M86" s="757">
        <f t="shared" ref="M86" si="80">D86+25</f>
        <v>45536</v>
      </c>
      <c r="N86" s="757">
        <f t="shared" ref="N86:N94" si="81">D86+26</f>
        <v>45537</v>
      </c>
      <c r="O86" s="331"/>
      <c r="P86" s="757">
        <f t="shared" si="37"/>
        <v>45506</v>
      </c>
      <c r="Q86" s="1048">
        <f t="shared" ref="Q86:Q91" si="82">WEEKNUM(P86)</f>
        <v>31</v>
      </c>
    </row>
    <row r="87" spans="1:17" ht="17.25" hidden="1" customHeight="1">
      <c r="A87" s="816"/>
      <c r="B87" s="942" t="s">
        <v>299</v>
      </c>
      <c r="C87" s="942" t="s">
        <v>359</v>
      </c>
      <c r="D87" s="942">
        <v>45516</v>
      </c>
      <c r="E87" s="757">
        <f t="shared" ref="E87:E89" si="83">D87+3</f>
        <v>45519</v>
      </c>
      <c r="F87" s="757">
        <f t="shared" ref="F87:F88" si="84">D87+9</f>
        <v>45525</v>
      </c>
      <c r="G87" s="757">
        <f t="shared" ref="G87:G88" si="85">D87+12</f>
        <v>45528</v>
      </c>
      <c r="H87" s="757">
        <f>D87+14</f>
        <v>45530</v>
      </c>
      <c r="I87" s="757">
        <f t="shared" ref="I87:I88" si="86">D87+20</f>
        <v>45536</v>
      </c>
      <c r="J87" s="757">
        <f t="shared" ref="J87:J88" si="87">D87+21</f>
        <v>45537</v>
      </c>
      <c r="K87" s="757">
        <f t="shared" ref="K87:K88" si="88">D87+22</f>
        <v>45538</v>
      </c>
      <c r="L87" s="757">
        <f t="shared" ref="L87:L88" si="89">D87+23</f>
        <v>45539</v>
      </c>
      <c r="M87" s="757">
        <f t="shared" ref="M87:M88" si="90">D87+25</f>
        <v>45541</v>
      </c>
      <c r="N87" s="757">
        <f t="shared" si="81"/>
        <v>45542</v>
      </c>
      <c r="O87" s="331"/>
      <c r="P87" s="757">
        <f t="shared" si="37"/>
        <v>45513</v>
      </c>
      <c r="Q87" s="1048">
        <f t="shared" si="82"/>
        <v>32</v>
      </c>
    </row>
    <row r="88" spans="1:17" ht="17.25" hidden="1" customHeight="1">
      <c r="A88" s="816" t="s">
        <v>261</v>
      </c>
      <c r="B88" s="942" t="s">
        <v>273</v>
      </c>
      <c r="C88" s="942" t="s">
        <v>360</v>
      </c>
      <c r="D88" s="942">
        <v>45520</v>
      </c>
      <c r="E88" s="757">
        <f t="shared" si="83"/>
        <v>45523</v>
      </c>
      <c r="F88" s="757">
        <f t="shared" si="84"/>
        <v>45529</v>
      </c>
      <c r="G88" s="757">
        <f t="shared" si="85"/>
        <v>45532</v>
      </c>
      <c r="H88" s="757">
        <f t="shared" ref="H88" si="91">D88+14</f>
        <v>45534</v>
      </c>
      <c r="I88" s="757">
        <f t="shared" si="86"/>
        <v>45540</v>
      </c>
      <c r="J88" s="757">
        <f t="shared" si="87"/>
        <v>45541</v>
      </c>
      <c r="K88" s="757">
        <f t="shared" si="88"/>
        <v>45542</v>
      </c>
      <c r="L88" s="757">
        <f t="shared" si="89"/>
        <v>45543</v>
      </c>
      <c r="M88" s="757">
        <f t="shared" si="90"/>
        <v>45545</v>
      </c>
      <c r="N88" s="757">
        <f t="shared" si="81"/>
        <v>45546</v>
      </c>
      <c r="O88" s="331"/>
      <c r="P88" s="757">
        <f t="shared" si="37"/>
        <v>45520</v>
      </c>
      <c r="Q88" s="1048">
        <f t="shared" si="82"/>
        <v>33</v>
      </c>
    </row>
    <row r="89" spans="1:17" ht="17.25" hidden="1" customHeight="1">
      <c r="A89" s="816" t="s">
        <v>273</v>
      </c>
      <c r="B89" s="988" t="s">
        <v>261</v>
      </c>
      <c r="C89" s="942" t="s">
        <v>361</v>
      </c>
      <c r="D89" s="871" t="s">
        <v>283</v>
      </c>
      <c r="E89" s="799" t="e">
        <f t="shared" si="83"/>
        <v>#VALUE!</v>
      </c>
      <c r="F89" s="799" t="e">
        <f t="shared" ref="F89:F93" si="92">D89+9</f>
        <v>#VALUE!</v>
      </c>
      <c r="G89" s="799" t="e">
        <f t="shared" ref="G89:G93" si="93">D89+12</f>
        <v>#VALUE!</v>
      </c>
      <c r="H89" s="799" t="e">
        <f t="shared" ref="H89:H93" si="94">D89+14</f>
        <v>#VALUE!</v>
      </c>
      <c r="I89" s="799" t="e">
        <f t="shared" ref="I89:I93" si="95">D89+20</f>
        <v>#VALUE!</v>
      </c>
      <c r="J89" s="799" t="e">
        <f t="shared" ref="J89:J93" si="96">D89+21</f>
        <v>#VALUE!</v>
      </c>
      <c r="K89" s="799" t="e">
        <f t="shared" ref="K89:K93" si="97">D89+22</f>
        <v>#VALUE!</v>
      </c>
      <c r="L89" s="799" t="e">
        <f t="shared" ref="L89:L93" si="98">D89+23</f>
        <v>#VALUE!</v>
      </c>
      <c r="M89" s="799" t="e">
        <f t="shared" ref="M89:M93" si="99">D89+25</f>
        <v>#VALUE!</v>
      </c>
      <c r="N89" s="799" t="e">
        <f t="shared" si="81"/>
        <v>#VALUE!</v>
      </c>
      <c r="O89" s="331"/>
      <c r="P89" s="757">
        <f t="shared" si="37"/>
        <v>45527</v>
      </c>
      <c r="Q89" s="1048">
        <f t="shared" si="82"/>
        <v>34</v>
      </c>
    </row>
    <row r="90" spans="1:17" ht="17.25" hidden="1" customHeight="1">
      <c r="A90" s="816" t="s">
        <v>288</v>
      </c>
      <c r="B90" s="942" t="s">
        <v>288</v>
      </c>
      <c r="C90" s="942" t="s">
        <v>362</v>
      </c>
      <c r="D90" s="942">
        <v>45539</v>
      </c>
      <c r="E90" s="757">
        <f>D90+3</f>
        <v>45542</v>
      </c>
      <c r="F90" s="757">
        <f t="shared" si="92"/>
        <v>45548</v>
      </c>
      <c r="G90" s="757">
        <f t="shared" si="93"/>
        <v>45551</v>
      </c>
      <c r="H90" s="757">
        <f t="shared" si="94"/>
        <v>45553</v>
      </c>
      <c r="I90" s="757">
        <f t="shared" si="95"/>
        <v>45559</v>
      </c>
      <c r="J90" s="757">
        <f t="shared" si="96"/>
        <v>45560</v>
      </c>
      <c r="K90" s="757">
        <f t="shared" si="97"/>
        <v>45561</v>
      </c>
      <c r="L90" s="757">
        <f t="shared" si="98"/>
        <v>45562</v>
      </c>
      <c r="M90" s="757">
        <f t="shared" si="99"/>
        <v>45564</v>
      </c>
      <c r="N90" s="757">
        <f t="shared" si="81"/>
        <v>45565</v>
      </c>
      <c r="O90" s="331"/>
      <c r="P90" s="757">
        <f t="shared" si="37"/>
        <v>45534</v>
      </c>
      <c r="Q90" s="1048">
        <f t="shared" si="82"/>
        <v>35</v>
      </c>
    </row>
    <row r="91" spans="1:17" ht="17.25" hidden="1" customHeight="1">
      <c r="A91" s="816" t="s">
        <v>295</v>
      </c>
      <c r="B91" s="942" t="s">
        <v>295</v>
      </c>
      <c r="C91" s="942" t="s">
        <v>363</v>
      </c>
      <c r="D91" s="942">
        <v>45542</v>
      </c>
      <c r="E91" s="757">
        <f t="shared" ref="E91:E94" si="100">D91+3</f>
        <v>45545</v>
      </c>
      <c r="F91" s="757">
        <f t="shared" si="92"/>
        <v>45551</v>
      </c>
      <c r="G91" s="757">
        <f t="shared" si="93"/>
        <v>45554</v>
      </c>
      <c r="H91" s="757">
        <f t="shared" si="94"/>
        <v>45556</v>
      </c>
      <c r="I91" s="757">
        <f t="shared" si="95"/>
        <v>45562</v>
      </c>
      <c r="J91" s="757">
        <f t="shared" si="96"/>
        <v>45563</v>
      </c>
      <c r="K91" s="757">
        <f t="shared" si="97"/>
        <v>45564</v>
      </c>
      <c r="L91" s="757">
        <f t="shared" si="98"/>
        <v>45565</v>
      </c>
      <c r="M91" s="757">
        <f t="shared" si="99"/>
        <v>45567</v>
      </c>
      <c r="N91" s="757">
        <f t="shared" si="81"/>
        <v>45568</v>
      </c>
      <c r="O91" s="331"/>
      <c r="P91" s="757">
        <f t="shared" si="37"/>
        <v>45541</v>
      </c>
      <c r="Q91" s="1048">
        <f t="shared" si="82"/>
        <v>36</v>
      </c>
    </row>
    <row r="92" spans="1:17" ht="17.25" hidden="1" customHeight="1">
      <c r="A92" s="816"/>
      <c r="B92" s="942" t="s">
        <v>259</v>
      </c>
      <c r="C92" s="942" t="s">
        <v>364</v>
      </c>
      <c r="D92" s="942">
        <v>45561</v>
      </c>
      <c r="E92" s="1591" t="s">
        <v>283</v>
      </c>
      <c r="F92" s="1592"/>
      <c r="G92" s="1592"/>
      <c r="H92" s="1592"/>
      <c r="I92" s="1592"/>
      <c r="J92" s="1592"/>
      <c r="K92" s="1592"/>
      <c r="L92" s="1597"/>
      <c r="M92" s="757">
        <f t="shared" si="99"/>
        <v>45586</v>
      </c>
      <c r="N92" s="757">
        <f t="shared" si="81"/>
        <v>45587</v>
      </c>
      <c r="O92" s="331"/>
      <c r="P92" s="757">
        <f t="shared" si="37"/>
        <v>45548</v>
      </c>
      <c r="Q92" s="1048">
        <f t="shared" ref="Q92:Q94" si="101">WEEKNUM(P92)</f>
        <v>37</v>
      </c>
    </row>
    <row r="93" spans="1:17" ht="17.25" hidden="1" customHeight="1">
      <c r="A93" s="816"/>
      <c r="B93" s="942" t="s">
        <v>299</v>
      </c>
      <c r="C93" s="942" t="s">
        <v>365</v>
      </c>
      <c r="D93" s="942">
        <v>45558</v>
      </c>
      <c r="E93" s="757">
        <f t="shared" si="100"/>
        <v>45561</v>
      </c>
      <c r="F93" s="757">
        <f t="shared" si="92"/>
        <v>45567</v>
      </c>
      <c r="G93" s="757">
        <f t="shared" si="93"/>
        <v>45570</v>
      </c>
      <c r="H93" s="757">
        <f t="shared" si="94"/>
        <v>45572</v>
      </c>
      <c r="I93" s="757">
        <f t="shared" si="95"/>
        <v>45578</v>
      </c>
      <c r="J93" s="757">
        <f t="shared" si="96"/>
        <v>45579</v>
      </c>
      <c r="K93" s="757">
        <f t="shared" si="97"/>
        <v>45580</v>
      </c>
      <c r="L93" s="757">
        <f t="shared" si="98"/>
        <v>45581</v>
      </c>
      <c r="M93" s="757">
        <f t="shared" si="99"/>
        <v>45583</v>
      </c>
      <c r="N93" s="757">
        <f t="shared" si="81"/>
        <v>45584</v>
      </c>
      <c r="O93" s="331"/>
      <c r="P93" s="757">
        <f t="shared" si="37"/>
        <v>45555</v>
      </c>
      <c r="Q93" s="1048">
        <f t="shared" si="101"/>
        <v>38</v>
      </c>
    </row>
    <row r="94" spans="1:17" ht="17.25" hidden="1" customHeight="1">
      <c r="A94" s="816"/>
      <c r="B94" s="942" t="s">
        <v>273</v>
      </c>
      <c r="C94" s="942" t="s">
        <v>366</v>
      </c>
      <c r="D94" s="871" t="s">
        <v>283</v>
      </c>
      <c r="E94" s="799" t="e">
        <f t="shared" si="100"/>
        <v>#VALUE!</v>
      </c>
      <c r="F94" s="799" t="e">
        <f t="shared" ref="F94" si="102">D94+9</f>
        <v>#VALUE!</v>
      </c>
      <c r="G94" s="799" t="e">
        <f t="shared" ref="G94" si="103">D94+12</f>
        <v>#VALUE!</v>
      </c>
      <c r="H94" s="799" t="e">
        <f t="shared" ref="H94" si="104">D94+14</f>
        <v>#VALUE!</v>
      </c>
      <c r="I94" s="799" t="e">
        <f t="shared" ref="I94" si="105">D94+20</f>
        <v>#VALUE!</v>
      </c>
      <c r="J94" s="799" t="e">
        <f t="shared" ref="J94" si="106">D94+21</f>
        <v>#VALUE!</v>
      </c>
      <c r="K94" s="799" t="e">
        <f t="shared" ref="K94" si="107">D94+22</f>
        <v>#VALUE!</v>
      </c>
      <c r="L94" s="799" t="e">
        <f t="shared" ref="L94" si="108">D94+23</f>
        <v>#VALUE!</v>
      </c>
      <c r="M94" s="799" t="e">
        <f t="shared" ref="M94" si="109">D94+25</f>
        <v>#VALUE!</v>
      </c>
      <c r="N94" s="799" t="e">
        <f t="shared" si="81"/>
        <v>#VALUE!</v>
      </c>
      <c r="O94" s="331"/>
      <c r="P94" s="757">
        <f t="shared" si="37"/>
        <v>45562</v>
      </c>
      <c r="Q94" s="1048">
        <f t="shared" si="101"/>
        <v>39</v>
      </c>
    </row>
    <row r="95" spans="1:17" ht="17.25" hidden="1" customHeight="1">
      <c r="A95" s="816"/>
      <c r="B95" s="942" t="s">
        <v>288</v>
      </c>
      <c r="C95" s="942" t="s">
        <v>367</v>
      </c>
      <c r="D95" s="942">
        <v>45573</v>
      </c>
      <c r="E95" s="757">
        <f t="shared" ref="E95" si="110">D95+3</f>
        <v>45576</v>
      </c>
      <c r="F95" s="757">
        <f t="shared" ref="F95:F99" si="111">D95+9</f>
        <v>45582</v>
      </c>
      <c r="G95" s="757">
        <f t="shared" ref="G95:G99" si="112">D95+12</f>
        <v>45585</v>
      </c>
      <c r="H95" s="757">
        <f t="shared" ref="H95:H99" si="113">D95+14</f>
        <v>45587</v>
      </c>
      <c r="I95" s="757">
        <f t="shared" ref="I95:I100" si="114">D95+20</f>
        <v>45593</v>
      </c>
      <c r="J95" s="757">
        <f t="shared" ref="J95:J100" si="115">D95+21</f>
        <v>45594</v>
      </c>
      <c r="K95" s="757">
        <f t="shared" ref="K95:K100" si="116">D95+22</f>
        <v>45595</v>
      </c>
      <c r="L95" s="757">
        <f t="shared" ref="L95" si="117">D95+23</f>
        <v>45596</v>
      </c>
      <c r="M95" s="757">
        <f t="shared" ref="M95:M100" si="118">D95+25</f>
        <v>45598</v>
      </c>
      <c r="N95" s="757">
        <f t="shared" ref="N95:N100" si="119">D95+26</f>
        <v>45599</v>
      </c>
      <c r="O95" s="331"/>
      <c r="P95" s="757">
        <f t="shared" si="37"/>
        <v>45569</v>
      </c>
      <c r="Q95" s="1048">
        <f t="shared" ref="Q95:Q100" si="120">WEEKNUM(P95)</f>
        <v>40</v>
      </c>
    </row>
    <row r="96" spans="1:17" ht="17.25" hidden="1" customHeight="1">
      <c r="A96" s="816" t="s">
        <v>255</v>
      </c>
      <c r="B96" s="1011" t="s">
        <v>307</v>
      </c>
      <c r="C96" s="942" t="s">
        <v>368</v>
      </c>
      <c r="D96" s="799">
        <v>45579</v>
      </c>
      <c r="E96" s="799">
        <f t="shared" ref="E96" si="121">D96+3</f>
        <v>45582</v>
      </c>
      <c r="F96" s="799">
        <f t="shared" ref="F96" si="122">D96+9</f>
        <v>45588</v>
      </c>
      <c r="G96" s="799">
        <f t="shared" ref="G96" si="123">D96+12</f>
        <v>45591</v>
      </c>
      <c r="H96" s="799">
        <f t="shared" ref="H96" si="124">D96+14</f>
        <v>45593</v>
      </c>
      <c r="I96" s="799">
        <f t="shared" ref="I96" si="125">D96+20</f>
        <v>45599</v>
      </c>
      <c r="J96" s="799">
        <f t="shared" ref="J96" si="126">D96+21</f>
        <v>45600</v>
      </c>
      <c r="K96" s="799">
        <f t="shared" ref="K96" si="127">D96+22</f>
        <v>45601</v>
      </c>
      <c r="L96" s="799">
        <f t="shared" ref="L96" si="128">E96+22</f>
        <v>45604</v>
      </c>
      <c r="M96" s="799">
        <f t="shared" ref="M96" si="129">F96+22</f>
        <v>45610</v>
      </c>
      <c r="N96" s="799">
        <f t="shared" ref="N96" si="130">G96+22</f>
        <v>45613</v>
      </c>
      <c r="O96" s="331"/>
      <c r="P96" s="757">
        <f t="shared" si="37"/>
        <v>45576</v>
      </c>
      <c r="Q96" s="1048">
        <f t="shared" si="120"/>
        <v>41</v>
      </c>
    </row>
    <row r="97" spans="1:17" ht="17.25" hidden="1" customHeight="1">
      <c r="A97" s="816" t="s">
        <v>259</v>
      </c>
      <c r="B97" s="942" t="s">
        <v>259</v>
      </c>
      <c r="C97" s="942" t="s">
        <v>369</v>
      </c>
      <c r="D97" s="942">
        <v>45582</v>
      </c>
      <c r="E97" s="757">
        <f t="shared" ref="E97:E101" si="131">D97+3</f>
        <v>45585</v>
      </c>
      <c r="F97" s="757">
        <f t="shared" si="111"/>
        <v>45591</v>
      </c>
      <c r="G97" s="757">
        <f t="shared" si="112"/>
        <v>45594</v>
      </c>
      <c r="H97" s="757">
        <f t="shared" si="113"/>
        <v>45596</v>
      </c>
      <c r="I97" s="757">
        <f t="shared" si="114"/>
        <v>45602</v>
      </c>
      <c r="J97" s="757">
        <f t="shared" si="115"/>
        <v>45603</v>
      </c>
      <c r="K97" s="757">
        <f t="shared" si="116"/>
        <v>45604</v>
      </c>
      <c r="L97" s="1059" t="s">
        <v>283</v>
      </c>
      <c r="M97" s="757">
        <f t="shared" si="118"/>
        <v>45607</v>
      </c>
      <c r="N97" s="757">
        <f t="shared" si="119"/>
        <v>45608</v>
      </c>
      <c r="O97" s="331"/>
      <c r="P97" s="757">
        <f t="shared" si="37"/>
        <v>45583</v>
      </c>
      <c r="Q97" s="1048">
        <f t="shared" si="120"/>
        <v>42</v>
      </c>
    </row>
    <row r="98" spans="1:17" ht="17.25" hidden="1" customHeight="1">
      <c r="A98" s="816"/>
      <c r="B98" s="942" t="s">
        <v>311</v>
      </c>
      <c r="C98" s="942" t="s">
        <v>370</v>
      </c>
      <c r="D98" s="942">
        <v>45593</v>
      </c>
      <c r="E98" s="757">
        <f t="shared" si="131"/>
        <v>45596</v>
      </c>
      <c r="F98" s="757">
        <f t="shared" si="111"/>
        <v>45602</v>
      </c>
      <c r="G98" s="757">
        <f t="shared" si="112"/>
        <v>45605</v>
      </c>
      <c r="H98" s="757">
        <f t="shared" si="113"/>
        <v>45607</v>
      </c>
      <c r="I98" s="757">
        <f t="shared" si="114"/>
        <v>45613</v>
      </c>
      <c r="J98" s="757">
        <f t="shared" si="115"/>
        <v>45614</v>
      </c>
      <c r="K98" s="757">
        <f t="shared" si="116"/>
        <v>45615</v>
      </c>
      <c r="L98" s="1060"/>
      <c r="M98" s="757">
        <f t="shared" si="118"/>
        <v>45618</v>
      </c>
      <c r="N98" s="757">
        <f t="shared" si="119"/>
        <v>45619</v>
      </c>
      <c r="O98" s="331"/>
      <c r="P98" s="757">
        <f t="shared" si="37"/>
        <v>45590</v>
      </c>
      <c r="Q98" s="1048">
        <f t="shared" si="120"/>
        <v>43</v>
      </c>
    </row>
    <row r="99" spans="1:17" ht="17.25" hidden="1" customHeight="1">
      <c r="A99" s="816" t="s">
        <v>299</v>
      </c>
      <c r="B99" s="942" t="s">
        <v>261</v>
      </c>
      <c r="C99" s="942" t="s">
        <v>371</v>
      </c>
      <c r="D99" s="942">
        <v>45598</v>
      </c>
      <c r="E99" s="757">
        <f t="shared" si="131"/>
        <v>45601</v>
      </c>
      <c r="F99" s="757">
        <f t="shared" si="111"/>
        <v>45607</v>
      </c>
      <c r="G99" s="757">
        <f t="shared" si="112"/>
        <v>45610</v>
      </c>
      <c r="H99" s="757">
        <f t="shared" si="113"/>
        <v>45612</v>
      </c>
      <c r="I99" s="757">
        <f t="shared" si="114"/>
        <v>45618</v>
      </c>
      <c r="J99" s="757">
        <f t="shared" si="115"/>
        <v>45619</v>
      </c>
      <c r="K99" s="757">
        <f t="shared" si="116"/>
        <v>45620</v>
      </c>
      <c r="L99" s="1060"/>
      <c r="M99" s="757">
        <f t="shared" si="118"/>
        <v>45623</v>
      </c>
      <c r="N99" s="757">
        <f t="shared" si="119"/>
        <v>45624</v>
      </c>
      <c r="O99" s="331"/>
      <c r="P99" s="757">
        <f t="shared" si="37"/>
        <v>45597</v>
      </c>
      <c r="Q99" s="1048">
        <f t="shared" si="120"/>
        <v>44</v>
      </c>
    </row>
    <row r="100" spans="1:17" ht="17.25" hidden="1" customHeight="1">
      <c r="A100" s="816" t="s">
        <v>261</v>
      </c>
      <c r="B100" s="942" t="s">
        <v>299</v>
      </c>
      <c r="C100" s="942" t="s">
        <v>372</v>
      </c>
      <c r="D100" s="942">
        <v>45610</v>
      </c>
      <c r="E100" s="871" t="s">
        <v>283</v>
      </c>
      <c r="F100" s="871" t="s">
        <v>283</v>
      </c>
      <c r="G100" s="871" t="s">
        <v>283</v>
      </c>
      <c r="H100" s="871" t="s">
        <v>283</v>
      </c>
      <c r="I100" s="757">
        <f t="shared" si="114"/>
        <v>45630</v>
      </c>
      <c r="J100" s="757">
        <f t="shared" si="115"/>
        <v>45631</v>
      </c>
      <c r="K100" s="757">
        <f t="shared" si="116"/>
        <v>45632</v>
      </c>
      <c r="L100" s="1624" t="s">
        <v>283</v>
      </c>
      <c r="M100" s="757">
        <f t="shared" si="118"/>
        <v>45635</v>
      </c>
      <c r="N100" s="757">
        <f t="shared" si="119"/>
        <v>45636</v>
      </c>
      <c r="O100" s="331"/>
      <c r="P100" s="757">
        <f t="shared" si="37"/>
        <v>45604</v>
      </c>
      <c r="Q100" s="1048">
        <f t="shared" si="120"/>
        <v>45</v>
      </c>
    </row>
    <row r="101" spans="1:17" ht="17.25" hidden="1" customHeight="1">
      <c r="A101" s="816" t="s">
        <v>288</v>
      </c>
      <c r="B101" s="942" t="s">
        <v>255</v>
      </c>
      <c r="C101" s="942" t="s">
        <v>373</v>
      </c>
      <c r="D101" s="942">
        <v>45611</v>
      </c>
      <c r="E101" s="757">
        <f t="shared" si="131"/>
        <v>45614</v>
      </c>
      <c r="F101" s="757">
        <f t="shared" ref="F101:F103" si="132">D101+9</f>
        <v>45620</v>
      </c>
      <c r="G101" s="757">
        <f t="shared" ref="G101:G103" si="133">D101+12</f>
        <v>45623</v>
      </c>
      <c r="H101" s="757">
        <f t="shared" ref="H101:H103" si="134">D101+14</f>
        <v>45625</v>
      </c>
      <c r="I101" s="757">
        <f t="shared" ref="I101:I103" si="135">D101+20</f>
        <v>45631</v>
      </c>
      <c r="J101" s="757">
        <f t="shared" ref="J101:J103" si="136">D101+21</f>
        <v>45632</v>
      </c>
      <c r="K101" s="757">
        <f t="shared" ref="K101:K103" si="137">D101+22</f>
        <v>45633</v>
      </c>
      <c r="L101" s="1625"/>
      <c r="M101" s="757">
        <f t="shared" ref="M101:M103" si="138">D101+25</f>
        <v>45636</v>
      </c>
      <c r="N101" s="757">
        <f t="shared" ref="N101:N103" si="139">D101+26</f>
        <v>45637</v>
      </c>
      <c r="O101" s="331"/>
      <c r="P101" s="757">
        <f t="shared" si="37"/>
        <v>45611</v>
      </c>
      <c r="Q101" s="1048">
        <f t="shared" ref="Q101:Q103" si="140">WEEKNUM(P101)</f>
        <v>46</v>
      </c>
    </row>
    <row r="102" spans="1:17" ht="20.100000000000001" hidden="1" customHeight="1">
      <c r="A102" s="816" t="s">
        <v>319</v>
      </c>
      <c r="B102" s="942" t="s">
        <v>320</v>
      </c>
      <c r="C102" s="942" t="s">
        <v>374</v>
      </c>
      <c r="D102" s="942">
        <v>45625</v>
      </c>
      <c r="E102" s="871" t="s">
        <v>283</v>
      </c>
      <c r="F102" s="871" t="s">
        <v>283</v>
      </c>
      <c r="G102" s="757">
        <f t="shared" si="133"/>
        <v>45637</v>
      </c>
      <c r="H102" s="757">
        <f t="shared" si="134"/>
        <v>45639</v>
      </c>
      <c r="I102" s="757">
        <f t="shared" si="135"/>
        <v>45645</v>
      </c>
      <c r="J102" s="757">
        <f t="shared" si="136"/>
        <v>45646</v>
      </c>
      <c r="K102" s="757">
        <f t="shared" si="137"/>
        <v>45647</v>
      </c>
      <c r="L102" s="757">
        <v>45643</v>
      </c>
      <c r="M102" s="757">
        <f t="shared" si="138"/>
        <v>45650</v>
      </c>
      <c r="N102" s="757">
        <f t="shared" si="139"/>
        <v>45651</v>
      </c>
      <c r="O102" s="331"/>
      <c r="P102" s="757">
        <f t="shared" si="37"/>
        <v>45618</v>
      </c>
      <c r="Q102" s="1048">
        <f t="shared" si="140"/>
        <v>47</v>
      </c>
    </row>
    <row r="103" spans="1:17" ht="20.100000000000001" hidden="1" customHeight="1">
      <c r="A103" s="816" t="s">
        <v>311</v>
      </c>
      <c r="B103" s="942" t="s">
        <v>259</v>
      </c>
      <c r="C103" s="942" t="s">
        <v>375</v>
      </c>
      <c r="D103" s="942">
        <v>45628</v>
      </c>
      <c r="E103" s="757">
        <f t="shared" ref="E103" si="141">D103+3</f>
        <v>45631</v>
      </c>
      <c r="F103" s="757">
        <f t="shared" si="132"/>
        <v>45637</v>
      </c>
      <c r="G103" s="757">
        <f t="shared" si="133"/>
        <v>45640</v>
      </c>
      <c r="H103" s="757">
        <f t="shared" si="134"/>
        <v>45642</v>
      </c>
      <c r="I103" s="757">
        <f t="shared" si="135"/>
        <v>45648</v>
      </c>
      <c r="J103" s="757">
        <f t="shared" si="136"/>
        <v>45649</v>
      </c>
      <c r="K103" s="757">
        <f t="shared" si="137"/>
        <v>45650</v>
      </c>
      <c r="L103" s="1623" t="s">
        <v>283</v>
      </c>
      <c r="M103" s="757">
        <f t="shared" si="138"/>
        <v>45653</v>
      </c>
      <c r="N103" s="757">
        <f t="shared" si="139"/>
        <v>45654</v>
      </c>
      <c r="O103" s="331"/>
      <c r="P103" s="757">
        <f t="shared" si="37"/>
        <v>45625</v>
      </c>
      <c r="Q103" s="1048">
        <f t="shared" si="140"/>
        <v>48</v>
      </c>
    </row>
    <row r="104" spans="1:17" ht="20.100000000000001" hidden="1" customHeight="1">
      <c r="A104" s="816"/>
      <c r="B104" s="942" t="s">
        <v>311</v>
      </c>
      <c r="C104" s="942" t="s">
        <v>376</v>
      </c>
      <c r="D104" s="942">
        <v>45637</v>
      </c>
      <c r="E104" s="871" t="s">
        <v>283</v>
      </c>
      <c r="F104" s="871" t="s">
        <v>283</v>
      </c>
      <c r="G104" s="757">
        <f t="shared" ref="G104:G109" si="142">D104+12</f>
        <v>45649</v>
      </c>
      <c r="H104" s="757">
        <f t="shared" ref="H104:H109" si="143">D104+14</f>
        <v>45651</v>
      </c>
      <c r="I104" s="757">
        <f t="shared" ref="I104:I109" si="144">D104+20</f>
        <v>45657</v>
      </c>
      <c r="J104" s="757">
        <f t="shared" ref="J104:J109" si="145">D104+21</f>
        <v>45658</v>
      </c>
      <c r="K104" s="757">
        <f t="shared" ref="K104:K109" si="146">D104+22</f>
        <v>45659</v>
      </c>
      <c r="L104" s="1624"/>
      <c r="M104" s="757">
        <f t="shared" ref="M104:M106" si="147">D104+25</f>
        <v>45662</v>
      </c>
      <c r="N104" s="757">
        <f t="shared" ref="N104:N106" si="148">D104+26</f>
        <v>45663</v>
      </c>
      <c r="O104" s="331"/>
      <c r="P104" s="757">
        <f t="shared" si="37"/>
        <v>45632</v>
      </c>
      <c r="Q104" s="1048">
        <f t="shared" ref="Q104:Q109" si="149">WEEKNUM(P104)</f>
        <v>49</v>
      </c>
    </row>
    <row r="105" spans="1:17" ht="20.100000000000001" hidden="1" customHeight="1">
      <c r="A105" s="816" t="s">
        <v>261</v>
      </c>
      <c r="B105" s="942" t="s">
        <v>299</v>
      </c>
      <c r="C105" s="942" t="s">
        <v>377</v>
      </c>
      <c r="D105" s="942">
        <v>45642</v>
      </c>
      <c r="E105" s="757">
        <f t="shared" ref="E105:E106" si="150">D105+3</f>
        <v>45645</v>
      </c>
      <c r="F105" s="757">
        <f t="shared" ref="F105:F109" si="151">D105+9</f>
        <v>45651</v>
      </c>
      <c r="G105" s="757">
        <f t="shared" si="142"/>
        <v>45654</v>
      </c>
      <c r="H105" s="757">
        <f t="shared" si="143"/>
        <v>45656</v>
      </c>
      <c r="I105" s="757">
        <f t="shared" si="144"/>
        <v>45662</v>
      </c>
      <c r="J105" s="757">
        <f t="shared" si="145"/>
        <v>45663</v>
      </c>
      <c r="K105" s="757">
        <f t="shared" si="146"/>
        <v>45664</v>
      </c>
      <c r="L105" s="1624"/>
      <c r="M105" s="757">
        <f t="shared" si="147"/>
        <v>45667</v>
      </c>
      <c r="N105" s="757">
        <f t="shared" si="148"/>
        <v>45668</v>
      </c>
      <c r="O105" s="331"/>
      <c r="P105" s="757">
        <f t="shared" si="37"/>
        <v>45639</v>
      </c>
      <c r="Q105" s="1048">
        <f t="shared" si="149"/>
        <v>50</v>
      </c>
    </row>
    <row r="106" spans="1:17" ht="20.100000000000001" hidden="1" customHeight="1">
      <c r="A106" s="816" t="s">
        <v>299</v>
      </c>
      <c r="B106" s="942" t="s">
        <v>261</v>
      </c>
      <c r="C106" s="942" t="s">
        <v>378</v>
      </c>
      <c r="D106" s="942">
        <v>45649</v>
      </c>
      <c r="E106" s="757">
        <f t="shared" si="150"/>
        <v>45652</v>
      </c>
      <c r="F106" s="757">
        <f t="shared" si="151"/>
        <v>45658</v>
      </c>
      <c r="G106" s="757">
        <f t="shared" si="142"/>
        <v>45661</v>
      </c>
      <c r="H106" s="757">
        <f t="shared" si="143"/>
        <v>45663</v>
      </c>
      <c r="I106" s="757">
        <f t="shared" si="144"/>
        <v>45669</v>
      </c>
      <c r="J106" s="757">
        <f t="shared" si="145"/>
        <v>45670</v>
      </c>
      <c r="K106" s="757">
        <f t="shared" si="146"/>
        <v>45671</v>
      </c>
      <c r="L106" s="1624"/>
      <c r="M106" s="757">
        <f t="shared" si="147"/>
        <v>45674</v>
      </c>
      <c r="N106" s="757">
        <f t="shared" si="148"/>
        <v>45675</v>
      </c>
      <c r="O106" s="331"/>
      <c r="P106" s="757">
        <f t="shared" si="37"/>
        <v>45646</v>
      </c>
      <c r="Q106" s="1048">
        <f t="shared" si="149"/>
        <v>51</v>
      </c>
    </row>
    <row r="107" spans="1:17" ht="20.100000000000001" hidden="1" customHeight="1">
      <c r="A107" s="816"/>
      <c r="B107" s="942" t="s">
        <v>255</v>
      </c>
      <c r="C107" s="942" t="s">
        <v>2417</v>
      </c>
      <c r="D107" s="942">
        <v>46022</v>
      </c>
      <c r="E107" s="757">
        <f t="shared" ref="E107" si="152">D107+3</f>
        <v>46025</v>
      </c>
      <c r="F107" s="757">
        <f t="shared" ref="F107" si="153">D107+9</f>
        <v>46031</v>
      </c>
      <c r="G107" s="757">
        <f t="shared" ref="G107" si="154">D107+12</f>
        <v>46034</v>
      </c>
      <c r="H107" s="757">
        <f t="shared" ref="H107" si="155">D107+14</f>
        <v>46036</v>
      </c>
      <c r="I107" s="757">
        <f t="shared" ref="I107" si="156">D107+20</f>
        <v>46042</v>
      </c>
      <c r="J107" s="757">
        <f t="shared" ref="J107" si="157">D107+21</f>
        <v>46043</v>
      </c>
      <c r="K107" s="757">
        <f t="shared" ref="K107" si="158">D107+22</f>
        <v>46044</v>
      </c>
      <c r="L107" s="1624"/>
      <c r="M107" s="1623" t="s">
        <v>283</v>
      </c>
      <c r="N107" s="1623" t="s">
        <v>283</v>
      </c>
      <c r="O107" s="331"/>
      <c r="P107" s="757">
        <f t="shared" si="37"/>
        <v>45653</v>
      </c>
      <c r="Q107" s="1048">
        <f t="shared" si="149"/>
        <v>52</v>
      </c>
    </row>
    <row r="108" spans="1:17" ht="20.100000000000001" customHeight="1">
      <c r="A108" s="816" t="s">
        <v>320</v>
      </c>
      <c r="B108" s="942" t="s">
        <v>259</v>
      </c>
      <c r="C108" s="942" t="s">
        <v>2418</v>
      </c>
      <c r="D108" s="942">
        <v>45666</v>
      </c>
      <c r="E108" s="871" t="s">
        <v>283</v>
      </c>
      <c r="F108" s="871" t="s">
        <v>283</v>
      </c>
      <c r="G108" s="757">
        <f t="shared" si="142"/>
        <v>45678</v>
      </c>
      <c r="H108" s="757">
        <f t="shared" si="143"/>
        <v>45680</v>
      </c>
      <c r="I108" s="757">
        <f t="shared" si="144"/>
        <v>45686</v>
      </c>
      <c r="J108" s="757">
        <f t="shared" si="145"/>
        <v>45687</v>
      </c>
      <c r="K108" s="757">
        <f t="shared" si="146"/>
        <v>45688</v>
      </c>
      <c r="L108" s="1624"/>
      <c r="M108" s="1624"/>
      <c r="N108" s="1624"/>
      <c r="O108" s="331"/>
      <c r="P108" s="757">
        <f t="shared" si="37"/>
        <v>45660</v>
      </c>
      <c r="Q108" s="1048">
        <f t="shared" si="149"/>
        <v>1</v>
      </c>
    </row>
    <row r="109" spans="1:17" ht="20.100000000000001" customHeight="1">
      <c r="A109" s="816"/>
      <c r="B109" s="942" t="s">
        <v>320</v>
      </c>
      <c r="C109" s="942" t="s">
        <v>2419</v>
      </c>
      <c r="D109" s="942">
        <v>45671</v>
      </c>
      <c r="E109" s="757">
        <f t="shared" ref="E109:E110" si="159">D109+3</f>
        <v>45674</v>
      </c>
      <c r="F109" s="757">
        <f t="shared" si="151"/>
        <v>45680</v>
      </c>
      <c r="G109" s="757">
        <f t="shared" si="142"/>
        <v>45683</v>
      </c>
      <c r="H109" s="757">
        <f t="shared" si="143"/>
        <v>45685</v>
      </c>
      <c r="I109" s="757">
        <f t="shared" si="144"/>
        <v>45691</v>
      </c>
      <c r="J109" s="757">
        <f t="shared" si="145"/>
        <v>45692</v>
      </c>
      <c r="K109" s="757">
        <f t="shared" si="146"/>
        <v>45693</v>
      </c>
      <c r="L109" s="1624"/>
      <c r="M109" s="1624"/>
      <c r="N109" s="1624"/>
      <c r="O109" s="331"/>
      <c r="P109" s="757">
        <f t="shared" si="37"/>
        <v>45667</v>
      </c>
      <c r="Q109" s="1048">
        <f t="shared" si="149"/>
        <v>2</v>
      </c>
    </row>
    <row r="110" spans="1:17" ht="20.100000000000001" customHeight="1">
      <c r="A110" s="816"/>
      <c r="B110" s="942" t="s">
        <v>311</v>
      </c>
      <c r="C110" s="942" t="s">
        <v>2420</v>
      </c>
      <c r="D110" s="942">
        <v>45679</v>
      </c>
      <c r="E110" s="757">
        <f t="shared" si="159"/>
        <v>45682</v>
      </c>
      <c r="F110" s="757">
        <f t="shared" ref="F110" si="160">D110+9</f>
        <v>45688</v>
      </c>
      <c r="G110" s="757">
        <f t="shared" ref="G110" si="161">D110+12</f>
        <v>45691</v>
      </c>
      <c r="H110" s="757">
        <f t="shared" ref="H110" si="162">D110+14</f>
        <v>45693</v>
      </c>
      <c r="I110" s="757">
        <f t="shared" ref="I110" si="163">D110+20</f>
        <v>45699</v>
      </c>
      <c r="J110" s="757">
        <f t="shared" ref="J110" si="164">D110+21</f>
        <v>45700</v>
      </c>
      <c r="K110" s="757">
        <f t="shared" ref="K110" si="165">D110+22</f>
        <v>45701</v>
      </c>
      <c r="L110" s="1625"/>
      <c r="M110" s="1625"/>
      <c r="N110" s="1625"/>
      <c r="O110" s="331"/>
      <c r="P110" s="757">
        <f t="shared" si="37"/>
        <v>45674</v>
      </c>
      <c r="Q110" s="1048">
        <f t="shared" ref="Q110" si="166">WEEKNUM(P110)</f>
        <v>3</v>
      </c>
    </row>
    <row r="111" spans="1:17">
      <c r="M111" s="147"/>
      <c r="N111" s="147"/>
    </row>
    <row r="112" spans="1:17">
      <c r="M112" s="147"/>
      <c r="N112" s="147"/>
    </row>
    <row r="113" spans="2:14">
      <c r="M113" s="147"/>
      <c r="N113" s="147"/>
    </row>
    <row r="114" spans="2:14" ht="13.9" thickBot="1">
      <c r="B114" s="790"/>
      <c r="C114" s="790"/>
      <c r="D114" s="790"/>
      <c r="E114" s="790"/>
      <c r="F114" s="790"/>
      <c r="G114" s="790"/>
      <c r="H114" s="790"/>
      <c r="M114" s="147"/>
      <c r="N114" s="147"/>
    </row>
    <row r="115" spans="2:14" s="147" customFormat="1" ht="18.75" customHeight="1">
      <c r="B115" s="770"/>
      <c r="C115" s="771"/>
      <c r="D115" s="772"/>
      <c r="E115" s="773"/>
      <c r="F115" s="774"/>
      <c r="G115" s="775"/>
      <c r="H115" s="776"/>
    </row>
    <row r="116" spans="2:14" s="147" customFormat="1" ht="18.75" customHeight="1">
      <c r="B116" s="777" t="s">
        <v>465</v>
      </c>
      <c r="C116" s="145"/>
      <c r="D116" s="147" t="s">
        <v>466</v>
      </c>
      <c r="G116" s="147" t="s">
        <v>467</v>
      </c>
      <c r="H116" s="778"/>
    </row>
    <row r="117" spans="2:14" s="147" customFormat="1" ht="18.75" customHeight="1">
      <c r="B117" s="779" t="s">
        <v>468</v>
      </c>
      <c r="C117" s="780" t="s">
        <v>469</v>
      </c>
      <c r="D117" s="133" t="s">
        <v>470</v>
      </c>
      <c r="F117" s="780" t="s">
        <v>471</v>
      </c>
      <c r="G117" s="145" t="s">
        <v>472</v>
      </c>
      <c r="H117" s="781" t="s">
        <v>473</v>
      </c>
    </row>
    <row r="118" spans="2:14" s="147" customFormat="1" ht="18.75" customHeight="1">
      <c r="B118" s="779" t="s">
        <v>474</v>
      </c>
      <c r="C118" s="780" t="s">
        <v>475</v>
      </c>
      <c r="D118" s="133" t="s">
        <v>476</v>
      </c>
      <c r="E118" s="148" t="s">
        <v>477</v>
      </c>
      <c r="F118" s="784" t="s">
        <v>478</v>
      </c>
      <c r="G118" s="145" t="s">
        <v>479</v>
      </c>
      <c r="H118" s="781" t="s">
        <v>480</v>
      </c>
    </row>
    <row r="119" spans="2:14" s="147" customFormat="1" ht="18.75" customHeight="1">
      <c r="B119" s="782" t="s">
        <v>488</v>
      </c>
      <c r="C119" s="783" t="s">
        <v>489</v>
      </c>
      <c r="D119" s="133" t="s">
        <v>483</v>
      </c>
      <c r="E119" s="148" t="s">
        <v>484</v>
      </c>
      <c r="F119" s="784" t="s">
        <v>485</v>
      </c>
      <c r="G119" s="587" t="s">
        <v>486</v>
      </c>
      <c r="H119" s="785" t="s">
        <v>487</v>
      </c>
    </row>
    <row r="120" spans="2:14" s="147" customFormat="1" ht="18.75" customHeight="1">
      <c r="B120" s="782" t="s">
        <v>2043</v>
      </c>
      <c r="C120" s="783" t="s">
        <v>2044</v>
      </c>
      <c r="D120" s="133" t="s">
        <v>490</v>
      </c>
      <c r="E120" s="148" t="s">
        <v>491</v>
      </c>
      <c r="F120" s="784" t="s">
        <v>492</v>
      </c>
      <c r="G120" s="587" t="s">
        <v>493</v>
      </c>
      <c r="H120" s="785" t="s">
        <v>494</v>
      </c>
      <c r="M120" s="149"/>
      <c r="N120" s="149"/>
    </row>
    <row r="121" spans="2:14" s="147" customFormat="1" ht="18.75" customHeight="1">
      <c r="B121" s="782" t="s">
        <v>481</v>
      </c>
      <c r="C121" s="783" t="s">
        <v>482</v>
      </c>
      <c r="D121" s="133" t="s">
        <v>497</v>
      </c>
      <c r="E121" s="148" t="s">
        <v>498</v>
      </c>
      <c r="F121" s="784" t="s">
        <v>499</v>
      </c>
      <c r="G121" s="587" t="s">
        <v>500</v>
      </c>
      <c r="H121" s="785" t="s">
        <v>501</v>
      </c>
      <c r="M121" s="149"/>
      <c r="N121" s="149"/>
    </row>
    <row r="122" spans="2:14" s="147" customFormat="1" ht="18.75" customHeight="1">
      <c r="B122" s="782" t="s">
        <v>1888</v>
      </c>
      <c r="C122" s="783" t="s">
        <v>496</v>
      </c>
      <c r="D122" s="133" t="s">
        <v>504</v>
      </c>
      <c r="E122" s="148" t="s">
        <v>505</v>
      </c>
      <c r="F122" s="784" t="s">
        <v>506</v>
      </c>
      <c r="G122" s="587" t="s">
        <v>507</v>
      </c>
      <c r="H122" s="785" t="s">
        <v>508</v>
      </c>
      <c r="M122" s="149"/>
      <c r="N122" s="149"/>
    </row>
    <row r="123" spans="2:14" s="147" customFormat="1" ht="18.75" customHeight="1">
      <c r="B123" s="782" t="s">
        <v>2045</v>
      </c>
      <c r="C123" s="783" t="s">
        <v>2046</v>
      </c>
      <c r="D123" s="133" t="s">
        <v>511</v>
      </c>
      <c r="E123" s="148" t="s">
        <v>512</v>
      </c>
      <c r="F123" s="738" t="s">
        <v>513</v>
      </c>
      <c r="G123" s="587" t="s">
        <v>514</v>
      </c>
      <c r="H123" s="786" t="s">
        <v>515</v>
      </c>
      <c r="M123" s="149"/>
      <c r="N123" s="149"/>
    </row>
    <row r="124" spans="2:14">
      <c r="B124" s="782" t="s">
        <v>502</v>
      </c>
      <c r="C124" s="783" t="s">
        <v>503</v>
      </c>
      <c r="D124" s="133"/>
      <c r="F124" s="587"/>
      <c r="G124" s="147"/>
      <c r="H124" s="787"/>
    </row>
    <row r="125" spans="2:14" ht="14.45" thickBot="1">
      <c r="B125" s="788"/>
      <c r="C125" s="789"/>
      <c r="D125" s="789"/>
      <c r="E125" s="790"/>
      <c r="F125" s="790"/>
      <c r="G125" s="790"/>
      <c r="H125" s="791"/>
    </row>
  </sheetData>
  <mergeCells count="17">
    <mergeCell ref="B2:F2"/>
    <mergeCell ref="B4:F4"/>
    <mergeCell ref="B5:F5"/>
    <mergeCell ref="B65:F65"/>
    <mergeCell ref="D8:D9"/>
    <mergeCell ref="B6:F6"/>
    <mergeCell ref="D67:D68"/>
    <mergeCell ref="B67:C67"/>
    <mergeCell ref="B8:C8"/>
    <mergeCell ref="M107:M110"/>
    <mergeCell ref="N107:N110"/>
    <mergeCell ref="L100:L101"/>
    <mergeCell ref="L103:L110"/>
    <mergeCell ref="E92:L92"/>
    <mergeCell ref="F70:K70"/>
    <mergeCell ref="E69:L69"/>
    <mergeCell ref="D66:M66"/>
  </mergeCells>
  <hyperlinks>
    <hyperlink ref="H2" location="HOME!Print_Area" display="HOME" xr:uid="{54AB0167-C549-497B-9500-938E1D1E2590}"/>
    <hyperlink ref="H117" r:id="rId1" xr:uid="{8326BC31-88D4-45EC-B53F-99D936C9556C}"/>
    <hyperlink ref="C117" r:id="rId2" xr:uid="{F05EC099-A15A-465B-91BD-5A224F203D88}"/>
    <hyperlink ref="H122" r:id="rId3" xr:uid="{0BA5A876-745B-4D5A-A96B-76739069C26F}"/>
    <hyperlink ref="H121" r:id="rId4" xr:uid="{9F93C88B-A3EF-4C7B-B4BE-5DC8AA2F1520}"/>
    <hyperlink ref="C121" r:id="rId5" xr:uid="{9F4543A6-F19C-480F-A69E-1BDC63B6DBE0}"/>
    <hyperlink ref="C122" r:id="rId6" xr:uid="{6887426E-F022-4464-B879-5B020D89A213}"/>
    <hyperlink ref="C119" r:id="rId7" xr:uid="{C7C423A6-A061-48B2-BAFB-87215DC21A9F}"/>
    <hyperlink ref="C118" r:id="rId8" xr:uid="{773FC579-CFA3-48BA-A260-C3FC392505E3}"/>
    <hyperlink ref="C124" r:id="rId9" xr:uid="{223123F1-BCAE-441C-9F03-7B2B705E2250}"/>
    <hyperlink ref="H120" r:id="rId10" xr:uid="{1763C83B-482D-4413-AD46-43835DBD4D6C}"/>
    <hyperlink ref="H123" r:id="rId11" xr:uid="{AAE88BED-06D1-41E5-BF4C-56AF8DAD642A}"/>
    <hyperlink ref="C120" r:id="rId12" xr:uid="{8D45695F-0A94-4F97-96BF-319B9D4F4E79}"/>
    <hyperlink ref="F117" r:id="rId13" xr:uid="{C9A4BDEA-AF03-4D45-9103-AB5FE98EAD88}"/>
    <hyperlink ref="F122" r:id="rId14" xr:uid="{6E467D22-FB26-4B66-9F3A-D5CCB390D31D}"/>
    <hyperlink ref="F118" r:id="rId15" xr:uid="{38EDA451-725F-4A8C-8553-C9203AD5EA62}"/>
    <hyperlink ref="F119" r:id="rId16" xr:uid="{408C98F4-2CD9-4D7E-B3C9-1A6683C610F1}"/>
    <hyperlink ref="F120" r:id="rId17" xr:uid="{F76CAD6F-1FF3-4699-A241-3C438C19439B}"/>
    <hyperlink ref="F121" r:id="rId18" xr:uid="{1819B744-4B99-4B41-9E3D-F692957B2061}"/>
    <hyperlink ref="H118" r:id="rId19" xr:uid="{A5526F93-3906-4FC2-B0FF-B09B9B8DEC6C}"/>
    <hyperlink ref="H119" r:id="rId20" xr:uid="{16116BB4-6880-4F04-BB8B-D55631836991}"/>
    <hyperlink ref="F123" r:id="rId21" xr:uid="{3B1564E7-B4B6-41C0-8C2B-226AEFB51728}"/>
  </hyperlinks>
  <pageMargins left="0.70866141732283472" right="0.70866141732283472" top="0.74803149606299213" bottom="0.74803149606299213" header="0.31496062992125984" footer="0.31496062992125984"/>
  <pageSetup paperSize="9" scale="42" orientation="landscape" r:id="rId22"/>
  <headerFooter>
    <oddFooter>&amp;L_x000D_&amp;1#&amp;"Calibri"&amp;10&amp;K000000 Sensitivity: Public</oddFooter>
  </headerFooter>
  <ignoredErrors>
    <ignoredError sqref="E79:M81 E94:N94" evalError="1"/>
    <ignoredError sqref="H104:N106 H108:L110 L107 H103:K103 M103:N103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3B184-CB0B-45C1-95FF-59462BD76FD6}">
  <sheetPr>
    <tabColor rgb="FFFFFF00"/>
    <pageSetUpPr fitToPage="1"/>
  </sheetPr>
  <dimension ref="A1:M410"/>
  <sheetViews>
    <sheetView showGridLines="0" zoomScaleNormal="100" zoomScaleSheetLayoutView="75" workbookViewId="0">
      <selection activeCell="D386" sqref="D386"/>
    </sheetView>
  </sheetViews>
  <sheetFormatPr defaultColWidth="9.140625" defaultRowHeight="18" customHeight="1"/>
  <cols>
    <col min="1" max="1" width="16.85546875" style="1013" customWidth="1"/>
    <col min="2" max="2" width="26.140625" style="145" customWidth="1"/>
    <col min="3" max="3" width="20.28515625" style="145" customWidth="1"/>
    <col min="4" max="4" width="19.7109375" style="145" bestFit="1" customWidth="1"/>
    <col min="5" max="5" width="17" style="145" customWidth="1"/>
    <col min="6" max="6" width="18.42578125" style="145" customWidth="1"/>
    <col min="7" max="7" width="16.28515625" style="145" customWidth="1"/>
    <col min="8" max="8" width="21.42578125" style="145" customWidth="1"/>
    <col min="9" max="9" width="18.7109375" style="145" customWidth="1"/>
    <col min="10" max="12" width="16.28515625" style="145" customWidth="1"/>
    <col min="13" max="13" width="12" style="149" customWidth="1"/>
    <col min="14" max="16384" width="9.140625" style="149"/>
  </cols>
  <sheetData>
    <row r="1" spans="1:11" ht="18" customHeight="1">
      <c r="K1" s="149"/>
    </row>
    <row r="2" spans="1:11" ht="20.100000000000001" customHeight="1">
      <c r="B2" s="1598" t="s">
        <v>0</v>
      </c>
      <c r="C2" s="1598"/>
      <c r="D2" s="1598"/>
      <c r="E2" s="1598"/>
      <c r="F2" s="1598"/>
      <c r="G2" s="1598"/>
      <c r="I2" s="943" t="s">
        <v>241</v>
      </c>
      <c r="K2" s="149"/>
    </row>
    <row r="3" spans="1:11" ht="18" customHeight="1">
      <c r="B3" s="165"/>
      <c r="K3" s="149"/>
    </row>
    <row r="4" spans="1:11" s="146" customFormat="1" ht="24.6" customHeight="1">
      <c r="A4" s="1014"/>
      <c r="B4" s="1633" t="s">
        <v>6</v>
      </c>
      <c r="C4" s="1634"/>
      <c r="D4" s="1634"/>
      <c r="E4" s="1634"/>
      <c r="F4" s="1634"/>
      <c r="G4" s="1635"/>
    </row>
    <row r="5" spans="1:11" s="146" customFormat="1" ht="24.6" customHeight="1">
      <c r="A5" s="1014"/>
      <c r="B5" s="1070"/>
      <c r="C5" s="1070"/>
      <c r="D5" s="1070"/>
      <c r="E5" s="1070"/>
      <c r="F5" s="1070"/>
      <c r="G5" s="1070"/>
    </row>
    <row r="6" spans="1:11" ht="20.100000000000001" hidden="1" customHeight="1">
      <c r="A6" s="1018"/>
      <c r="B6" s="1587" t="s">
        <v>245</v>
      </c>
      <c r="C6" s="1587"/>
      <c r="D6" s="1587"/>
      <c r="E6" s="1587"/>
      <c r="F6" s="1587"/>
      <c r="G6" s="1022"/>
    </row>
    <row r="7" spans="1:11" s="146" customFormat="1" ht="18" hidden="1" customHeight="1">
      <c r="A7" s="1014"/>
      <c r="B7" s="10"/>
      <c r="C7" s="11"/>
      <c r="D7" s="11"/>
      <c r="E7" s="11"/>
      <c r="F7" s="11"/>
      <c r="G7" s="11"/>
      <c r="H7" s="2"/>
      <c r="I7" s="391"/>
      <c r="J7" s="391"/>
      <c r="K7" s="391"/>
    </row>
    <row r="8" spans="1:11" s="146" customFormat="1" ht="30" hidden="1" customHeight="1">
      <c r="A8" s="1014"/>
      <c r="B8" s="1593" t="s">
        <v>6</v>
      </c>
      <c r="C8" s="1594"/>
      <c r="D8" s="1636" t="s">
        <v>247</v>
      </c>
      <c r="E8" s="928" t="s">
        <v>70</v>
      </c>
      <c r="F8" s="928" t="s">
        <v>81</v>
      </c>
      <c r="G8" s="800"/>
      <c r="H8" s="874"/>
      <c r="I8" s="800"/>
      <c r="J8" s="800"/>
      <c r="K8" s="817"/>
    </row>
    <row r="9" spans="1:11" s="146" customFormat="1" ht="18" hidden="1" customHeight="1">
      <c r="A9" s="1014"/>
      <c r="B9" s="931" t="s">
        <v>249</v>
      </c>
      <c r="C9" s="931" t="s">
        <v>250</v>
      </c>
      <c r="D9" s="1637"/>
      <c r="E9" s="952" t="s">
        <v>32</v>
      </c>
      <c r="F9" s="952" t="s">
        <v>98</v>
      </c>
      <c r="G9" s="800"/>
      <c r="H9" s="1033" t="s">
        <v>388</v>
      </c>
      <c r="I9" s="1033" t="s">
        <v>251</v>
      </c>
      <c r="J9" s="1030" t="s">
        <v>252</v>
      </c>
      <c r="K9" s="817"/>
    </row>
    <row r="10" spans="1:11" s="146" customFormat="1" ht="20.25" hidden="1" customHeight="1">
      <c r="A10" s="1014"/>
      <c r="B10" s="818" t="s">
        <v>1779</v>
      </c>
      <c r="C10" s="841" t="s">
        <v>2421</v>
      </c>
      <c r="D10" s="801">
        <v>45090</v>
      </c>
      <c r="E10" s="801">
        <f t="shared" ref="E10:E55" si="0">D10+5</f>
        <v>45095</v>
      </c>
      <c r="F10" s="801">
        <f t="shared" ref="F10:F61" si="1">D10+8</f>
        <v>45098</v>
      </c>
      <c r="G10" s="800"/>
      <c r="H10" s="843"/>
      <c r="I10" s="843"/>
      <c r="J10" s="800"/>
      <c r="K10" s="817"/>
    </row>
    <row r="11" spans="1:11" s="146" customFormat="1" ht="20.25" hidden="1" customHeight="1">
      <c r="A11" s="1014"/>
      <c r="B11" s="818" t="s">
        <v>2101</v>
      </c>
      <c r="C11" s="841" t="s">
        <v>2422</v>
      </c>
      <c r="D11" s="801">
        <f>D10+7</f>
        <v>45097</v>
      </c>
      <c r="E11" s="801">
        <f t="shared" si="0"/>
        <v>45102</v>
      </c>
      <c r="F11" s="801">
        <f t="shared" si="1"/>
        <v>45105</v>
      </c>
      <c r="G11" s="800"/>
      <c r="H11" s="843"/>
      <c r="I11" s="843"/>
      <c r="J11" s="800"/>
      <c r="K11" s="817"/>
    </row>
    <row r="12" spans="1:11" s="146" customFormat="1" ht="20.25" hidden="1" customHeight="1">
      <c r="A12" s="1014"/>
      <c r="B12" s="842" t="s">
        <v>320</v>
      </c>
      <c r="C12" s="801" t="s">
        <v>2423</v>
      </c>
      <c r="D12" s="801">
        <f t="shared" ref="D12:D13" si="2">D11+7</f>
        <v>45104</v>
      </c>
      <c r="E12" s="802">
        <f t="shared" si="0"/>
        <v>45109</v>
      </c>
      <c r="F12" s="802">
        <f t="shared" si="1"/>
        <v>45112</v>
      </c>
      <c r="G12" s="751"/>
      <c r="H12" s="843"/>
      <c r="I12" s="843"/>
      <c r="J12" s="800"/>
      <c r="K12" s="817"/>
    </row>
    <row r="13" spans="1:11" s="146" customFormat="1" ht="20.25" hidden="1" customHeight="1">
      <c r="A13" s="1014"/>
      <c r="B13" s="818" t="s">
        <v>2424</v>
      </c>
      <c r="C13" s="801" t="s">
        <v>2425</v>
      </c>
      <c r="D13" s="801">
        <f t="shared" si="2"/>
        <v>45111</v>
      </c>
      <c r="E13" s="837">
        <f t="shared" si="0"/>
        <v>45116</v>
      </c>
      <c r="F13" s="801">
        <f t="shared" si="1"/>
        <v>45119</v>
      </c>
      <c r="G13" s="800"/>
      <c r="H13" s="843"/>
      <c r="I13" s="843"/>
      <c r="J13" s="800"/>
      <c r="K13" s="817"/>
    </row>
    <row r="14" spans="1:11" s="146" customFormat="1" ht="20.25" hidden="1" customHeight="1">
      <c r="A14" s="1014" t="s">
        <v>2426</v>
      </c>
      <c r="B14" s="818" t="s">
        <v>1779</v>
      </c>
      <c r="C14" s="801" t="s">
        <v>2427</v>
      </c>
      <c r="D14" s="801">
        <v>45120</v>
      </c>
      <c r="E14" s="837">
        <f t="shared" si="0"/>
        <v>45125</v>
      </c>
      <c r="F14" s="801">
        <f t="shared" si="1"/>
        <v>45128</v>
      </c>
      <c r="G14" s="800"/>
      <c r="H14" s="843">
        <v>45119</v>
      </c>
      <c r="I14" s="843">
        <v>45119</v>
      </c>
      <c r="J14" s="800"/>
      <c r="K14" s="817"/>
    </row>
    <row r="15" spans="1:11" s="146" customFormat="1" ht="20.25" hidden="1" customHeight="1">
      <c r="A15" s="1014" t="s">
        <v>1785</v>
      </c>
      <c r="B15" s="818" t="s">
        <v>2127</v>
      </c>
      <c r="C15" s="801" t="s">
        <v>2428</v>
      </c>
      <c r="D15" s="801">
        <v>45127</v>
      </c>
      <c r="E15" s="837">
        <f t="shared" si="0"/>
        <v>45132</v>
      </c>
      <c r="F15" s="801">
        <f t="shared" si="1"/>
        <v>45135</v>
      </c>
      <c r="G15" s="800"/>
      <c r="H15" s="843">
        <f>H14+7</f>
        <v>45126</v>
      </c>
      <c r="I15" s="843">
        <f>I14+7</f>
        <v>45126</v>
      </c>
      <c r="J15" s="800"/>
      <c r="K15" s="817"/>
    </row>
    <row r="16" spans="1:11" s="146" customFormat="1" ht="20.25" hidden="1" customHeight="1">
      <c r="A16" s="1014" t="s">
        <v>2429</v>
      </c>
      <c r="B16" s="818" t="s">
        <v>2430</v>
      </c>
      <c r="C16" s="801" t="s">
        <v>2431</v>
      </c>
      <c r="D16" s="801">
        <v>45132</v>
      </c>
      <c r="E16" s="837">
        <f t="shared" si="0"/>
        <v>45137</v>
      </c>
      <c r="F16" s="801">
        <f t="shared" si="1"/>
        <v>45140</v>
      </c>
      <c r="G16" s="800"/>
      <c r="H16" s="843">
        <f t="shared" ref="H16:I79" si="3">H15+7</f>
        <v>45133</v>
      </c>
      <c r="I16" s="843">
        <f t="shared" si="3"/>
        <v>45133</v>
      </c>
      <c r="J16" s="800"/>
      <c r="K16" s="817"/>
    </row>
    <row r="17" spans="1:11" s="146" customFormat="1" ht="20.25" hidden="1" customHeight="1">
      <c r="A17" s="1014"/>
      <c r="B17" s="840" t="s">
        <v>2101</v>
      </c>
      <c r="C17" s="801" t="s">
        <v>2432</v>
      </c>
      <c r="D17" s="801">
        <f t="shared" ref="D17:D27" si="4">D16+7</f>
        <v>45139</v>
      </c>
      <c r="E17" s="837">
        <f t="shared" si="0"/>
        <v>45144</v>
      </c>
      <c r="F17" s="801">
        <f t="shared" si="1"/>
        <v>45147</v>
      </c>
      <c r="G17" s="800"/>
      <c r="H17" s="843">
        <f t="shared" si="3"/>
        <v>45140</v>
      </c>
      <c r="I17" s="843">
        <f t="shared" si="3"/>
        <v>45140</v>
      </c>
      <c r="J17" s="800"/>
      <c r="K17" s="817"/>
    </row>
    <row r="18" spans="1:11" s="146" customFormat="1" ht="20.25" hidden="1" customHeight="1">
      <c r="A18" s="1014"/>
      <c r="B18" s="840" t="s">
        <v>2424</v>
      </c>
      <c r="C18" s="801" t="s">
        <v>2433</v>
      </c>
      <c r="D18" s="801">
        <f t="shared" si="4"/>
        <v>45146</v>
      </c>
      <c r="E18" s="837">
        <f t="shared" si="0"/>
        <v>45151</v>
      </c>
      <c r="F18" s="801">
        <f t="shared" si="1"/>
        <v>45154</v>
      </c>
      <c r="G18" s="800"/>
      <c r="H18" s="843">
        <f t="shared" si="3"/>
        <v>45147</v>
      </c>
      <c r="I18" s="843">
        <f t="shared" si="3"/>
        <v>45147</v>
      </c>
      <c r="J18" s="800"/>
    </row>
    <row r="19" spans="1:11" s="146" customFormat="1" ht="20.25" hidden="1" customHeight="1">
      <c r="A19" s="1014" t="s">
        <v>2426</v>
      </c>
      <c r="B19" s="840" t="s">
        <v>1779</v>
      </c>
      <c r="C19" s="801" t="s">
        <v>2434</v>
      </c>
      <c r="D19" s="801">
        <f t="shared" si="4"/>
        <v>45153</v>
      </c>
      <c r="E19" s="837">
        <f t="shared" si="0"/>
        <v>45158</v>
      </c>
      <c r="F19" s="801">
        <f t="shared" si="1"/>
        <v>45161</v>
      </c>
      <c r="G19" s="800"/>
      <c r="H19" s="843">
        <f t="shared" si="3"/>
        <v>45154</v>
      </c>
      <c r="I19" s="843">
        <f t="shared" si="3"/>
        <v>45154</v>
      </c>
      <c r="J19" s="800"/>
    </row>
    <row r="20" spans="1:11" s="146" customFormat="1" ht="20.25" hidden="1" customHeight="1">
      <c r="A20" s="1014" t="s">
        <v>2435</v>
      </c>
      <c r="B20" s="818" t="s">
        <v>261</v>
      </c>
      <c r="C20" s="801" t="s">
        <v>2436</v>
      </c>
      <c r="D20" s="801">
        <v>45162</v>
      </c>
      <c r="E20" s="837">
        <f t="shared" si="0"/>
        <v>45167</v>
      </c>
      <c r="F20" s="801">
        <f t="shared" si="1"/>
        <v>45170</v>
      </c>
      <c r="G20" s="800"/>
      <c r="H20" s="843">
        <f t="shared" si="3"/>
        <v>45161</v>
      </c>
      <c r="I20" s="843">
        <f t="shared" si="3"/>
        <v>45161</v>
      </c>
      <c r="J20" s="800"/>
    </row>
    <row r="21" spans="1:11" s="146" customFormat="1" ht="20.25" hidden="1" customHeight="1">
      <c r="A21" s="1014" t="s">
        <v>2429</v>
      </c>
      <c r="B21" s="840" t="s">
        <v>721</v>
      </c>
      <c r="C21" s="801" t="s">
        <v>2437</v>
      </c>
      <c r="D21" s="801">
        <v>45167</v>
      </c>
      <c r="E21" s="837">
        <f t="shared" si="0"/>
        <v>45172</v>
      </c>
      <c r="F21" s="801">
        <f t="shared" si="1"/>
        <v>45175</v>
      </c>
      <c r="G21" s="800"/>
      <c r="H21" s="843">
        <f t="shared" si="3"/>
        <v>45168</v>
      </c>
      <c r="I21" s="843">
        <f t="shared" si="3"/>
        <v>45168</v>
      </c>
      <c r="J21" s="800"/>
    </row>
    <row r="22" spans="1:11" s="146" customFormat="1" ht="20.25" hidden="1" customHeight="1">
      <c r="A22" s="1014"/>
      <c r="B22" s="840" t="s">
        <v>2101</v>
      </c>
      <c r="C22" s="801" t="s">
        <v>2438</v>
      </c>
      <c r="D22" s="801">
        <f t="shared" si="4"/>
        <v>45174</v>
      </c>
      <c r="E22" s="837">
        <f t="shared" si="0"/>
        <v>45179</v>
      </c>
      <c r="F22" s="801">
        <f t="shared" si="1"/>
        <v>45182</v>
      </c>
      <c r="G22" s="800"/>
      <c r="H22" s="843">
        <f t="shared" si="3"/>
        <v>45175</v>
      </c>
      <c r="I22" s="843">
        <f t="shared" si="3"/>
        <v>45175</v>
      </c>
      <c r="J22" s="800"/>
    </row>
    <row r="23" spans="1:11" s="146" customFormat="1" ht="20.25" hidden="1" customHeight="1">
      <c r="A23" s="1014"/>
      <c r="B23" s="840" t="s">
        <v>2424</v>
      </c>
      <c r="C23" s="801" t="s">
        <v>2439</v>
      </c>
      <c r="D23" s="801">
        <v>45186</v>
      </c>
      <c r="E23" s="837">
        <f t="shared" si="0"/>
        <v>45191</v>
      </c>
      <c r="F23" s="801">
        <f t="shared" si="1"/>
        <v>45194</v>
      </c>
      <c r="G23" s="800"/>
      <c r="H23" s="843">
        <f t="shared" si="3"/>
        <v>45182</v>
      </c>
      <c r="I23" s="843">
        <f t="shared" si="3"/>
        <v>45182</v>
      </c>
      <c r="J23" s="800"/>
    </row>
    <row r="24" spans="1:11" s="146" customFormat="1" ht="20.25" hidden="1" customHeight="1">
      <c r="A24" s="1014"/>
      <c r="B24" s="840" t="s">
        <v>1779</v>
      </c>
      <c r="C24" s="801" t="s">
        <v>2440</v>
      </c>
      <c r="D24" s="801">
        <v>45189</v>
      </c>
      <c r="E24" s="837">
        <f t="shared" si="0"/>
        <v>45194</v>
      </c>
      <c r="F24" s="801">
        <f t="shared" si="1"/>
        <v>45197</v>
      </c>
      <c r="G24" s="800"/>
      <c r="H24" s="843">
        <f t="shared" si="3"/>
        <v>45189</v>
      </c>
      <c r="I24" s="843">
        <f t="shared" si="3"/>
        <v>45189</v>
      </c>
      <c r="J24" s="800"/>
    </row>
    <row r="25" spans="1:11" s="146" customFormat="1" ht="20.25" hidden="1" customHeight="1">
      <c r="A25" s="1014" t="s">
        <v>2441</v>
      </c>
      <c r="B25" s="840" t="s">
        <v>2442</v>
      </c>
      <c r="C25" s="801" t="s">
        <v>2443</v>
      </c>
      <c r="D25" s="801">
        <f t="shared" si="4"/>
        <v>45196</v>
      </c>
      <c r="E25" s="837">
        <f t="shared" si="0"/>
        <v>45201</v>
      </c>
      <c r="F25" s="801">
        <f t="shared" si="1"/>
        <v>45204</v>
      </c>
      <c r="G25" s="800"/>
      <c r="H25" s="843">
        <f t="shared" si="3"/>
        <v>45196</v>
      </c>
      <c r="I25" s="843">
        <f t="shared" si="3"/>
        <v>45196</v>
      </c>
      <c r="J25" s="800"/>
    </row>
    <row r="26" spans="1:11" s="146" customFormat="1" ht="20.25" hidden="1" customHeight="1">
      <c r="A26" s="1014"/>
      <c r="B26" s="840" t="s">
        <v>2444</v>
      </c>
      <c r="C26" s="801" t="s">
        <v>2445</v>
      </c>
      <c r="D26" s="801">
        <f t="shared" si="4"/>
        <v>45203</v>
      </c>
      <c r="E26" s="837">
        <f t="shared" si="0"/>
        <v>45208</v>
      </c>
      <c r="F26" s="801">
        <f t="shared" si="1"/>
        <v>45211</v>
      </c>
      <c r="G26" s="800"/>
      <c r="H26" s="843">
        <f t="shared" si="3"/>
        <v>45203</v>
      </c>
      <c r="I26" s="843">
        <f t="shared" si="3"/>
        <v>45203</v>
      </c>
      <c r="J26" s="800"/>
    </row>
    <row r="27" spans="1:11" s="146" customFormat="1" ht="20.25" hidden="1" customHeight="1">
      <c r="A27" s="1014"/>
      <c r="B27" s="840" t="s">
        <v>2101</v>
      </c>
      <c r="C27" s="801" t="s">
        <v>2446</v>
      </c>
      <c r="D27" s="801">
        <f t="shared" si="4"/>
        <v>45210</v>
      </c>
      <c r="E27" s="837">
        <f t="shared" si="0"/>
        <v>45215</v>
      </c>
      <c r="F27" s="801">
        <f t="shared" si="1"/>
        <v>45218</v>
      </c>
      <c r="G27" s="800"/>
      <c r="H27" s="843">
        <f t="shared" si="3"/>
        <v>45210</v>
      </c>
      <c r="I27" s="843">
        <f t="shared" si="3"/>
        <v>45210</v>
      </c>
      <c r="J27" s="800"/>
    </row>
    <row r="28" spans="1:11" s="146" customFormat="1" ht="20.25" hidden="1" customHeight="1">
      <c r="A28" s="1014"/>
      <c r="B28" s="840" t="s">
        <v>2424</v>
      </c>
      <c r="C28" s="801" t="s">
        <v>2447</v>
      </c>
      <c r="D28" s="801">
        <v>45216</v>
      </c>
      <c r="E28" s="837">
        <f t="shared" si="0"/>
        <v>45221</v>
      </c>
      <c r="F28" s="801">
        <f t="shared" si="1"/>
        <v>45224</v>
      </c>
      <c r="G28" s="800"/>
      <c r="H28" s="843">
        <f t="shared" si="3"/>
        <v>45217</v>
      </c>
      <c r="I28" s="843">
        <f t="shared" si="3"/>
        <v>45217</v>
      </c>
      <c r="J28" s="800"/>
    </row>
    <row r="29" spans="1:11" s="146" customFormat="1" ht="20.25" hidden="1" customHeight="1">
      <c r="A29" s="1014" t="s">
        <v>2448</v>
      </c>
      <c r="B29" s="840" t="s">
        <v>2442</v>
      </c>
      <c r="C29" s="801" t="s">
        <v>2449</v>
      </c>
      <c r="D29" s="801">
        <v>45229</v>
      </c>
      <c r="E29" s="837">
        <f t="shared" si="0"/>
        <v>45234</v>
      </c>
      <c r="F29" s="801">
        <f t="shared" si="1"/>
        <v>45237</v>
      </c>
      <c r="G29" s="800"/>
      <c r="H29" s="843">
        <f t="shared" si="3"/>
        <v>45224</v>
      </c>
      <c r="I29" s="843">
        <f t="shared" si="3"/>
        <v>45224</v>
      </c>
      <c r="J29" s="800"/>
    </row>
    <row r="30" spans="1:11" s="146" customFormat="1" ht="20.25" hidden="1" customHeight="1">
      <c r="A30" s="1014" t="s">
        <v>2450</v>
      </c>
      <c r="B30" s="818" t="s">
        <v>2451</v>
      </c>
      <c r="C30" s="801" t="s">
        <v>2452</v>
      </c>
      <c r="D30" s="801">
        <v>45233</v>
      </c>
      <c r="E30" s="837">
        <f t="shared" si="0"/>
        <v>45238</v>
      </c>
      <c r="F30" s="801">
        <f t="shared" si="1"/>
        <v>45241</v>
      </c>
      <c r="G30" s="800"/>
      <c r="H30" s="843">
        <f t="shared" si="3"/>
        <v>45231</v>
      </c>
      <c r="I30" s="843">
        <f t="shared" si="3"/>
        <v>45231</v>
      </c>
      <c r="J30" s="800"/>
    </row>
    <row r="31" spans="1:11" s="146" customFormat="1" ht="20.25" hidden="1" customHeight="1">
      <c r="A31" s="1014"/>
      <c r="B31" s="840" t="s">
        <v>2444</v>
      </c>
      <c r="C31" s="801" t="s">
        <v>2453</v>
      </c>
      <c r="D31" s="801">
        <v>45241</v>
      </c>
      <c r="E31" s="837">
        <f t="shared" si="0"/>
        <v>45246</v>
      </c>
      <c r="F31" s="801">
        <f t="shared" si="1"/>
        <v>45249</v>
      </c>
      <c r="G31" s="800"/>
      <c r="H31" s="843">
        <f t="shared" si="3"/>
        <v>45238</v>
      </c>
      <c r="I31" s="843">
        <f t="shared" si="3"/>
        <v>45238</v>
      </c>
      <c r="J31" s="800"/>
    </row>
    <row r="32" spans="1:11" s="146" customFormat="1" ht="20.25" hidden="1" customHeight="1">
      <c r="A32" s="1014"/>
      <c r="B32" s="840" t="s">
        <v>2101</v>
      </c>
      <c r="C32" s="801" t="s">
        <v>2454</v>
      </c>
      <c r="D32" s="801">
        <v>45247</v>
      </c>
      <c r="E32" s="837">
        <f t="shared" si="0"/>
        <v>45252</v>
      </c>
      <c r="F32" s="801">
        <f t="shared" si="1"/>
        <v>45255</v>
      </c>
      <c r="G32" s="800"/>
      <c r="H32" s="843">
        <f t="shared" si="3"/>
        <v>45245</v>
      </c>
      <c r="I32" s="843">
        <f t="shared" si="3"/>
        <v>45245</v>
      </c>
      <c r="J32" s="800"/>
    </row>
    <row r="33" spans="1:10" s="146" customFormat="1" ht="20.25" hidden="1" customHeight="1">
      <c r="A33" s="1014"/>
      <c r="B33" s="840" t="s">
        <v>2424</v>
      </c>
      <c r="C33" s="801" t="s">
        <v>2455</v>
      </c>
      <c r="D33" s="801">
        <v>45251</v>
      </c>
      <c r="E33" s="837">
        <f t="shared" si="0"/>
        <v>45256</v>
      </c>
      <c r="F33" s="801">
        <f t="shared" si="1"/>
        <v>45259</v>
      </c>
      <c r="G33" s="800"/>
      <c r="H33" s="843">
        <f t="shared" si="3"/>
        <v>45252</v>
      </c>
      <c r="I33" s="843">
        <f t="shared" si="3"/>
        <v>45252</v>
      </c>
      <c r="J33" s="800"/>
    </row>
    <row r="34" spans="1:10" s="146" customFormat="1" ht="20.25" hidden="1" customHeight="1">
      <c r="A34" s="1014"/>
      <c r="B34" s="840" t="s">
        <v>2442</v>
      </c>
      <c r="C34" s="801" t="s">
        <v>2456</v>
      </c>
      <c r="D34" s="802">
        <f>D33+7</f>
        <v>45258</v>
      </c>
      <c r="E34" s="838">
        <f t="shared" si="0"/>
        <v>45263</v>
      </c>
      <c r="F34" s="802">
        <f t="shared" si="1"/>
        <v>45266</v>
      </c>
      <c r="G34" s="800"/>
      <c r="H34" s="843">
        <f t="shared" si="3"/>
        <v>45259</v>
      </c>
      <c r="I34" s="843">
        <f t="shared" si="3"/>
        <v>45259</v>
      </c>
      <c r="J34" s="800" t="s">
        <v>2457</v>
      </c>
    </row>
    <row r="35" spans="1:10" s="146" customFormat="1" ht="20.25" hidden="1" customHeight="1">
      <c r="A35" s="1014"/>
      <c r="B35" s="840" t="s">
        <v>2451</v>
      </c>
      <c r="C35" s="801" t="s">
        <v>2458</v>
      </c>
      <c r="D35" s="801">
        <v>45271</v>
      </c>
      <c r="E35" s="837">
        <f t="shared" si="0"/>
        <v>45276</v>
      </c>
      <c r="F35" s="801">
        <f t="shared" si="1"/>
        <v>45279</v>
      </c>
      <c r="G35" s="800"/>
      <c r="H35" s="843">
        <f t="shared" si="3"/>
        <v>45266</v>
      </c>
      <c r="I35" s="843">
        <f t="shared" si="3"/>
        <v>45266</v>
      </c>
      <c r="J35" s="800"/>
    </row>
    <row r="36" spans="1:10" s="146" customFormat="1" ht="20.25" hidden="1" customHeight="1">
      <c r="A36" s="1014"/>
      <c r="B36" s="840" t="s">
        <v>2444</v>
      </c>
      <c r="C36" s="801" t="s">
        <v>2459</v>
      </c>
      <c r="D36" s="801">
        <v>45276</v>
      </c>
      <c r="E36" s="837">
        <f t="shared" si="0"/>
        <v>45281</v>
      </c>
      <c r="F36" s="801">
        <f t="shared" si="1"/>
        <v>45284</v>
      </c>
      <c r="G36" s="800"/>
      <c r="H36" s="843">
        <f t="shared" si="3"/>
        <v>45273</v>
      </c>
      <c r="I36" s="843">
        <f t="shared" si="3"/>
        <v>45273</v>
      </c>
      <c r="J36" s="800"/>
    </row>
    <row r="37" spans="1:10" s="146" customFormat="1" ht="20.25" hidden="1" customHeight="1">
      <c r="A37" s="1014"/>
      <c r="B37" s="840" t="s">
        <v>2101</v>
      </c>
      <c r="C37" s="801" t="s">
        <v>2460</v>
      </c>
      <c r="D37" s="802">
        <v>45288</v>
      </c>
      <c r="E37" s="838">
        <f t="shared" si="0"/>
        <v>45293</v>
      </c>
      <c r="F37" s="802">
        <f t="shared" si="1"/>
        <v>45296</v>
      </c>
      <c r="G37" s="626"/>
      <c r="H37" s="843">
        <f t="shared" si="3"/>
        <v>45280</v>
      </c>
      <c r="I37" s="843">
        <f t="shared" si="3"/>
        <v>45280</v>
      </c>
      <c r="J37" s="800"/>
    </row>
    <row r="38" spans="1:10" s="146" customFormat="1" ht="20.25" hidden="1" customHeight="1">
      <c r="A38" s="1014"/>
      <c r="B38" s="840" t="s">
        <v>2424</v>
      </c>
      <c r="C38" s="801" t="s">
        <v>2461</v>
      </c>
      <c r="D38" s="801">
        <v>45287</v>
      </c>
      <c r="E38" s="837">
        <f t="shared" si="0"/>
        <v>45292</v>
      </c>
      <c r="F38" s="801">
        <f t="shared" si="1"/>
        <v>45295</v>
      </c>
      <c r="G38" s="800"/>
      <c r="H38" s="843">
        <f t="shared" si="3"/>
        <v>45287</v>
      </c>
      <c r="I38" s="843">
        <f t="shared" si="3"/>
        <v>45287</v>
      </c>
      <c r="J38" s="800"/>
    </row>
    <row r="39" spans="1:10" s="146" customFormat="1" ht="20.25" hidden="1" customHeight="1">
      <c r="A39" s="1014"/>
      <c r="B39" s="840" t="s">
        <v>2442</v>
      </c>
      <c r="C39" s="801" t="s">
        <v>2462</v>
      </c>
      <c r="D39" s="801">
        <v>44928</v>
      </c>
      <c r="E39" s="837">
        <f t="shared" si="0"/>
        <v>44933</v>
      </c>
      <c r="F39" s="801">
        <f t="shared" si="1"/>
        <v>44936</v>
      </c>
      <c r="G39" s="800"/>
      <c r="H39" s="843">
        <f t="shared" si="3"/>
        <v>45294</v>
      </c>
      <c r="I39" s="843">
        <f t="shared" si="3"/>
        <v>45294</v>
      </c>
      <c r="J39" s="800"/>
    </row>
    <row r="40" spans="1:10" s="146" customFormat="1" ht="20.25" hidden="1" customHeight="1">
      <c r="A40" s="1014" t="s">
        <v>2463</v>
      </c>
      <c r="B40" s="740" t="s">
        <v>2464</v>
      </c>
      <c r="C40" s="731" t="s">
        <v>2465</v>
      </c>
      <c r="D40" s="801">
        <v>45306</v>
      </c>
      <c r="E40" s="837">
        <f t="shared" si="0"/>
        <v>45311</v>
      </c>
      <c r="F40" s="801">
        <f t="shared" si="1"/>
        <v>45314</v>
      </c>
      <c r="G40" s="800"/>
      <c r="H40" s="843">
        <f t="shared" si="3"/>
        <v>45301</v>
      </c>
      <c r="I40" s="843">
        <f t="shared" si="3"/>
        <v>45301</v>
      </c>
      <c r="J40" s="800"/>
    </row>
    <row r="41" spans="1:10" s="146" customFormat="1" ht="20.25" hidden="1" customHeight="1">
      <c r="A41" s="1014"/>
      <c r="B41" s="840" t="s">
        <v>2444</v>
      </c>
      <c r="C41" s="801" t="s">
        <v>2466</v>
      </c>
      <c r="D41" s="801">
        <v>45309</v>
      </c>
      <c r="E41" s="837">
        <f t="shared" si="0"/>
        <v>45314</v>
      </c>
      <c r="F41" s="801">
        <f t="shared" si="1"/>
        <v>45317</v>
      </c>
      <c r="G41" s="800"/>
      <c r="H41" s="843">
        <f t="shared" si="3"/>
        <v>45308</v>
      </c>
      <c r="I41" s="843">
        <f t="shared" si="3"/>
        <v>45308</v>
      </c>
      <c r="J41" s="800"/>
    </row>
    <row r="42" spans="1:10" s="146" customFormat="1" ht="20.25" hidden="1" customHeight="1">
      <c r="A42" s="1014"/>
      <c r="B42" s="840" t="s">
        <v>2101</v>
      </c>
      <c r="C42" s="801" t="s">
        <v>2467</v>
      </c>
      <c r="D42" s="801">
        <f t="shared" ref="D42" si="5">D41+7</f>
        <v>45316</v>
      </c>
      <c r="E42" s="837">
        <f t="shared" si="0"/>
        <v>45321</v>
      </c>
      <c r="F42" s="801">
        <f t="shared" si="1"/>
        <v>45324</v>
      </c>
      <c r="G42" s="800"/>
      <c r="H42" s="843">
        <f t="shared" si="3"/>
        <v>45315</v>
      </c>
      <c r="I42" s="843">
        <f t="shared" si="3"/>
        <v>45315</v>
      </c>
      <c r="J42" s="800"/>
    </row>
    <row r="43" spans="1:10" s="146" customFormat="1" ht="20.25" hidden="1" customHeight="1">
      <c r="A43" s="1014"/>
      <c r="B43" s="840" t="s">
        <v>2424</v>
      </c>
      <c r="C43" s="801" t="s">
        <v>2468</v>
      </c>
      <c r="D43" s="801">
        <v>45321</v>
      </c>
      <c r="E43" s="837">
        <f t="shared" si="0"/>
        <v>45326</v>
      </c>
      <c r="F43" s="801">
        <f t="shared" si="1"/>
        <v>45329</v>
      </c>
      <c r="G43" s="800"/>
      <c r="H43" s="843">
        <f t="shared" si="3"/>
        <v>45322</v>
      </c>
      <c r="I43" s="843">
        <f t="shared" si="3"/>
        <v>45322</v>
      </c>
      <c r="J43" s="800"/>
    </row>
    <row r="44" spans="1:10" s="146" customFormat="1" ht="20.25" hidden="1" customHeight="1">
      <c r="A44" s="1014"/>
      <c r="B44" s="840" t="s">
        <v>2442</v>
      </c>
      <c r="C44" s="801" t="s">
        <v>2469</v>
      </c>
      <c r="D44" s="801">
        <v>45328</v>
      </c>
      <c r="E44" s="837">
        <f t="shared" si="0"/>
        <v>45333</v>
      </c>
      <c r="F44" s="801">
        <f t="shared" si="1"/>
        <v>45336</v>
      </c>
      <c r="G44" s="800"/>
      <c r="H44" s="843">
        <v>45329</v>
      </c>
      <c r="I44" s="843">
        <v>45329</v>
      </c>
      <c r="J44" s="800"/>
    </row>
    <row r="45" spans="1:10" s="146" customFormat="1" ht="20.25" hidden="1" customHeight="1">
      <c r="A45" s="1014"/>
      <c r="B45" s="840" t="s">
        <v>2451</v>
      </c>
      <c r="C45" s="801" t="s">
        <v>2470</v>
      </c>
      <c r="D45" s="801">
        <v>45335</v>
      </c>
      <c r="E45" s="837">
        <f t="shared" si="0"/>
        <v>45340</v>
      </c>
      <c r="F45" s="801">
        <f t="shared" si="1"/>
        <v>45343</v>
      </c>
      <c r="G45" s="800"/>
      <c r="H45" s="843">
        <f t="shared" si="3"/>
        <v>45336</v>
      </c>
      <c r="I45" s="843">
        <f t="shared" si="3"/>
        <v>45336</v>
      </c>
      <c r="J45" s="800"/>
    </row>
    <row r="46" spans="1:10" s="146" customFormat="1" ht="20.25" hidden="1" customHeight="1">
      <c r="A46" s="1014"/>
      <c r="B46" s="840" t="s">
        <v>2444</v>
      </c>
      <c r="C46" s="801" t="s">
        <v>2471</v>
      </c>
      <c r="D46" s="801">
        <v>45346</v>
      </c>
      <c r="E46" s="837">
        <f t="shared" si="0"/>
        <v>45351</v>
      </c>
      <c r="F46" s="801">
        <f t="shared" si="1"/>
        <v>45354</v>
      </c>
      <c r="G46" s="800"/>
      <c r="H46" s="843">
        <f t="shared" si="3"/>
        <v>45343</v>
      </c>
      <c r="I46" s="843">
        <f t="shared" si="3"/>
        <v>45343</v>
      </c>
      <c r="J46" s="800"/>
    </row>
    <row r="47" spans="1:10" s="146" customFormat="1" ht="20.25" hidden="1" customHeight="1">
      <c r="A47" s="1014"/>
      <c r="B47" s="840" t="s">
        <v>2101</v>
      </c>
      <c r="C47" s="801" t="s">
        <v>2472</v>
      </c>
      <c r="D47" s="801">
        <v>45351</v>
      </c>
      <c r="E47" s="837">
        <f t="shared" si="0"/>
        <v>45356</v>
      </c>
      <c r="F47" s="801">
        <f t="shared" si="1"/>
        <v>45359</v>
      </c>
      <c r="G47" s="800"/>
      <c r="H47" s="843">
        <f t="shared" si="3"/>
        <v>45350</v>
      </c>
      <c r="I47" s="843">
        <f t="shared" si="3"/>
        <v>45350</v>
      </c>
      <c r="J47" s="800"/>
    </row>
    <row r="48" spans="1:10" s="146" customFormat="1" ht="20.25" hidden="1" customHeight="1">
      <c r="A48" s="1014"/>
      <c r="B48" s="840" t="s">
        <v>2424</v>
      </c>
      <c r="C48" s="801" t="s">
        <v>2473</v>
      </c>
      <c r="D48" s="801">
        <v>45356</v>
      </c>
      <c r="E48" s="837">
        <f t="shared" si="0"/>
        <v>45361</v>
      </c>
      <c r="F48" s="801">
        <f t="shared" si="1"/>
        <v>45364</v>
      </c>
      <c r="G48" s="800"/>
      <c r="H48" s="843">
        <v>45357</v>
      </c>
      <c r="I48" s="843">
        <v>45357</v>
      </c>
      <c r="J48" s="800"/>
    </row>
    <row r="49" spans="1:10" s="146" customFormat="1" ht="20.25" hidden="1" customHeight="1">
      <c r="A49" s="1014" t="s">
        <v>2474</v>
      </c>
      <c r="B49" s="840" t="s">
        <v>2475</v>
      </c>
      <c r="C49" s="801" t="s">
        <v>2476</v>
      </c>
      <c r="D49" s="801">
        <v>45366</v>
      </c>
      <c r="E49" s="837">
        <f t="shared" si="0"/>
        <v>45371</v>
      </c>
      <c r="F49" s="801">
        <f t="shared" si="1"/>
        <v>45374</v>
      </c>
      <c r="G49" s="800"/>
      <c r="H49" s="843">
        <f t="shared" si="3"/>
        <v>45364</v>
      </c>
      <c r="I49" s="843">
        <f t="shared" si="3"/>
        <v>45364</v>
      </c>
      <c r="J49" s="800"/>
    </row>
    <row r="50" spans="1:10" s="146" customFormat="1" ht="20.25" hidden="1" customHeight="1">
      <c r="A50" s="1014"/>
      <c r="B50" s="953" t="s">
        <v>2451</v>
      </c>
      <c r="C50" s="940" t="s">
        <v>2477</v>
      </c>
      <c r="D50" s="940">
        <v>45372</v>
      </c>
      <c r="E50" s="837">
        <f t="shared" si="0"/>
        <v>45377</v>
      </c>
      <c r="F50" s="801">
        <f t="shared" si="1"/>
        <v>45380</v>
      </c>
      <c r="G50" s="800"/>
      <c r="H50" s="757">
        <f t="shared" si="3"/>
        <v>45371</v>
      </c>
      <c r="I50" s="757">
        <f t="shared" si="3"/>
        <v>45371</v>
      </c>
      <c r="J50" s="800"/>
    </row>
    <row r="51" spans="1:10" s="146" customFormat="1" ht="20.25" hidden="1" customHeight="1">
      <c r="A51" s="1014"/>
      <c r="B51" s="953" t="s">
        <v>2444</v>
      </c>
      <c r="C51" s="940" t="s">
        <v>2478</v>
      </c>
      <c r="D51" s="940">
        <v>45379</v>
      </c>
      <c r="E51" s="837">
        <f t="shared" si="0"/>
        <v>45384</v>
      </c>
      <c r="F51" s="801">
        <f t="shared" si="1"/>
        <v>45387</v>
      </c>
      <c r="G51" s="800"/>
      <c r="H51" s="757">
        <f t="shared" si="3"/>
        <v>45378</v>
      </c>
      <c r="I51" s="757">
        <f t="shared" si="3"/>
        <v>45378</v>
      </c>
      <c r="J51" s="800"/>
    </row>
    <row r="52" spans="1:10" s="146" customFormat="1" ht="20.25" hidden="1" customHeight="1">
      <c r="A52" s="1014"/>
      <c r="B52" s="954" t="s">
        <v>2101</v>
      </c>
      <c r="C52" s="942" t="s">
        <v>2479</v>
      </c>
      <c r="D52" s="940">
        <v>45385</v>
      </c>
      <c r="E52" s="837">
        <f t="shared" si="0"/>
        <v>45390</v>
      </c>
      <c r="F52" s="801">
        <f t="shared" si="1"/>
        <v>45393</v>
      </c>
      <c r="G52" s="800"/>
      <c r="H52" s="757">
        <v>45385</v>
      </c>
      <c r="I52" s="757">
        <v>45385</v>
      </c>
      <c r="J52" s="800"/>
    </row>
    <row r="53" spans="1:10" s="146" customFormat="1" ht="20.25" hidden="1" customHeight="1">
      <c r="A53" s="1014"/>
      <c r="B53" s="954" t="s">
        <v>2424</v>
      </c>
      <c r="C53" s="940" t="s">
        <v>2480</v>
      </c>
      <c r="D53" s="940">
        <v>45394</v>
      </c>
      <c r="E53" s="837">
        <f t="shared" si="0"/>
        <v>45399</v>
      </c>
      <c r="F53" s="801">
        <f t="shared" si="1"/>
        <v>45402</v>
      </c>
      <c r="G53" s="800"/>
      <c r="H53" s="757">
        <f t="shared" si="3"/>
        <v>45392</v>
      </c>
      <c r="I53" s="757">
        <f t="shared" si="3"/>
        <v>45392</v>
      </c>
      <c r="J53" s="800"/>
    </row>
    <row r="54" spans="1:10" s="146" customFormat="1" ht="20.25" hidden="1" customHeight="1">
      <c r="A54" s="1014"/>
      <c r="B54" s="954" t="s">
        <v>2475</v>
      </c>
      <c r="C54" s="940" t="s">
        <v>2481</v>
      </c>
      <c r="D54" s="940">
        <v>45403</v>
      </c>
      <c r="E54" s="837">
        <f t="shared" si="0"/>
        <v>45408</v>
      </c>
      <c r="F54" s="801">
        <f t="shared" si="1"/>
        <v>45411</v>
      </c>
      <c r="G54" s="800"/>
      <c r="H54" s="757">
        <f t="shared" si="3"/>
        <v>45399</v>
      </c>
      <c r="I54" s="757">
        <f t="shared" si="3"/>
        <v>45399</v>
      </c>
      <c r="J54" s="800"/>
    </row>
    <row r="55" spans="1:10" s="146" customFormat="1" ht="20.25" hidden="1" customHeight="1">
      <c r="A55" s="1014"/>
      <c r="B55" s="954" t="s">
        <v>2451</v>
      </c>
      <c r="C55" s="940" t="s">
        <v>2482</v>
      </c>
      <c r="D55" s="940">
        <v>45409</v>
      </c>
      <c r="E55" s="837">
        <f t="shared" si="0"/>
        <v>45414</v>
      </c>
      <c r="F55" s="801">
        <f t="shared" si="1"/>
        <v>45417</v>
      </c>
      <c r="G55" s="800"/>
      <c r="H55" s="757">
        <f t="shared" si="3"/>
        <v>45406</v>
      </c>
      <c r="I55" s="757">
        <f t="shared" si="3"/>
        <v>45406</v>
      </c>
      <c r="J55" s="800"/>
    </row>
    <row r="56" spans="1:10" s="146" customFormat="1" ht="20.25" hidden="1" customHeight="1">
      <c r="A56" s="1014"/>
      <c r="B56" s="954" t="s">
        <v>2444</v>
      </c>
      <c r="C56" s="942" t="s">
        <v>2483</v>
      </c>
      <c r="D56" s="940">
        <v>45419</v>
      </c>
      <c r="E56" s="1028" t="s">
        <v>283</v>
      </c>
      <c r="F56" s="801">
        <f t="shared" si="1"/>
        <v>45427</v>
      </c>
      <c r="G56" s="800"/>
      <c r="H56" s="757">
        <f t="shared" si="3"/>
        <v>45413</v>
      </c>
      <c r="I56" s="757">
        <f t="shared" si="3"/>
        <v>45413</v>
      </c>
      <c r="J56" s="800"/>
    </row>
    <row r="57" spans="1:10" s="146" customFormat="1" ht="20.100000000000001" hidden="1" customHeight="1">
      <c r="A57" s="1014" t="s">
        <v>2484</v>
      </c>
      <c r="B57" s="1036" t="s">
        <v>307</v>
      </c>
      <c r="C57" s="942" t="s">
        <v>2485</v>
      </c>
      <c r="D57" s="940">
        <v>45412</v>
      </c>
      <c r="E57" s="1029">
        <f>D57+5</f>
        <v>45417</v>
      </c>
      <c r="F57" s="849">
        <f t="shared" si="1"/>
        <v>45420</v>
      </c>
      <c r="G57" s="800"/>
      <c r="H57" s="757">
        <f t="shared" si="3"/>
        <v>45420</v>
      </c>
      <c r="I57" s="757">
        <f t="shared" si="3"/>
        <v>45420</v>
      </c>
      <c r="J57" s="800"/>
    </row>
    <row r="58" spans="1:10" s="146" customFormat="1" ht="20.100000000000001" hidden="1" customHeight="1">
      <c r="A58" s="1014"/>
      <c r="B58" s="964" t="s">
        <v>2424</v>
      </c>
      <c r="C58" s="942" t="s">
        <v>2486</v>
      </c>
      <c r="D58" s="940">
        <v>45435</v>
      </c>
      <c r="E58" s="837">
        <f>D58+5</f>
        <v>45440</v>
      </c>
      <c r="F58" s="801">
        <f t="shared" si="1"/>
        <v>45443</v>
      </c>
      <c r="G58" s="800"/>
      <c r="H58" s="757">
        <f t="shared" si="3"/>
        <v>45427</v>
      </c>
      <c r="I58" s="757">
        <f t="shared" si="3"/>
        <v>45427</v>
      </c>
      <c r="J58" s="800"/>
    </row>
    <row r="59" spans="1:10" s="146" customFormat="1" ht="20.100000000000001" hidden="1" customHeight="1">
      <c r="A59" s="1014" t="s">
        <v>2487</v>
      </c>
      <c r="B59" s="1012" t="s">
        <v>283</v>
      </c>
      <c r="C59" s="942" t="s">
        <v>2488</v>
      </c>
      <c r="D59" s="849">
        <v>45439</v>
      </c>
      <c r="E59" s="1029">
        <f>D59+5</f>
        <v>45444</v>
      </c>
      <c r="F59" s="849">
        <f t="shared" si="1"/>
        <v>45447</v>
      </c>
      <c r="G59" s="800"/>
      <c r="H59" s="757">
        <f t="shared" si="3"/>
        <v>45434</v>
      </c>
      <c r="I59" s="757">
        <f t="shared" si="3"/>
        <v>45434</v>
      </c>
      <c r="J59" s="800"/>
    </row>
    <row r="60" spans="1:10" s="146" customFormat="1" ht="20.100000000000001" hidden="1" customHeight="1">
      <c r="A60" s="1014" t="s">
        <v>2489</v>
      </c>
      <c r="B60" s="964" t="s">
        <v>2451</v>
      </c>
      <c r="C60" s="942" t="s">
        <v>2490</v>
      </c>
      <c r="D60" s="940">
        <v>45451</v>
      </c>
      <c r="E60" s="837">
        <f>D60+5</f>
        <v>45456</v>
      </c>
      <c r="F60" s="801">
        <f t="shared" si="1"/>
        <v>45459</v>
      </c>
      <c r="G60" s="800"/>
      <c r="H60" s="757">
        <f t="shared" si="3"/>
        <v>45441</v>
      </c>
      <c r="I60" s="757">
        <f t="shared" si="3"/>
        <v>45441</v>
      </c>
      <c r="J60" s="800"/>
    </row>
    <row r="61" spans="1:10" s="146" customFormat="1" ht="20.100000000000001" hidden="1" customHeight="1">
      <c r="A61" s="1014" t="s">
        <v>2444</v>
      </c>
      <c r="B61" s="964" t="s">
        <v>2491</v>
      </c>
      <c r="C61" s="942" t="s">
        <v>2492</v>
      </c>
      <c r="D61" s="940">
        <v>45453</v>
      </c>
      <c r="E61" s="1021" t="s">
        <v>283</v>
      </c>
      <c r="F61" s="801">
        <f t="shared" si="1"/>
        <v>45461</v>
      </c>
      <c r="G61" s="800"/>
      <c r="H61" s="757">
        <f t="shared" si="3"/>
        <v>45448</v>
      </c>
      <c r="I61" s="757">
        <f t="shared" si="3"/>
        <v>45448</v>
      </c>
      <c r="J61" s="800"/>
    </row>
    <row r="62" spans="1:10" s="146" customFormat="1" ht="20.100000000000001" hidden="1" customHeight="1">
      <c r="A62" s="1014" t="s">
        <v>2484</v>
      </c>
      <c r="B62" s="964" t="s">
        <v>2444</v>
      </c>
      <c r="C62" s="942" t="s">
        <v>2493</v>
      </c>
      <c r="D62" s="940">
        <v>45463</v>
      </c>
      <c r="E62" s="1021" t="s">
        <v>283</v>
      </c>
      <c r="F62" s="1021" t="s">
        <v>283</v>
      </c>
      <c r="G62" s="800"/>
      <c r="H62" s="757">
        <f t="shared" si="3"/>
        <v>45455</v>
      </c>
      <c r="I62" s="757">
        <f t="shared" si="3"/>
        <v>45455</v>
      </c>
      <c r="J62" s="800"/>
    </row>
    <row r="63" spans="1:10" s="146" customFormat="1" ht="20.100000000000001" hidden="1" customHeight="1">
      <c r="A63" s="1014" t="s">
        <v>2424</v>
      </c>
      <c r="B63" s="964" t="s">
        <v>1838</v>
      </c>
      <c r="C63" s="942" t="s">
        <v>2494</v>
      </c>
      <c r="D63" s="940">
        <v>45470</v>
      </c>
      <c r="E63" s="837">
        <f t="shared" ref="E63:E71" si="6">D63+5</f>
        <v>45475</v>
      </c>
      <c r="F63" s="801">
        <f t="shared" ref="F63:F71" si="7">D63+8</f>
        <v>45478</v>
      </c>
      <c r="G63" s="800"/>
      <c r="H63" s="757">
        <f t="shared" si="3"/>
        <v>45462</v>
      </c>
      <c r="I63" s="757">
        <f t="shared" si="3"/>
        <v>45462</v>
      </c>
      <c r="J63" s="800"/>
    </row>
    <row r="64" spans="1:10" s="146" customFormat="1" ht="20.100000000000001" hidden="1" customHeight="1">
      <c r="A64" s="1014" t="s">
        <v>2495</v>
      </c>
      <c r="B64" s="964" t="s">
        <v>2424</v>
      </c>
      <c r="C64" s="942" t="s">
        <v>2496</v>
      </c>
      <c r="D64" s="940">
        <v>45477</v>
      </c>
      <c r="E64" s="837">
        <f t="shared" si="6"/>
        <v>45482</v>
      </c>
      <c r="F64" s="801">
        <f t="shared" si="7"/>
        <v>45485</v>
      </c>
      <c r="G64" s="800"/>
      <c r="H64" s="757">
        <f t="shared" si="3"/>
        <v>45469</v>
      </c>
      <c r="I64" s="757">
        <f t="shared" si="3"/>
        <v>45469</v>
      </c>
      <c r="J64" s="800"/>
    </row>
    <row r="65" spans="1:10" s="146" customFormat="1" ht="20.100000000000001" hidden="1" customHeight="1">
      <c r="A65" s="1014" t="s">
        <v>2489</v>
      </c>
      <c r="B65" s="964" t="s">
        <v>2451</v>
      </c>
      <c r="C65" s="942" t="s">
        <v>2497</v>
      </c>
      <c r="D65" s="940">
        <v>45487</v>
      </c>
      <c r="E65" s="837">
        <f t="shared" si="6"/>
        <v>45492</v>
      </c>
      <c r="F65" s="801">
        <f t="shared" si="7"/>
        <v>45495</v>
      </c>
      <c r="G65" s="800"/>
      <c r="H65" s="757">
        <f t="shared" si="3"/>
        <v>45476</v>
      </c>
      <c r="I65" s="757">
        <f t="shared" si="3"/>
        <v>45476</v>
      </c>
      <c r="J65" s="800"/>
    </row>
    <row r="66" spans="1:10" s="146" customFormat="1" ht="20.100000000000001" hidden="1" customHeight="1">
      <c r="A66" s="1014" t="s">
        <v>2444</v>
      </c>
      <c r="B66" s="964" t="s">
        <v>2491</v>
      </c>
      <c r="C66" s="942" t="s">
        <v>2498</v>
      </c>
      <c r="D66" s="940">
        <v>45490</v>
      </c>
      <c r="E66" s="871" t="s">
        <v>283</v>
      </c>
      <c r="F66" s="871" t="s">
        <v>283</v>
      </c>
      <c r="G66" s="800"/>
      <c r="H66" s="757">
        <f t="shared" si="3"/>
        <v>45483</v>
      </c>
      <c r="I66" s="757">
        <f t="shared" si="3"/>
        <v>45483</v>
      </c>
      <c r="J66" s="800"/>
    </row>
    <row r="67" spans="1:10" s="146" customFormat="1" ht="20.100000000000001" hidden="1" customHeight="1">
      <c r="A67" s="1014" t="s">
        <v>2484</v>
      </c>
      <c r="B67" s="964" t="s">
        <v>2499</v>
      </c>
      <c r="C67" s="942" t="s">
        <v>2500</v>
      </c>
      <c r="D67" s="871" t="s">
        <v>283</v>
      </c>
      <c r="E67" s="1050" t="e">
        <f t="shared" si="6"/>
        <v>#VALUE!</v>
      </c>
      <c r="F67" s="799" t="e">
        <f t="shared" si="7"/>
        <v>#VALUE!</v>
      </c>
      <c r="G67" s="800"/>
      <c r="H67" s="757">
        <f t="shared" si="3"/>
        <v>45490</v>
      </c>
      <c r="I67" s="757">
        <f t="shared" si="3"/>
        <v>45490</v>
      </c>
      <c r="J67" s="800"/>
    </row>
    <row r="68" spans="1:10" s="146" customFormat="1" ht="20.100000000000001" hidden="1" customHeight="1">
      <c r="A68" s="1014" t="s">
        <v>2424</v>
      </c>
      <c r="B68" s="964" t="s">
        <v>1838</v>
      </c>
      <c r="C68" s="942" t="s">
        <v>2501</v>
      </c>
      <c r="D68" s="871" t="s">
        <v>283</v>
      </c>
      <c r="E68" s="871" t="s">
        <v>283</v>
      </c>
      <c r="F68" s="871" t="s">
        <v>283</v>
      </c>
      <c r="G68" s="800"/>
      <c r="H68" s="757">
        <f t="shared" si="3"/>
        <v>45497</v>
      </c>
      <c r="I68" s="757">
        <f t="shared" si="3"/>
        <v>45497</v>
      </c>
      <c r="J68" s="800"/>
    </row>
    <row r="69" spans="1:10" s="146" customFormat="1" ht="20.100000000000001" hidden="1" customHeight="1">
      <c r="A69" s="1014"/>
      <c r="B69" s="964" t="s">
        <v>2424</v>
      </c>
      <c r="C69" s="942" t="s">
        <v>2502</v>
      </c>
      <c r="D69" s="871" t="s">
        <v>283</v>
      </c>
      <c r="E69" s="871" t="s">
        <v>283</v>
      </c>
      <c r="F69" s="871" t="s">
        <v>283</v>
      </c>
      <c r="G69" s="800"/>
      <c r="H69" s="757">
        <f t="shared" si="3"/>
        <v>45504</v>
      </c>
      <c r="I69" s="757">
        <f t="shared" si="3"/>
        <v>45504</v>
      </c>
      <c r="J69" s="800"/>
    </row>
    <row r="70" spans="1:10" s="146" customFormat="1" ht="20.100000000000001" hidden="1" customHeight="1">
      <c r="A70" s="1014" t="s">
        <v>2451</v>
      </c>
      <c r="B70" s="964" t="s">
        <v>2503</v>
      </c>
      <c r="C70" s="942" t="s">
        <v>2504</v>
      </c>
      <c r="D70" s="940">
        <v>45519</v>
      </c>
      <c r="E70" s="871" t="s">
        <v>283</v>
      </c>
      <c r="F70" s="871" t="s">
        <v>283</v>
      </c>
      <c r="G70" s="800"/>
      <c r="H70" s="757">
        <f t="shared" si="3"/>
        <v>45511</v>
      </c>
      <c r="I70" s="757">
        <f t="shared" si="3"/>
        <v>45511</v>
      </c>
      <c r="J70" s="800"/>
    </row>
    <row r="71" spans="1:10" s="146" customFormat="1" ht="20.100000000000001" hidden="1" customHeight="1">
      <c r="A71" s="1014" t="s">
        <v>2505</v>
      </c>
      <c r="B71" s="964" t="s">
        <v>2451</v>
      </c>
      <c r="C71" s="942" t="s">
        <v>2506</v>
      </c>
      <c r="D71" s="940">
        <v>45523</v>
      </c>
      <c r="E71" s="837">
        <f t="shared" si="6"/>
        <v>45528</v>
      </c>
      <c r="F71" s="801">
        <f t="shared" si="7"/>
        <v>45531</v>
      </c>
      <c r="G71" s="800"/>
      <c r="H71" s="757">
        <f t="shared" si="3"/>
        <v>45518</v>
      </c>
      <c r="I71" s="757">
        <f t="shared" si="3"/>
        <v>45518</v>
      </c>
      <c r="J71" s="800"/>
    </row>
    <row r="72" spans="1:10" s="146" customFormat="1" ht="20.100000000000001" hidden="1" customHeight="1">
      <c r="A72" s="1014" t="s">
        <v>2499</v>
      </c>
      <c r="B72" s="964" t="s">
        <v>2507</v>
      </c>
      <c r="C72" s="942" t="s">
        <v>2508</v>
      </c>
      <c r="D72" s="871" t="s">
        <v>283</v>
      </c>
      <c r="E72" s="1029"/>
      <c r="F72" s="849"/>
      <c r="G72" s="800"/>
      <c r="H72" s="757">
        <f t="shared" si="3"/>
        <v>45525</v>
      </c>
      <c r="I72" s="757">
        <f t="shared" si="3"/>
        <v>45525</v>
      </c>
      <c r="J72" s="800"/>
    </row>
    <row r="73" spans="1:10" s="146" customFormat="1" ht="20.100000000000001" hidden="1" customHeight="1">
      <c r="A73" s="1014" t="s">
        <v>2424</v>
      </c>
      <c r="B73" s="964" t="s">
        <v>1838</v>
      </c>
      <c r="C73" s="942" t="s">
        <v>2509</v>
      </c>
      <c r="D73" s="940">
        <v>45543</v>
      </c>
      <c r="E73" s="837">
        <f t="shared" ref="E73:E77" si="8">D73+5</f>
        <v>45548</v>
      </c>
      <c r="F73" s="801">
        <f t="shared" ref="F73:F85" si="9">D73+8</f>
        <v>45551</v>
      </c>
      <c r="G73" s="800"/>
      <c r="H73" s="757">
        <f t="shared" si="3"/>
        <v>45532</v>
      </c>
      <c r="I73" s="757">
        <f t="shared" si="3"/>
        <v>45532</v>
      </c>
      <c r="J73" s="800"/>
    </row>
    <row r="74" spans="1:10" s="146" customFormat="1" ht="20.100000000000001" hidden="1" customHeight="1">
      <c r="A74" s="1014"/>
      <c r="B74" s="964" t="s">
        <v>2424</v>
      </c>
      <c r="C74" s="942" t="s">
        <v>2510</v>
      </c>
      <c r="D74" s="940">
        <v>45543</v>
      </c>
      <c r="E74" s="837">
        <f t="shared" si="8"/>
        <v>45548</v>
      </c>
      <c r="F74" s="801">
        <f t="shared" si="9"/>
        <v>45551</v>
      </c>
      <c r="G74" s="800"/>
      <c r="H74" s="757">
        <f t="shared" si="3"/>
        <v>45539</v>
      </c>
      <c r="I74" s="757">
        <f t="shared" si="3"/>
        <v>45539</v>
      </c>
      <c r="J74" s="800"/>
    </row>
    <row r="75" spans="1:10" s="146" customFormat="1" ht="20.100000000000001" hidden="1" customHeight="1">
      <c r="A75" s="1014" t="s">
        <v>2451</v>
      </c>
      <c r="B75" s="964" t="s">
        <v>2503</v>
      </c>
      <c r="C75" s="942" t="s">
        <v>2511</v>
      </c>
      <c r="D75" s="940">
        <v>45558</v>
      </c>
      <c r="E75" s="837">
        <f t="shared" si="8"/>
        <v>45563</v>
      </c>
      <c r="F75" s="1021" t="s">
        <v>283</v>
      </c>
      <c r="G75" s="800"/>
      <c r="H75" s="757">
        <f t="shared" si="3"/>
        <v>45546</v>
      </c>
      <c r="I75" s="757">
        <f t="shared" si="3"/>
        <v>45546</v>
      </c>
      <c r="J75" s="800"/>
    </row>
    <row r="76" spans="1:10" s="146" customFormat="1" ht="20.100000000000001" hidden="1" customHeight="1">
      <c r="A76" s="1014" t="s">
        <v>2505</v>
      </c>
      <c r="B76" s="964" t="s">
        <v>2451</v>
      </c>
      <c r="C76" s="942" t="s">
        <v>2512</v>
      </c>
      <c r="D76" s="940">
        <v>45560</v>
      </c>
      <c r="E76" s="1021" t="s">
        <v>283</v>
      </c>
      <c r="F76" s="801">
        <f t="shared" si="9"/>
        <v>45568</v>
      </c>
      <c r="G76" s="800"/>
      <c r="H76" s="757">
        <f t="shared" si="3"/>
        <v>45553</v>
      </c>
      <c r="I76" s="757">
        <f t="shared" si="3"/>
        <v>45553</v>
      </c>
      <c r="J76" s="800"/>
    </row>
    <row r="77" spans="1:10" s="146" customFormat="1" ht="20.100000000000001" hidden="1" customHeight="1">
      <c r="A77" s="1014"/>
      <c r="B77" s="964" t="s">
        <v>2507</v>
      </c>
      <c r="C77" s="942" t="s">
        <v>2513</v>
      </c>
      <c r="D77" s="940">
        <v>45569</v>
      </c>
      <c r="E77" s="837">
        <f t="shared" si="8"/>
        <v>45574</v>
      </c>
      <c r="F77" s="1021" t="s">
        <v>283</v>
      </c>
      <c r="G77" s="800"/>
      <c r="H77" s="757">
        <f t="shared" si="3"/>
        <v>45560</v>
      </c>
      <c r="I77" s="757">
        <f t="shared" si="3"/>
        <v>45560</v>
      </c>
      <c r="J77" s="800"/>
    </row>
    <row r="78" spans="1:10" s="146" customFormat="1" ht="20.100000000000001" hidden="1" customHeight="1">
      <c r="A78" s="1014"/>
      <c r="B78" s="964" t="s">
        <v>1838</v>
      </c>
      <c r="C78" s="942" t="s">
        <v>2514</v>
      </c>
      <c r="D78" s="940">
        <v>45573</v>
      </c>
      <c r="E78" s="1021" t="s">
        <v>283</v>
      </c>
      <c r="F78" s="801">
        <f t="shared" si="9"/>
        <v>45581</v>
      </c>
      <c r="G78" s="800"/>
      <c r="H78" s="757">
        <f t="shared" si="3"/>
        <v>45567</v>
      </c>
      <c r="I78" s="757">
        <f t="shared" si="3"/>
        <v>45567</v>
      </c>
      <c r="J78" s="800"/>
    </row>
    <row r="79" spans="1:10" s="146" customFormat="1" ht="20.100000000000001" hidden="1" customHeight="1">
      <c r="A79" s="1014"/>
      <c r="B79" s="964" t="s">
        <v>2424</v>
      </c>
      <c r="C79" s="942" t="s">
        <v>2515</v>
      </c>
      <c r="D79" s="940">
        <v>45575</v>
      </c>
      <c r="E79" s="837">
        <f t="shared" ref="E79:E87" si="10">D79+5</f>
        <v>45580</v>
      </c>
      <c r="F79" s="801">
        <f t="shared" si="9"/>
        <v>45583</v>
      </c>
      <c r="G79" s="800"/>
      <c r="H79" s="757">
        <f t="shared" si="3"/>
        <v>45574</v>
      </c>
      <c r="I79" s="757">
        <f t="shared" si="3"/>
        <v>45574</v>
      </c>
      <c r="J79" s="800"/>
    </row>
    <row r="80" spans="1:10" s="146" customFormat="1" ht="20.100000000000001" hidden="1" customHeight="1">
      <c r="A80" s="1014"/>
      <c r="B80" s="964" t="s">
        <v>2503</v>
      </c>
      <c r="C80" s="942" t="s">
        <v>2516</v>
      </c>
      <c r="D80" s="940">
        <v>45583</v>
      </c>
      <c r="E80" s="837">
        <f t="shared" si="10"/>
        <v>45588</v>
      </c>
      <c r="F80" s="801">
        <f t="shared" si="9"/>
        <v>45591</v>
      </c>
      <c r="G80" s="800"/>
      <c r="H80" s="757">
        <f t="shared" ref="H80:I138" si="11">H79+7</f>
        <v>45581</v>
      </c>
      <c r="I80" s="757">
        <f t="shared" si="11"/>
        <v>45581</v>
      </c>
      <c r="J80" s="800"/>
    </row>
    <row r="81" spans="1:10" s="146" customFormat="1" ht="20.100000000000001" hidden="1" customHeight="1">
      <c r="A81" s="1014"/>
      <c r="B81" s="964" t="s">
        <v>2451</v>
      </c>
      <c r="C81" s="942" t="s">
        <v>2517</v>
      </c>
      <c r="D81" s="940">
        <v>45593</v>
      </c>
      <c r="E81" s="837">
        <f t="shared" si="10"/>
        <v>45598</v>
      </c>
      <c r="F81" s="801">
        <f t="shared" si="9"/>
        <v>45601</v>
      </c>
      <c r="G81" s="800"/>
      <c r="H81" s="757">
        <f t="shared" si="11"/>
        <v>45588</v>
      </c>
      <c r="I81" s="757">
        <f t="shared" si="11"/>
        <v>45588</v>
      </c>
      <c r="J81" s="800"/>
    </row>
    <row r="82" spans="1:10" s="146" customFormat="1" ht="20.100000000000001" hidden="1" customHeight="1">
      <c r="A82" s="1014" t="s">
        <v>2518</v>
      </c>
      <c r="B82" s="964" t="s">
        <v>2507</v>
      </c>
      <c r="C82" s="942" t="s">
        <v>2519</v>
      </c>
      <c r="D82" s="940">
        <v>45599</v>
      </c>
      <c r="E82" s="837">
        <f t="shared" si="10"/>
        <v>45604</v>
      </c>
      <c r="F82" s="801">
        <f t="shared" si="9"/>
        <v>45607</v>
      </c>
      <c r="G82" s="800"/>
      <c r="H82" s="757">
        <f t="shared" si="11"/>
        <v>45595</v>
      </c>
      <c r="I82" s="757">
        <f t="shared" si="11"/>
        <v>45595</v>
      </c>
      <c r="J82" s="800"/>
    </row>
    <row r="83" spans="1:10" s="146" customFormat="1" ht="20.100000000000001" hidden="1" customHeight="1">
      <c r="A83" s="1014"/>
      <c r="B83" s="964" t="s">
        <v>1838</v>
      </c>
      <c r="C83" s="942" t="s">
        <v>2520</v>
      </c>
      <c r="D83" s="940">
        <v>45606</v>
      </c>
      <c r="E83" s="837">
        <f t="shared" si="10"/>
        <v>45611</v>
      </c>
      <c r="F83" s="801">
        <f t="shared" si="9"/>
        <v>45614</v>
      </c>
      <c r="G83" s="800"/>
      <c r="H83" s="757">
        <f t="shared" si="11"/>
        <v>45602</v>
      </c>
      <c r="I83" s="757">
        <f t="shared" si="11"/>
        <v>45602</v>
      </c>
      <c r="J83" s="800"/>
    </row>
    <row r="84" spans="1:10" s="146" customFormat="1" ht="20.100000000000001" hidden="1" customHeight="1">
      <c r="A84" s="1014"/>
      <c r="B84" s="964" t="s">
        <v>2424</v>
      </c>
      <c r="C84" s="942" t="s">
        <v>2521</v>
      </c>
      <c r="D84" s="940">
        <v>45616</v>
      </c>
      <c r="E84" s="837">
        <f t="shared" si="10"/>
        <v>45621</v>
      </c>
      <c r="F84" s="801">
        <f t="shared" si="9"/>
        <v>45624</v>
      </c>
      <c r="G84" s="800"/>
      <c r="H84" s="757">
        <f t="shared" si="11"/>
        <v>45609</v>
      </c>
      <c r="I84" s="757">
        <f t="shared" si="11"/>
        <v>45609</v>
      </c>
      <c r="J84" s="800"/>
    </row>
    <row r="85" spans="1:10" s="146" customFormat="1" ht="20.100000000000001" hidden="1" customHeight="1">
      <c r="A85" s="1014"/>
      <c r="B85" s="964" t="s">
        <v>2503</v>
      </c>
      <c r="C85" s="942" t="s">
        <v>2522</v>
      </c>
      <c r="D85" s="940">
        <v>45619</v>
      </c>
      <c r="E85" s="837">
        <f t="shared" si="10"/>
        <v>45624</v>
      </c>
      <c r="F85" s="801">
        <f t="shared" si="9"/>
        <v>45627</v>
      </c>
      <c r="G85" s="800"/>
      <c r="H85" s="757">
        <f t="shared" si="11"/>
        <v>45616</v>
      </c>
      <c r="I85" s="757">
        <f t="shared" si="11"/>
        <v>45616</v>
      </c>
      <c r="J85" s="800"/>
    </row>
    <row r="86" spans="1:10" s="146" customFormat="1" ht="20.100000000000001" hidden="1" customHeight="1">
      <c r="A86" s="1014"/>
      <c r="B86" s="964" t="s">
        <v>2451</v>
      </c>
      <c r="C86" s="942" t="s">
        <v>2523</v>
      </c>
      <c r="D86" s="871" t="s">
        <v>283</v>
      </c>
      <c r="E86" s="970"/>
      <c r="F86" s="970"/>
      <c r="G86" s="800"/>
      <c r="H86" s="757">
        <f t="shared" si="11"/>
        <v>45623</v>
      </c>
      <c r="I86" s="757">
        <f t="shared" si="11"/>
        <v>45623</v>
      </c>
      <c r="J86" s="800"/>
    </row>
    <row r="87" spans="1:10" s="146" customFormat="1" ht="20.100000000000001" hidden="1" customHeight="1">
      <c r="A87" s="1014"/>
      <c r="B87" s="964" t="s">
        <v>2182</v>
      </c>
      <c r="C87" s="942" t="s">
        <v>2524</v>
      </c>
      <c r="D87" s="940">
        <v>45635</v>
      </c>
      <c r="E87" s="837">
        <f t="shared" si="10"/>
        <v>45640</v>
      </c>
      <c r="F87" s="871" t="s">
        <v>283</v>
      </c>
      <c r="G87" s="800"/>
      <c r="H87" s="757">
        <f t="shared" si="11"/>
        <v>45630</v>
      </c>
      <c r="I87" s="757">
        <f t="shared" si="11"/>
        <v>45630</v>
      </c>
      <c r="J87" s="800"/>
    </row>
    <row r="88" spans="1:10" s="146" customFormat="1" ht="20.100000000000001" hidden="1" customHeight="1">
      <c r="A88" s="1014"/>
      <c r="B88" s="964" t="s">
        <v>1838</v>
      </c>
      <c r="C88" s="942" t="s">
        <v>2525</v>
      </c>
      <c r="D88" s="940">
        <v>45643</v>
      </c>
      <c r="E88" s="871" t="s">
        <v>283</v>
      </c>
      <c r="F88" s="801">
        <v>45645</v>
      </c>
      <c r="G88" s="800"/>
      <c r="H88" s="757">
        <f t="shared" si="11"/>
        <v>45637</v>
      </c>
      <c r="I88" s="757">
        <f t="shared" si="11"/>
        <v>45637</v>
      </c>
      <c r="J88" s="800"/>
    </row>
    <row r="89" spans="1:10" s="146" customFormat="1" ht="20.100000000000001" hidden="1" customHeight="1">
      <c r="A89" s="1014"/>
      <c r="B89" s="964" t="s">
        <v>2424</v>
      </c>
      <c r="C89" s="942" t="s">
        <v>2526</v>
      </c>
      <c r="D89" s="940">
        <v>45651</v>
      </c>
      <c r="E89" s="871" t="s">
        <v>283</v>
      </c>
      <c r="F89" s="801">
        <v>45649</v>
      </c>
      <c r="G89" s="800"/>
      <c r="H89" s="757">
        <f t="shared" si="11"/>
        <v>45644</v>
      </c>
      <c r="I89" s="757">
        <f t="shared" si="11"/>
        <v>45644</v>
      </c>
      <c r="J89" s="800"/>
    </row>
    <row r="90" spans="1:10" s="146" customFormat="1" ht="20.100000000000001" hidden="1" customHeight="1">
      <c r="A90" s="1014"/>
      <c r="B90" s="964" t="s">
        <v>2503</v>
      </c>
      <c r="C90" s="942" t="s">
        <v>2527</v>
      </c>
      <c r="D90" s="940">
        <v>45656</v>
      </c>
      <c r="E90" s="837">
        <f t="shared" ref="E90:E107" si="12">D90+5</f>
        <v>45661</v>
      </c>
      <c r="F90" s="801">
        <f t="shared" ref="F90:F107" si="13">D90+8</f>
        <v>45664</v>
      </c>
      <c r="G90" s="800"/>
      <c r="H90" s="757">
        <f t="shared" si="11"/>
        <v>45651</v>
      </c>
      <c r="I90" s="757">
        <f t="shared" si="11"/>
        <v>45651</v>
      </c>
      <c r="J90" s="800"/>
    </row>
    <row r="91" spans="1:10" s="146" customFormat="1" ht="20.100000000000001" hidden="1" customHeight="1">
      <c r="A91" s="1014"/>
      <c r="B91" s="964" t="s">
        <v>2451</v>
      </c>
      <c r="C91" s="942" t="s">
        <v>2528</v>
      </c>
      <c r="D91" s="940">
        <v>45662</v>
      </c>
      <c r="E91" s="837">
        <f t="shared" si="12"/>
        <v>45667</v>
      </c>
      <c r="F91" s="801">
        <f t="shared" si="13"/>
        <v>45670</v>
      </c>
      <c r="G91" s="800"/>
      <c r="H91" s="757">
        <f t="shared" si="11"/>
        <v>45658</v>
      </c>
      <c r="I91" s="757">
        <f t="shared" si="11"/>
        <v>45658</v>
      </c>
      <c r="J91" s="800"/>
    </row>
    <row r="92" spans="1:10" s="146" customFormat="1" ht="20.100000000000001" hidden="1" customHeight="1">
      <c r="A92" s="1014"/>
      <c r="B92" s="964" t="s">
        <v>2182</v>
      </c>
      <c r="C92" s="942" t="s">
        <v>2529</v>
      </c>
      <c r="D92" s="940">
        <v>45672</v>
      </c>
      <c r="E92" s="837">
        <f t="shared" si="12"/>
        <v>45677</v>
      </c>
      <c r="F92" s="801">
        <f t="shared" si="13"/>
        <v>45680</v>
      </c>
      <c r="G92" s="800"/>
      <c r="H92" s="757">
        <f t="shared" si="11"/>
        <v>45665</v>
      </c>
      <c r="I92" s="757">
        <f t="shared" si="11"/>
        <v>45665</v>
      </c>
      <c r="J92" s="800"/>
    </row>
    <row r="93" spans="1:10" s="146" customFormat="1" ht="20.100000000000001" hidden="1" customHeight="1">
      <c r="A93" s="1014"/>
      <c r="B93" s="964" t="s">
        <v>1838</v>
      </c>
      <c r="C93" s="942" t="s">
        <v>2530</v>
      </c>
      <c r="D93" s="940">
        <v>45675</v>
      </c>
      <c r="E93" s="837">
        <f t="shared" si="12"/>
        <v>45680</v>
      </c>
      <c r="F93" s="801">
        <f t="shared" si="13"/>
        <v>45683</v>
      </c>
      <c r="G93" s="800"/>
      <c r="H93" s="757">
        <f t="shared" si="11"/>
        <v>45672</v>
      </c>
      <c r="I93" s="757">
        <f t="shared" si="11"/>
        <v>45672</v>
      </c>
      <c r="J93" s="800"/>
    </row>
    <row r="94" spans="1:10" s="146" customFormat="1" ht="20.100000000000001" hidden="1" customHeight="1">
      <c r="A94" s="1014"/>
      <c r="B94" s="964" t="s">
        <v>2424</v>
      </c>
      <c r="C94" s="942" t="s">
        <v>2531</v>
      </c>
      <c r="D94" s="940">
        <v>45681</v>
      </c>
      <c r="E94" s="837">
        <f t="shared" si="12"/>
        <v>45686</v>
      </c>
      <c r="F94" s="801">
        <f t="shared" si="13"/>
        <v>45689</v>
      </c>
      <c r="G94" s="800"/>
      <c r="H94" s="757">
        <f t="shared" si="11"/>
        <v>45679</v>
      </c>
      <c r="I94" s="757">
        <f t="shared" si="11"/>
        <v>45679</v>
      </c>
      <c r="J94" s="800"/>
    </row>
    <row r="95" spans="1:10" s="146" customFormat="1" ht="20.100000000000001" hidden="1" customHeight="1">
      <c r="A95" s="1014"/>
      <c r="B95" s="964" t="s">
        <v>2503</v>
      </c>
      <c r="C95" s="942" t="s">
        <v>2532</v>
      </c>
      <c r="D95" s="940">
        <v>45697</v>
      </c>
      <c r="E95" s="871" t="s">
        <v>283</v>
      </c>
      <c r="F95" s="871" t="s">
        <v>283</v>
      </c>
      <c r="G95" s="800"/>
      <c r="H95" s="757">
        <f t="shared" si="11"/>
        <v>45686</v>
      </c>
      <c r="I95" s="757">
        <f t="shared" si="11"/>
        <v>45686</v>
      </c>
      <c r="J95" s="800"/>
    </row>
    <row r="96" spans="1:10" s="146" customFormat="1" ht="20.100000000000001" hidden="1" customHeight="1">
      <c r="A96" s="1014"/>
      <c r="B96" s="964" t="s">
        <v>2451</v>
      </c>
      <c r="C96" s="942" t="s">
        <v>2533</v>
      </c>
      <c r="D96" s="940">
        <v>45711</v>
      </c>
      <c r="E96" s="871" t="s">
        <v>283</v>
      </c>
      <c r="F96" s="871" t="s">
        <v>283</v>
      </c>
      <c r="G96" s="800"/>
      <c r="H96" s="757">
        <f t="shared" si="11"/>
        <v>45693</v>
      </c>
      <c r="I96" s="757">
        <f t="shared" si="11"/>
        <v>45693</v>
      </c>
      <c r="J96" s="800"/>
    </row>
    <row r="97" spans="1:10" s="146" customFormat="1" ht="20.100000000000001" hidden="1" customHeight="1">
      <c r="A97" s="1014"/>
      <c r="B97" s="964" t="s">
        <v>2182</v>
      </c>
      <c r="C97" s="942" t="s">
        <v>2534</v>
      </c>
      <c r="D97" s="940">
        <v>45707</v>
      </c>
      <c r="E97" s="837">
        <f t="shared" si="12"/>
        <v>45712</v>
      </c>
      <c r="F97" s="801">
        <f t="shared" si="13"/>
        <v>45715</v>
      </c>
      <c r="G97" s="800"/>
      <c r="H97" s="757">
        <f t="shared" si="11"/>
        <v>45700</v>
      </c>
      <c r="I97" s="757">
        <f t="shared" si="11"/>
        <v>45700</v>
      </c>
      <c r="J97" s="800"/>
    </row>
    <row r="98" spans="1:10" s="146" customFormat="1" ht="20.100000000000001" hidden="1" customHeight="1">
      <c r="A98" s="1014"/>
      <c r="B98" s="964" t="s">
        <v>1838</v>
      </c>
      <c r="C98" s="942" t="s">
        <v>2535</v>
      </c>
      <c r="D98" s="940">
        <v>45710</v>
      </c>
      <c r="E98" s="837">
        <f t="shared" si="12"/>
        <v>45715</v>
      </c>
      <c r="F98" s="801">
        <f t="shared" si="13"/>
        <v>45718</v>
      </c>
      <c r="G98" s="800"/>
      <c r="H98" s="757">
        <f t="shared" si="11"/>
        <v>45707</v>
      </c>
      <c r="I98" s="757">
        <f t="shared" si="11"/>
        <v>45707</v>
      </c>
      <c r="J98" s="800"/>
    </row>
    <row r="99" spans="1:10" s="146" customFormat="1" ht="20.100000000000001" hidden="1" customHeight="1">
      <c r="A99" s="1014" t="s">
        <v>2424</v>
      </c>
      <c r="B99" s="964" t="s">
        <v>2135</v>
      </c>
      <c r="C99" s="942" t="s">
        <v>2536</v>
      </c>
      <c r="D99" s="940">
        <v>45714</v>
      </c>
      <c r="E99" s="837">
        <f t="shared" si="12"/>
        <v>45719</v>
      </c>
      <c r="F99" s="801">
        <f t="shared" si="13"/>
        <v>45722</v>
      </c>
      <c r="G99" s="800"/>
      <c r="H99" s="757">
        <v>45715</v>
      </c>
      <c r="I99" s="757">
        <v>45715</v>
      </c>
      <c r="J99" s="800"/>
    </row>
    <row r="100" spans="1:10" s="146" customFormat="1" ht="20.100000000000001" hidden="1" customHeight="1">
      <c r="A100" s="1014"/>
      <c r="B100" s="964" t="s">
        <v>2503</v>
      </c>
      <c r="C100" s="942" t="s">
        <v>2537</v>
      </c>
      <c r="D100" s="940">
        <v>45725</v>
      </c>
      <c r="E100" s="837">
        <f t="shared" si="12"/>
        <v>45730</v>
      </c>
      <c r="F100" s="801">
        <f t="shared" si="13"/>
        <v>45733</v>
      </c>
      <c r="G100" s="800"/>
      <c r="H100" s="757">
        <f t="shared" si="11"/>
        <v>45722</v>
      </c>
      <c r="I100" s="757">
        <f t="shared" si="11"/>
        <v>45722</v>
      </c>
      <c r="J100" s="800"/>
    </row>
    <row r="101" spans="1:10" s="146" customFormat="1" ht="20.100000000000001" hidden="1" customHeight="1">
      <c r="A101" s="1014"/>
      <c r="B101" s="964" t="s">
        <v>2451</v>
      </c>
      <c r="C101" s="942" t="s">
        <v>2538</v>
      </c>
      <c r="D101" s="940">
        <v>45734</v>
      </c>
      <c r="E101" s="837">
        <f t="shared" si="12"/>
        <v>45739</v>
      </c>
      <c r="F101" s="801">
        <f t="shared" si="13"/>
        <v>45742</v>
      </c>
      <c r="G101" s="800"/>
      <c r="H101" s="757">
        <f t="shared" si="11"/>
        <v>45729</v>
      </c>
      <c r="I101" s="757">
        <f t="shared" si="11"/>
        <v>45729</v>
      </c>
      <c r="J101" s="800"/>
    </row>
    <row r="102" spans="1:10" s="146" customFormat="1" ht="20.100000000000001" hidden="1" customHeight="1">
      <c r="A102" s="1014"/>
      <c r="B102" s="964" t="s">
        <v>2539</v>
      </c>
      <c r="C102" s="942" t="s">
        <v>2540</v>
      </c>
      <c r="D102" s="940">
        <v>45737</v>
      </c>
      <c r="E102" s="837">
        <f t="shared" si="12"/>
        <v>45742</v>
      </c>
      <c r="F102" s="801">
        <f t="shared" si="13"/>
        <v>45745</v>
      </c>
      <c r="G102" s="800"/>
      <c r="H102" s="757">
        <f t="shared" si="11"/>
        <v>45736</v>
      </c>
      <c r="I102" s="757">
        <f t="shared" si="11"/>
        <v>45736</v>
      </c>
      <c r="J102" s="800"/>
    </row>
    <row r="103" spans="1:10" s="146" customFormat="1" ht="20.100000000000001" hidden="1" customHeight="1">
      <c r="A103" s="1014" t="s">
        <v>2541</v>
      </c>
      <c r="B103" s="964" t="s">
        <v>2182</v>
      </c>
      <c r="C103" s="942" t="s">
        <v>2542</v>
      </c>
      <c r="D103" s="940">
        <v>45742</v>
      </c>
      <c r="E103" s="959" t="s">
        <v>283</v>
      </c>
      <c r="F103" s="959" t="s">
        <v>283</v>
      </c>
      <c r="G103" s="800"/>
      <c r="H103" s="757">
        <f t="shared" si="11"/>
        <v>45743</v>
      </c>
      <c r="I103" s="757">
        <f t="shared" si="11"/>
        <v>45743</v>
      </c>
      <c r="J103" s="800"/>
    </row>
    <row r="104" spans="1:10" s="146" customFormat="1" ht="20.100000000000001" hidden="1" customHeight="1">
      <c r="A104" s="1014"/>
      <c r="B104" s="964" t="s">
        <v>1838</v>
      </c>
      <c r="C104" s="942" t="s">
        <v>2543</v>
      </c>
      <c r="D104" s="940">
        <v>45751</v>
      </c>
      <c r="E104" s="837">
        <f t="shared" si="12"/>
        <v>45756</v>
      </c>
      <c r="F104" s="801">
        <f t="shared" si="13"/>
        <v>45759</v>
      </c>
      <c r="G104" s="800"/>
      <c r="H104" s="757">
        <f t="shared" si="11"/>
        <v>45750</v>
      </c>
      <c r="I104" s="757">
        <f t="shared" si="11"/>
        <v>45750</v>
      </c>
      <c r="J104" s="800"/>
    </row>
    <row r="105" spans="1:10" s="146" customFormat="1" ht="20.100000000000001" hidden="1" customHeight="1">
      <c r="A105" s="1014"/>
      <c r="B105" s="964" t="s">
        <v>2135</v>
      </c>
      <c r="C105" s="942" t="s">
        <v>2544</v>
      </c>
      <c r="D105" s="940">
        <v>45757</v>
      </c>
      <c r="E105" s="837">
        <f t="shared" si="12"/>
        <v>45762</v>
      </c>
      <c r="F105" s="801">
        <f t="shared" si="13"/>
        <v>45765</v>
      </c>
      <c r="G105" s="800"/>
      <c r="H105" s="757">
        <f t="shared" si="11"/>
        <v>45757</v>
      </c>
      <c r="I105" s="757">
        <f t="shared" si="11"/>
        <v>45757</v>
      </c>
      <c r="J105" s="800"/>
    </row>
    <row r="106" spans="1:10" s="146" customFormat="1" ht="20.100000000000001" hidden="1" customHeight="1">
      <c r="A106" s="1014"/>
      <c r="B106" s="964" t="s">
        <v>2503</v>
      </c>
      <c r="C106" s="942" t="s">
        <v>2545</v>
      </c>
      <c r="D106" s="940">
        <v>45764</v>
      </c>
      <c r="E106" s="837">
        <f t="shared" si="12"/>
        <v>45769</v>
      </c>
      <c r="F106" s="801">
        <f t="shared" si="13"/>
        <v>45772</v>
      </c>
      <c r="G106" s="800"/>
      <c r="H106" s="757">
        <f t="shared" si="11"/>
        <v>45764</v>
      </c>
      <c r="I106" s="757">
        <f t="shared" si="11"/>
        <v>45764</v>
      </c>
      <c r="J106" s="800"/>
    </row>
    <row r="107" spans="1:10" s="146" customFormat="1" ht="20.100000000000001" hidden="1" customHeight="1">
      <c r="A107" s="1014"/>
      <c r="B107" s="964" t="s">
        <v>2451</v>
      </c>
      <c r="C107" s="942" t="s">
        <v>2546</v>
      </c>
      <c r="D107" s="940">
        <v>45768</v>
      </c>
      <c r="E107" s="837">
        <f t="shared" si="12"/>
        <v>45773</v>
      </c>
      <c r="F107" s="801">
        <f t="shared" si="13"/>
        <v>45776</v>
      </c>
      <c r="G107" s="800"/>
      <c r="H107" s="757">
        <f t="shared" si="11"/>
        <v>45771</v>
      </c>
      <c r="I107" s="757">
        <f t="shared" si="11"/>
        <v>45771</v>
      </c>
      <c r="J107" s="800"/>
    </row>
    <row r="108" spans="1:10" s="146" customFormat="1" ht="20.100000000000001" hidden="1" customHeight="1">
      <c r="A108" s="1014"/>
      <c r="B108" s="964" t="s">
        <v>2539</v>
      </c>
      <c r="C108" s="942" t="s">
        <v>2547</v>
      </c>
      <c r="D108" s="942">
        <v>45778</v>
      </c>
      <c r="E108" s="1087">
        <f>D108+5</f>
        <v>45783</v>
      </c>
      <c r="F108" s="757">
        <f>D108+8</f>
        <v>45786</v>
      </c>
      <c r="G108" s="763"/>
      <c r="H108" s="757">
        <f>H107+7</f>
        <v>45778</v>
      </c>
      <c r="I108" s="757">
        <f>I107+7</f>
        <v>45778</v>
      </c>
      <c r="J108" s="763"/>
    </row>
    <row r="109" spans="1:10" s="146" customFormat="1" ht="20.100000000000001" hidden="1" customHeight="1">
      <c r="A109" s="1014"/>
      <c r="B109" s="964" t="s">
        <v>1838</v>
      </c>
      <c r="C109" s="942" t="s">
        <v>2548</v>
      </c>
      <c r="D109" s="940">
        <v>45786</v>
      </c>
      <c r="E109" s="837">
        <f t="shared" ref="E109:E112" si="14">D109+5</f>
        <v>45791</v>
      </c>
      <c r="F109" s="801">
        <f t="shared" ref="F109:F112" si="15">D109+8</f>
        <v>45794</v>
      </c>
      <c r="G109" s="800"/>
      <c r="H109" s="757">
        <f t="shared" si="11"/>
        <v>45785</v>
      </c>
      <c r="I109" s="757">
        <f t="shared" si="11"/>
        <v>45785</v>
      </c>
      <c r="J109" s="800"/>
    </row>
    <row r="110" spans="1:10" s="146" customFormat="1" ht="20.100000000000001" hidden="1" customHeight="1">
      <c r="A110" s="1014"/>
      <c r="B110" s="964" t="s">
        <v>2135</v>
      </c>
      <c r="C110" s="942" t="s">
        <v>2549</v>
      </c>
      <c r="D110" s="940">
        <v>45793</v>
      </c>
      <c r="E110" s="837">
        <f t="shared" si="14"/>
        <v>45798</v>
      </c>
      <c r="F110" s="801">
        <f t="shared" si="15"/>
        <v>45801</v>
      </c>
      <c r="G110" s="800"/>
      <c r="H110" s="757">
        <f t="shared" si="11"/>
        <v>45792</v>
      </c>
      <c r="I110" s="757">
        <f t="shared" si="11"/>
        <v>45792</v>
      </c>
      <c r="J110" s="800"/>
    </row>
    <row r="111" spans="1:10" s="146" customFormat="1" ht="20.100000000000001" hidden="1" customHeight="1">
      <c r="A111" s="1014"/>
      <c r="B111" s="964" t="s">
        <v>2503</v>
      </c>
      <c r="C111" s="942" t="s">
        <v>2550</v>
      </c>
      <c r="D111" s="940">
        <v>45802</v>
      </c>
      <c r="E111" s="837">
        <f t="shared" si="14"/>
        <v>45807</v>
      </c>
      <c r="F111" s="801">
        <f t="shared" si="15"/>
        <v>45810</v>
      </c>
      <c r="G111" s="800"/>
      <c r="H111" s="757">
        <f t="shared" si="11"/>
        <v>45799</v>
      </c>
      <c r="I111" s="757">
        <f t="shared" si="11"/>
        <v>45799</v>
      </c>
      <c r="J111" s="800"/>
    </row>
    <row r="112" spans="1:10" s="146" customFormat="1" ht="20.100000000000001" hidden="1" customHeight="1">
      <c r="A112" s="1014"/>
      <c r="B112" s="964" t="s">
        <v>2451</v>
      </c>
      <c r="C112" s="942" t="s">
        <v>2551</v>
      </c>
      <c r="D112" s="940">
        <v>45805</v>
      </c>
      <c r="E112" s="837">
        <f t="shared" si="14"/>
        <v>45810</v>
      </c>
      <c r="F112" s="801">
        <f t="shared" si="15"/>
        <v>45813</v>
      </c>
      <c r="G112" s="800"/>
      <c r="H112" s="757">
        <f t="shared" si="11"/>
        <v>45806</v>
      </c>
      <c r="I112" s="757">
        <f t="shared" si="11"/>
        <v>45806</v>
      </c>
      <c r="J112" s="800"/>
    </row>
    <row r="113" spans="1:10" s="146" customFormat="1" ht="20.100000000000001" hidden="1" customHeight="1">
      <c r="A113" s="1014"/>
      <c r="B113" s="964" t="s">
        <v>2539</v>
      </c>
      <c r="C113" s="942" t="s">
        <v>2552</v>
      </c>
      <c r="D113" s="942">
        <v>45812</v>
      </c>
      <c r="E113" s="1087">
        <f>D113+5</f>
        <v>45817</v>
      </c>
      <c r="F113" s="757">
        <f>D113+8</f>
        <v>45820</v>
      </c>
      <c r="G113" s="763"/>
      <c r="H113" s="757">
        <f>H112+7</f>
        <v>45813</v>
      </c>
      <c r="I113" s="757">
        <f>I112+7</f>
        <v>45813</v>
      </c>
      <c r="J113" s="763"/>
    </row>
    <row r="114" spans="1:10" s="146" customFormat="1" ht="20.100000000000001" hidden="1" customHeight="1">
      <c r="A114" s="1014"/>
      <c r="B114" s="964" t="s">
        <v>2553</v>
      </c>
      <c r="C114" s="942" t="s">
        <v>2554</v>
      </c>
      <c r="D114" s="940">
        <v>45820</v>
      </c>
      <c r="E114" s="837">
        <f t="shared" ref="E114:E117" si="16">D114+5</f>
        <v>45825</v>
      </c>
      <c r="F114" s="801">
        <f t="shared" ref="F114:F117" si="17">D114+8</f>
        <v>45828</v>
      </c>
      <c r="G114" s="800"/>
      <c r="H114" s="757">
        <f t="shared" si="11"/>
        <v>45820</v>
      </c>
      <c r="I114" s="757">
        <f t="shared" si="11"/>
        <v>45820</v>
      </c>
      <c r="J114" s="800"/>
    </row>
    <row r="115" spans="1:10" s="146" customFormat="1" ht="20.100000000000001" hidden="1" customHeight="1">
      <c r="A115" s="1014"/>
      <c r="B115" s="964" t="s">
        <v>2135</v>
      </c>
      <c r="C115" s="942" t="s">
        <v>2555</v>
      </c>
      <c r="D115" s="940">
        <v>45827</v>
      </c>
      <c r="E115" s="837">
        <f t="shared" si="16"/>
        <v>45832</v>
      </c>
      <c r="F115" s="801">
        <f t="shared" si="17"/>
        <v>45835</v>
      </c>
      <c r="G115" s="800"/>
      <c r="H115" s="757">
        <f t="shared" si="11"/>
        <v>45827</v>
      </c>
      <c r="I115" s="757">
        <f t="shared" si="11"/>
        <v>45827</v>
      </c>
      <c r="J115" s="800"/>
    </row>
    <row r="116" spans="1:10" s="146" customFormat="1" ht="20.100000000000001" hidden="1" customHeight="1">
      <c r="A116" s="1014"/>
      <c r="B116" s="964" t="s">
        <v>2503</v>
      </c>
      <c r="C116" s="942" t="s">
        <v>2556</v>
      </c>
      <c r="D116" s="940">
        <v>45837</v>
      </c>
      <c r="E116" s="837">
        <f t="shared" si="16"/>
        <v>45842</v>
      </c>
      <c r="F116" s="801">
        <f t="shared" si="17"/>
        <v>45845</v>
      </c>
      <c r="G116" s="800"/>
      <c r="H116" s="757">
        <f t="shared" si="11"/>
        <v>45834</v>
      </c>
      <c r="I116" s="757">
        <f t="shared" si="11"/>
        <v>45834</v>
      </c>
      <c r="J116" s="800"/>
    </row>
    <row r="117" spans="1:10" s="146" customFormat="1" ht="20.100000000000001" hidden="1" customHeight="1">
      <c r="A117" s="1014"/>
      <c r="B117" s="964" t="s">
        <v>2451</v>
      </c>
      <c r="C117" s="942" t="s">
        <v>2557</v>
      </c>
      <c r="D117" s="940">
        <v>45842</v>
      </c>
      <c r="E117" s="837">
        <f t="shared" si="16"/>
        <v>45847</v>
      </c>
      <c r="F117" s="801">
        <f t="shared" si="17"/>
        <v>45850</v>
      </c>
      <c r="G117" s="800"/>
      <c r="H117" s="757">
        <f t="shared" si="11"/>
        <v>45841</v>
      </c>
      <c r="I117" s="757">
        <f t="shared" si="11"/>
        <v>45841</v>
      </c>
      <c r="J117" s="800"/>
    </row>
    <row r="118" spans="1:10" s="146" customFormat="1" ht="20.100000000000001" hidden="1" customHeight="1">
      <c r="A118" s="1014"/>
      <c r="B118" s="964" t="s">
        <v>2539</v>
      </c>
      <c r="C118" s="942" t="s">
        <v>2558</v>
      </c>
      <c r="D118" s="942">
        <v>45845</v>
      </c>
      <c r="E118" s="1087">
        <f>D118+5</f>
        <v>45850</v>
      </c>
      <c r="F118" s="757">
        <f>D118+8</f>
        <v>45853</v>
      </c>
      <c r="G118" s="763"/>
      <c r="H118" s="757">
        <f>H117+7</f>
        <v>45848</v>
      </c>
      <c r="I118" s="757">
        <f>I117+7</f>
        <v>45848</v>
      </c>
      <c r="J118" s="763"/>
    </row>
    <row r="119" spans="1:10" s="146" customFormat="1" ht="20.100000000000001" hidden="1" customHeight="1">
      <c r="A119" s="1014"/>
      <c r="B119" s="964" t="s">
        <v>2553</v>
      </c>
      <c r="C119" s="942" t="s">
        <v>2559</v>
      </c>
      <c r="D119" s="940">
        <v>45853</v>
      </c>
      <c r="E119" s="837">
        <f t="shared" ref="E119:E122" si="18">D119+5</f>
        <v>45858</v>
      </c>
      <c r="F119" s="801">
        <f t="shared" ref="F119:F122" si="19">D119+8</f>
        <v>45861</v>
      </c>
      <c r="G119" s="800"/>
      <c r="H119" s="757">
        <f t="shared" si="11"/>
        <v>45855</v>
      </c>
      <c r="I119" s="757">
        <f t="shared" si="11"/>
        <v>45855</v>
      </c>
      <c r="J119" s="800"/>
    </row>
    <row r="120" spans="1:10" s="146" customFormat="1" ht="20.100000000000001" hidden="1" customHeight="1">
      <c r="A120" s="1014"/>
      <c r="B120" s="964" t="s">
        <v>2135</v>
      </c>
      <c r="C120" s="942" t="s">
        <v>2560</v>
      </c>
      <c r="D120" s="940">
        <v>45862</v>
      </c>
      <c r="E120" s="837">
        <f t="shared" si="18"/>
        <v>45867</v>
      </c>
      <c r="F120" s="801">
        <f t="shared" si="19"/>
        <v>45870</v>
      </c>
      <c r="G120" s="800"/>
      <c r="H120" s="757">
        <f t="shared" si="11"/>
        <v>45862</v>
      </c>
      <c r="I120" s="757">
        <f t="shared" si="11"/>
        <v>45862</v>
      </c>
      <c r="J120" s="800"/>
    </row>
    <row r="121" spans="1:10" s="146" customFormat="1" ht="20.100000000000001" hidden="1" customHeight="1">
      <c r="A121" s="1014"/>
      <c r="B121" s="964" t="s">
        <v>2503</v>
      </c>
      <c r="C121" s="942" t="s">
        <v>2561</v>
      </c>
      <c r="D121" s="940">
        <v>45874</v>
      </c>
      <c r="E121" s="837">
        <f t="shared" si="18"/>
        <v>45879</v>
      </c>
      <c r="F121" s="801">
        <f t="shared" si="19"/>
        <v>45882</v>
      </c>
      <c r="G121" s="800"/>
      <c r="H121" s="757">
        <f t="shared" si="11"/>
        <v>45869</v>
      </c>
      <c r="I121" s="757">
        <f t="shared" si="11"/>
        <v>45869</v>
      </c>
      <c r="J121" s="800"/>
    </row>
    <row r="122" spans="1:10" s="146" customFormat="1" ht="20.100000000000001" hidden="1" customHeight="1">
      <c r="A122" s="1014"/>
      <c r="B122" s="964" t="s">
        <v>2451</v>
      </c>
      <c r="C122" s="942" t="s">
        <v>2562</v>
      </c>
      <c r="D122" s="940">
        <v>45877</v>
      </c>
      <c r="E122" s="837">
        <f t="shared" si="18"/>
        <v>45882</v>
      </c>
      <c r="F122" s="801">
        <f t="shared" si="19"/>
        <v>45885</v>
      </c>
      <c r="G122" s="800"/>
      <c r="H122" s="757">
        <f t="shared" si="11"/>
        <v>45876</v>
      </c>
      <c r="I122" s="757">
        <f t="shared" si="11"/>
        <v>45876</v>
      </c>
      <c r="J122" s="800"/>
    </row>
    <row r="123" spans="1:10" s="146" customFormat="1" ht="20.100000000000001" hidden="1" customHeight="1">
      <c r="A123" s="1014"/>
      <c r="B123" s="964" t="s">
        <v>2539</v>
      </c>
      <c r="C123" s="942" t="s">
        <v>2563</v>
      </c>
      <c r="D123" s="942">
        <v>45882</v>
      </c>
      <c r="E123" s="1087">
        <f>D123+5</f>
        <v>45887</v>
      </c>
      <c r="F123" s="757">
        <f>D123+8</f>
        <v>45890</v>
      </c>
      <c r="G123" s="763"/>
      <c r="H123" s="757">
        <f>H122+7</f>
        <v>45883</v>
      </c>
      <c r="I123" s="757">
        <f>I122+7</f>
        <v>45883</v>
      </c>
      <c r="J123" s="763"/>
    </row>
    <row r="124" spans="1:10" s="146" customFormat="1" ht="20.100000000000001" hidden="1" customHeight="1">
      <c r="A124" s="1014"/>
      <c r="B124" s="964" t="s">
        <v>2553</v>
      </c>
      <c r="C124" s="942" t="s">
        <v>2564</v>
      </c>
      <c r="D124" s="940">
        <v>45889</v>
      </c>
      <c r="E124" s="837">
        <f t="shared" ref="E124:E127" si="20">D124+5</f>
        <v>45894</v>
      </c>
      <c r="F124" s="801">
        <f t="shared" ref="F124:F127" si="21">D124+8</f>
        <v>45897</v>
      </c>
      <c r="G124" s="800"/>
      <c r="H124" s="757">
        <f t="shared" si="11"/>
        <v>45890</v>
      </c>
      <c r="I124" s="757">
        <f t="shared" si="11"/>
        <v>45890</v>
      </c>
      <c r="J124" s="800"/>
    </row>
    <row r="125" spans="1:10" s="146" customFormat="1" ht="20.100000000000001" hidden="1" customHeight="1">
      <c r="A125" s="1014" t="s">
        <v>2172</v>
      </c>
      <c r="B125" s="964" t="s">
        <v>2135</v>
      </c>
      <c r="C125" s="942" t="s">
        <v>2565</v>
      </c>
      <c r="D125" s="940">
        <v>45895</v>
      </c>
      <c r="E125" s="837">
        <f t="shared" si="20"/>
        <v>45900</v>
      </c>
      <c r="F125" s="801">
        <f t="shared" si="21"/>
        <v>45903</v>
      </c>
      <c r="G125" s="800"/>
      <c r="H125" s="757">
        <f t="shared" si="11"/>
        <v>45897</v>
      </c>
      <c r="I125" s="757">
        <f t="shared" si="11"/>
        <v>45897</v>
      </c>
      <c r="J125" s="800"/>
    </row>
    <row r="126" spans="1:10" s="146" customFormat="1" ht="20.100000000000001" hidden="1" customHeight="1">
      <c r="A126" s="1014"/>
      <c r="B126" s="964" t="s">
        <v>2503</v>
      </c>
      <c r="C126" s="942" t="s">
        <v>2566</v>
      </c>
      <c r="D126" s="940">
        <v>45909</v>
      </c>
      <c r="E126" s="837">
        <f t="shared" si="20"/>
        <v>45914</v>
      </c>
      <c r="F126" s="801">
        <f t="shared" si="21"/>
        <v>45917</v>
      </c>
      <c r="G126" s="800"/>
      <c r="H126" s="757">
        <f t="shared" si="11"/>
        <v>45904</v>
      </c>
      <c r="I126" s="757">
        <f t="shared" si="11"/>
        <v>45904</v>
      </c>
      <c r="J126" s="800"/>
    </row>
    <row r="127" spans="1:10" s="146" customFormat="1" ht="20.100000000000001" hidden="1" customHeight="1">
      <c r="A127" s="1014"/>
      <c r="B127" s="964" t="s">
        <v>2451</v>
      </c>
      <c r="C127" s="942" t="s">
        <v>2567</v>
      </c>
      <c r="D127" s="940">
        <v>45912</v>
      </c>
      <c r="E127" s="837">
        <f t="shared" si="20"/>
        <v>45917</v>
      </c>
      <c r="F127" s="801">
        <f t="shared" si="21"/>
        <v>45920</v>
      </c>
      <c r="G127" s="800"/>
      <c r="H127" s="757">
        <f t="shared" si="11"/>
        <v>45911</v>
      </c>
      <c r="I127" s="757">
        <f t="shared" si="11"/>
        <v>45911</v>
      </c>
      <c r="J127" s="800"/>
    </row>
    <row r="128" spans="1:10" s="146" customFormat="1" ht="20.100000000000001" hidden="1" customHeight="1">
      <c r="A128" s="1014"/>
      <c r="B128" s="964" t="s">
        <v>2539</v>
      </c>
      <c r="C128" s="942" t="s">
        <v>2568</v>
      </c>
      <c r="D128" s="942">
        <v>45921</v>
      </c>
      <c r="E128" s="1087">
        <f>D128+5</f>
        <v>45926</v>
      </c>
      <c r="F128" s="757">
        <f>D128+8</f>
        <v>45929</v>
      </c>
      <c r="G128" s="763"/>
      <c r="H128" s="757">
        <f>H127+7</f>
        <v>45918</v>
      </c>
      <c r="I128" s="757">
        <f>I127+7</f>
        <v>45918</v>
      </c>
      <c r="J128" s="763"/>
    </row>
    <row r="129" spans="1:12" s="146" customFormat="1" ht="20.100000000000001" hidden="1" customHeight="1">
      <c r="A129" s="1014"/>
      <c r="B129" s="964" t="s">
        <v>2553</v>
      </c>
      <c r="C129" s="942" t="s">
        <v>2569</v>
      </c>
      <c r="D129" s="940">
        <v>45923</v>
      </c>
      <c r="E129" s="837">
        <f t="shared" ref="E129:E132" si="22">D129+5</f>
        <v>45928</v>
      </c>
      <c r="F129" s="801">
        <f t="shared" ref="F129" si="23">D129+8</f>
        <v>45931</v>
      </c>
      <c r="G129" s="800"/>
      <c r="H129" s="757">
        <f t="shared" si="11"/>
        <v>45925</v>
      </c>
      <c r="I129" s="757">
        <f t="shared" si="11"/>
        <v>45925</v>
      </c>
      <c r="J129" s="800"/>
    </row>
    <row r="130" spans="1:12" s="146" customFormat="1" ht="20.100000000000001" hidden="1" customHeight="1">
      <c r="A130" s="1014"/>
      <c r="B130" s="964" t="s">
        <v>2135</v>
      </c>
      <c r="C130" s="942" t="s">
        <v>2570</v>
      </c>
      <c r="D130" s="940">
        <v>45941</v>
      </c>
      <c r="E130" s="959" t="s">
        <v>283</v>
      </c>
      <c r="F130" s="959" t="s">
        <v>283</v>
      </c>
      <c r="G130" s="800"/>
      <c r="H130" s="757">
        <v>45931</v>
      </c>
      <c r="I130" s="757">
        <f t="shared" si="11"/>
        <v>45932</v>
      </c>
      <c r="J130" s="615">
        <f t="shared" ref="J130:J138" si="24">WEEKNUM(I130)</f>
        <v>40</v>
      </c>
    </row>
    <row r="131" spans="1:12" s="146" customFormat="1" ht="20.100000000000001" hidden="1" customHeight="1">
      <c r="A131" s="1014"/>
      <c r="B131" s="964" t="s">
        <v>2503</v>
      </c>
      <c r="C131" s="942" t="s">
        <v>2571</v>
      </c>
      <c r="D131" s="940">
        <v>45945</v>
      </c>
      <c r="E131" s="959" t="s">
        <v>283</v>
      </c>
      <c r="F131" s="801">
        <v>45947</v>
      </c>
      <c r="G131" s="800"/>
      <c r="H131" s="757">
        <f t="shared" si="11"/>
        <v>45938</v>
      </c>
      <c r="I131" s="757">
        <f t="shared" si="11"/>
        <v>45939</v>
      </c>
      <c r="J131" s="615">
        <f t="shared" si="24"/>
        <v>41</v>
      </c>
    </row>
    <row r="132" spans="1:12" s="146" customFormat="1" ht="20.100000000000001" hidden="1" customHeight="1">
      <c r="A132" s="1014" t="s">
        <v>2539</v>
      </c>
      <c r="B132" s="964" t="s">
        <v>2451</v>
      </c>
      <c r="C132" s="942" t="s">
        <v>2572</v>
      </c>
      <c r="D132" s="940">
        <v>45949</v>
      </c>
      <c r="E132" s="837">
        <f t="shared" si="22"/>
        <v>45954</v>
      </c>
      <c r="F132" s="801">
        <f t="shared" ref="F132:F138" si="25">D132+8</f>
        <v>45957</v>
      </c>
      <c r="G132" s="800"/>
      <c r="H132" s="757">
        <f t="shared" si="11"/>
        <v>45945</v>
      </c>
      <c r="I132" s="757">
        <f t="shared" si="11"/>
        <v>45946</v>
      </c>
      <c r="J132" s="615">
        <f t="shared" si="24"/>
        <v>42</v>
      </c>
    </row>
    <row r="133" spans="1:12" s="146" customFormat="1" ht="20.100000000000001" hidden="1" customHeight="1">
      <c r="A133" s="1014" t="s">
        <v>2539</v>
      </c>
      <c r="B133" s="1133" t="s">
        <v>307</v>
      </c>
      <c r="C133" s="942" t="s">
        <v>2573</v>
      </c>
      <c r="D133" s="759">
        <v>45952</v>
      </c>
      <c r="E133" s="1050"/>
      <c r="F133" s="1091"/>
      <c r="G133" s="763"/>
      <c r="H133" s="757">
        <f>H132+7</f>
        <v>45952</v>
      </c>
      <c r="I133" s="757">
        <f>I132+7</f>
        <v>45953</v>
      </c>
      <c r="J133" s="615">
        <f t="shared" si="24"/>
        <v>43</v>
      </c>
    </row>
    <row r="134" spans="1:12" s="146" customFormat="1" ht="20.100000000000001" hidden="1" customHeight="1">
      <c r="A134" s="1014" t="s">
        <v>2553</v>
      </c>
      <c r="B134" s="1133" t="s">
        <v>307</v>
      </c>
      <c r="C134" s="942" t="s">
        <v>2574</v>
      </c>
      <c r="D134" s="802">
        <v>45959</v>
      </c>
      <c r="E134" s="838">
        <f t="shared" ref="E134:E138" si="26">D134+5</f>
        <v>45964</v>
      </c>
      <c r="F134" s="802">
        <f t="shared" si="25"/>
        <v>45967</v>
      </c>
      <c r="G134" s="800"/>
      <c r="H134" s="757">
        <f t="shared" si="11"/>
        <v>45959</v>
      </c>
      <c r="I134" s="757">
        <f t="shared" si="11"/>
        <v>45960</v>
      </c>
      <c r="J134" s="615">
        <f t="shared" si="24"/>
        <v>44</v>
      </c>
    </row>
    <row r="135" spans="1:12" s="146" customFormat="1" ht="20.100000000000001" hidden="1" customHeight="1">
      <c r="A135" s="1014"/>
      <c r="B135" s="964" t="s">
        <v>2135</v>
      </c>
      <c r="C135" s="942" t="s">
        <v>2575</v>
      </c>
      <c r="D135" s="940">
        <v>45966</v>
      </c>
      <c r="E135" s="837">
        <f t="shared" si="26"/>
        <v>45971</v>
      </c>
      <c r="F135" s="801">
        <f t="shared" si="25"/>
        <v>45974</v>
      </c>
      <c r="G135" s="800"/>
      <c r="H135" s="757">
        <f t="shared" si="11"/>
        <v>45966</v>
      </c>
      <c r="I135" s="757">
        <f t="shared" si="11"/>
        <v>45967</v>
      </c>
      <c r="J135" s="615">
        <f t="shared" si="24"/>
        <v>45</v>
      </c>
    </row>
    <row r="136" spans="1:12" s="146" customFormat="1" ht="20.100000000000001" hidden="1" customHeight="1">
      <c r="A136" s="1014"/>
      <c r="B136" s="1105" t="s">
        <v>2503</v>
      </c>
      <c r="C136" s="942" t="s">
        <v>2576</v>
      </c>
      <c r="D136" s="940">
        <v>45979</v>
      </c>
      <c r="E136" s="837">
        <f t="shared" si="26"/>
        <v>45984</v>
      </c>
      <c r="F136" s="959" t="s">
        <v>283</v>
      </c>
      <c r="G136" s="800"/>
      <c r="H136" s="757">
        <f t="shared" si="11"/>
        <v>45973</v>
      </c>
      <c r="I136" s="757">
        <f t="shared" si="11"/>
        <v>45974</v>
      </c>
      <c r="J136" s="615">
        <f t="shared" si="24"/>
        <v>46</v>
      </c>
    </row>
    <row r="137" spans="1:12" s="146" customFormat="1" ht="20.100000000000001" hidden="1" customHeight="1">
      <c r="A137" s="1014" t="s">
        <v>2539</v>
      </c>
      <c r="B137" s="1133" t="s">
        <v>307</v>
      </c>
      <c r="C137" s="942" t="s">
        <v>2577</v>
      </c>
      <c r="D137" s="802">
        <v>45980</v>
      </c>
      <c r="E137" s="838">
        <f t="shared" si="26"/>
        <v>45985</v>
      </c>
      <c r="F137" s="802">
        <f t="shared" si="25"/>
        <v>45988</v>
      </c>
      <c r="G137" s="800"/>
      <c r="H137" s="757">
        <f t="shared" si="11"/>
        <v>45980</v>
      </c>
      <c r="I137" s="757">
        <f t="shared" si="11"/>
        <v>45981</v>
      </c>
      <c r="J137" s="615">
        <f t="shared" si="24"/>
        <v>47</v>
      </c>
    </row>
    <row r="138" spans="1:12" s="146" customFormat="1" ht="20.100000000000001" hidden="1" customHeight="1">
      <c r="A138" s="1014" t="s">
        <v>2578</v>
      </c>
      <c r="B138" s="1133" t="s">
        <v>307</v>
      </c>
      <c r="C138" s="942" t="s">
        <v>2579</v>
      </c>
      <c r="D138" s="802">
        <v>45987</v>
      </c>
      <c r="E138" s="838">
        <f t="shared" si="26"/>
        <v>45992</v>
      </c>
      <c r="F138" s="802">
        <f t="shared" si="25"/>
        <v>45995</v>
      </c>
      <c r="G138" s="800"/>
      <c r="H138" s="757">
        <f t="shared" si="11"/>
        <v>45987</v>
      </c>
      <c r="I138" s="757">
        <f t="shared" si="11"/>
        <v>45988</v>
      </c>
      <c r="J138" s="615">
        <f t="shared" si="24"/>
        <v>48</v>
      </c>
    </row>
    <row r="139" spans="1:12" s="146" customFormat="1" ht="18" hidden="1" customHeight="1">
      <c r="A139" s="1014"/>
      <c r="B139" s="147" t="s">
        <v>464</v>
      </c>
      <c r="C139" s="11"/>
      <c r="D139" s="11"/>
      <c r="E139" s="11"/>
      <c r="F139" s="11"/>
      <c r="G139" s="11"/>
      <c r="H139" s="2"/>
      <c r="I139" s="391"/>
      <c r="J139" s="391"/>
      <c r="K139" s="391"/>
      <c r="L139" s="2"/>
    </row>
    <row r="140" spans="1:12" s="146" customFormat="1" ht="18" hidden="1" customHeight="1">
      <c r="A140" s="1014"/>
      <c r="B140" s="147"/>
      <c r="C140" s="11"/>
      <c r="D140" s="11"/>
      <c r="E140" s="11"/>
      <c r="F140" s="11"/>
      <c r="G140" s="11"/>
      <c r="H140" s="2"/>
      <c r="I140" s="391"/>
      <c r="J140" s="391"/>
      <c r="K140" s="391"/>
      <c r="L140" s="2"/>
    </row>
    <row r="141" spans="1:12" s="146" customFormat="1" ht="18" hidden="1" customHeight="1">
      <c r="A141" s="1014"/>
      <c r="J141" s="391"/>
      <c r="K141" s="391"/>
      <c r="L141" s="2"/>
    </row>
    <row r="142" spans="1:12" s="146" customFormat="1" ht="18" hidden="1" customHeight="1">
      <c r="A142" s="1014"/>
      <c r="B142" s="1587"/>
      <c r="C142" s="1587"/>
      <c r="D142" s="1587"/>
      <c r="E142" s="1587"/>
      <c r="F142" s="1587"/>
      <c r="G142" s="1587"/>
      <c r="H142" s="1587"/>
      <c r="I142" s="1587"/>
      <c r="J142" s="391"/>
      <c r="K142" s="391"/>
      <c r="L142" s="2"/>
    </row>
    <row r="143" spans="1:12" s="146" customFormat="1" ht="30" hidden="1" customHeight="1">
      <c r="A143" s="1014"/>
      <c r="B143" s="1627" t="s">
        <v>6</v>
      </c>
      <c r="C143" s="1627"/>
      <c r="D143" s="1595" t="s">
        <v>247</v>
      </c>
      <c r="E143" s="945" t="s">
        <v>2580</v>
      </c>
      <c r="F143" s="945" t="s">
        <v>192</v>
      </c>
      <c r="G143" s="945" t="s">
        <v>2581</v>
      </c>
      <c r="H143" s="945" t="s">
        <v>2582</v>
      </c>
      <c r="I143" s="945" t="s">
        <v>161</v>
      </c>
      <c r="J143" s="945" t="s">
        <v>92</v>
      </c>
      <c r="K143" s="945" t="s">
        <v>97</v>
      </c>
      <c r="L143" s="195"/>
    </row>
    <row r="144" spans="1:12" s="146" customFormat="1" ht="18" hidden="1" customHeight="1">
      <c r="A144" s="1014"/>
      <c r="B144" s="1627"/>
      <c r="C144" s="1627"/>
      <c r="D144" s="1628"/>
      <c r="E144" s="946" t="s">
        <v>2083</v>
      </c>
      <c r="F144" s="947" t="s">
        <v>53</v>
      </c>
      <c r="G144" s="947" t="s">
        <v>2583</v>
      </c>
      <c r="H144" s="946" t="s">
        <v>86</v>
      </c>
      <c r="I144" s="946" t="s">
        <v>163</v>
      </c>
      <c r="J144" s="946" t="s">
        <v>58</v>
      </c>
      <c r="K144" s="946" t="s">
        <v>185</v>
      </c>
      <c r="L144" s="195"/>
    </row>
    <row r="145" spans="1:12" s="146" customFormat="1" ht="24.6" hidden="1" customHeight="1">
      <c r="A145" s="1014"/>
      <c r="B145" s="1627"/>
      <c r="C145" s="1627"/>
      <c r="D145" s="1628"/>
      <c r="E145" s="820">
        <f t="shared" ref="E145:E151" si="27">D145+6</f>
        <v>6</v>
      </c>
      <c r="F145" s="821">
        <f>C145+12</f>
        <v>12</v>
      </c>
      <c r="G145" s="821">
        <f>D145+12</f>
        <v>12</v>
      </c>
      <c r="H145" s="822">
        <f>D145+14</f>
        <v>14</v>
      </c>
      <c r="I145" s="822" t="e">
        <f>#REF!+14</f>
        <v>#REF!</v>
      </c>
      <c r="J145" s="822">
        <f>E145+14</f>
        <v>20</v>
      </c>
      <c r="K145" s="817"/>
      <c r="L145" s="195"/>
    </row>
    <row r="146" spans="1:12" s="146" customFormat="1" ht="18" hidden="1" customHeight="1">
      <c r="A146" s="1014"/>
      <c r="B146" s="1627"/>
      <c r="C146" s="1627"/>
      <c r="D146" s="1628"/>
      <c r="E146" s="822">
        <f t="shared" si="27"/>
        <v>6</v>
      </c>
      <c r="F146" s="821">
        <v>45119</v>
      </c>
      <c r="G146" s="821">
        <v>45119</v>
      </c>
      <c r="H146" s="820">
        <v>45127</v>
      </c>
      <c r="I146" s="820">
        <v>45128</v>
      </c>
      <c r="J146" s="820">
        <v>45128</v>
      </c>
      <c r="K146" s="817"/>
      <c r="L146" s="195"/>
    </row>
    <row r="147" spans="1:12" s="146" customFormat="1" ht="18" hidden="1" customHeight="1">
      <c r="A147" s="1014" t="s">
        <v>2584</v>
      </c>
      <c r="B147" s="1627"/>
      <c r="C147" s="1627"/>
      <c r="D147" s="1628"/>
      <c r="E147" s="822">
        <f t="shared" si="27"/>
        <v>6</v>
      </c>
      <c r="F147" s="823">
        <f t="shared" ref="F147:G151" si="28">C147+12</f>
        <v>12</v>
      </c>
      <c r="G147" s="823">
        <f t="shared" si="28"/>
        <v>12</v>
      </c>
      <c r="H147" s="822">
        <f>D147+14</f>
        <v>14</v>
      </c>
      <c r="I147" s="822" t="e">
        <f>#REF!+14</f>
        <v>#REF!</v>
      </c>
      <c r="J147" s="822">
        <f t="shared" ref="J147:J151" si="29">E147+14</f>
        <v>20</v>
      </c>
      <c r="K147" s="817"/>
      <c r="L147" s="195"/>
    </row>
    <row r="148" spans="1:12" s="146" customFormat="1" ht="18" hidden="1" customHeight="1">
      <c r="A148" s="1014"/>
      <c r="B148" s="1627"/>
      <c r="C148" s="1627"/>
      <c r="D148" s="1628"/>
      <c r="E148" s="820">
        <f t="shared" si="27"/>
        <v>6</v>
      </c>
      <c r="F148" s="821">
        <f t="shared" si="28"/>
        <v>12</v>
      </c>
      <c r="G148" s="821">
        <f t="shared" si="28"/>
        <v>12</v>
      </c>
      <c r="H148" s="820">
        <f>D148+14</f>
        <v>14</v>
      </c>
      <c r="I148" s="820" t="e">
        <f>#REF!+14</f>
        <v>#REF!</v>
      </c>
      <c r="J148" s="820">
        <f t="shared" si="29"/>
        <v>20</v>
      </c>
      <c r="K148" s="817"/>
      <c r="L148" s="195"/>
    </row>
    <row r="149" spans="1:12" s="146" customFormat="1" ht="18" hidden="1" customHeight="1">
      <c r="A149" s="1014" t="s">
        <v>2585</v>
      </c>
      <c r="B149" s="1627"/>
      <c r="C149" s="1627"/>
      <c r="D149" s="1628"/>
      <c r="E149" s="820">
        <f t="shared" si="27"/>
        <v>6</v>
      </c>
      <c r="F149" s="821">
        <f t="shared" si="28"/>
        <v>12</v>
      </c>
      <c r="G149" s="821">
        <f t="shared" si="28"/>
        <v>12</v>
      </c>
      <c r="H149" s="820">
        <f>D149+14</f>
        <v>14</v>
      </c>
      <c r="I149" s="820" t="e">
        <f>#REF!+14</f>
        <v>#REF!</v>
      </c>
      <c r="J149" s="820">
        <f t="shared" si="29"/>
        <v>20</v>
      </c>
      <c r="K149" s="817"/>
      <c r="L149" s="195"/>
    </row>
    <row r="150" spans="1:12" s="146" customFormat="1" ht="17.45" hidden="1" customHeight="1">
      <c r="A150" s="1014" t="s">
        <v>1785</v>
      </c>
      <c r="B150" s="1627"/>
      <c r="C150" s="1627"/>
      <c r="D150" s="1628"/>
      <c r="E150" s="820">
        <f t="shared" si="27"/>
        <v>6</v>
      </c>
      <c r="F150" s="823">
        <f t="shared" si="28"/>
        <v>12</v>
      </c>
      <c r="G150" s="823">
        <f t="shared" si="28"/>
        <v>12</v>
      </c>
      <c r="H150" s="822">
        <f>D150+14</f>
        <v>14</v>
      </c>
      <c r="I150" s="822" t="e">
        <f>#REF!+14</f>
        <v>#REF!</v>
      </c>
      <c r="J150" s="822">
        <f t="shared" si="29"/>
        <v>20</v>
      </c>
      <c r="K150" s="817"/>
      <c r="L150" s="195"/>
    </row>
    <row r="151" spans="1:12" s="146" customFormat="1" ht="25.9" hidden="1" customHeight="1">
      <c r="A151" s="1014" t="s">
        <v>2586</v>
      </c>
      <c r="B151" s="1627"/>
      <c r="C151" s="1627"/>
      <c r="D151" s="1628"/>
      <c r="E151" s="822">
        <f t="shared" si="27"/>
        <v>6</v>
      </c>
      <c r="F151" s="823">
        <f t="shared" si="28"/>
        <v>12</v>
      </c>
      <c r="G151" s="823">
        <f t="shared" si="28"/>
        <v>12</v>
      </c>
      <c r="H151" s="822">
        <f>D151+14</f>
        <v>14</v>
      </c>
      <c r="I151" s="822" t="e">
        <f>#REF!+14</f>
        <v>#REF!</v>
      </c>
      <c r="J151" s="822">
        <f t="shared" si="29"/>
        <v>20</v>
      </c>
      <c r="K151" s="817"/>
      <c r="L151" s="195"/>
    </row>
    <row r="152" spans="1:12" s="146" customFormat="1" ht="17.45" hidden="1" customHeight="1">
      <c r="A152" s="1014"/>
      <c r="B152" s="1627"/>
      <c r="C152" s="1627"/>
      <c r="D152" s="1628"/>
      <c r="E152" s="819">
        <v>45161</v>
      </c>
      <c r="F152" s="824">
        <v>45157</v>
      </c>
      <c r="G152" s="824">
        <v>45157</v>
      </c>
      <c r="H152" s="819">
        <v>45155</v>
      </c>
      <c r="I152" s="819">
        <v>45156</v>
      </c>
      <c r="J152" s="819">
        <v>45156</v>
      </c>
      <c r="K152" s="817"/>
      <c r="L152" s="195"/>
    </row>
    <row r="153" spans="1:12" s="146" customFormat="1" ht="27" hidden="1" customHeight="1">
      <c r="A153" s="1014" t="s">
        <v>2587</v>
      </c>
      <c r="B153" s="1627"/>
      <c r="C153" s="1627"/>
      <c r="D153" s="1628"/>
      <c r="E153" s="820">
        <f>D153+6</f>
        <v>6</v>
      </c>
      <c r="F153" s="823">
        <f t="shared" ref="F153:G162" si="30">C153+12</f>
        <v>12</v>
      </c>
      <c r="G153" s="823">
        <f t="shared" si="30"/>
        <v>12</v>
      </c>
      <c r="H153" s="822">
        <f t="shared" ref="H153:H162" si="31">D153+14</f>
        <v>14</v>
      </c>
      <c r="I153" s="820" t="e">
        <f>#REF!+14</f>
        <v>#REF!</v>
      </c>
      <c r="J153" s="820">
        <f t="shared" ref="J153:J166" si="32">E153+14</f>
        <v>20</v>
      </c>
      <c r="K153" s="817"/>
      <c r="L153" s="195"/>
    </row>
    <row r="154" spans="1:12" s="146" customFormat="1" ht="17.45" hidden="1" customHeight="1">
      <c r="A154" s="1014"/>
      <c r="B154" s="1627"/>
      <c r="C154" s="1627"/>
      <c r="D154" s="1628"/>
      <c r="E154" s="820">
        <f>D154+6</f>
        <v>6</v>
      </c>
      <c r="F154" s="821">
        <f t="shared" si="30"/>
        <v>12</v>
      </c>
      <c r="G154" s="821">
        <f t="shared" si="30"/>
        <v>12</v>
      </c>
      <c r="H154" s="820">
        <f t="shared" si="31"/>
        <v>14</v>
      </c>
      <c r="I154" s="820" t="e">
        <f>#REF!+14</f>
        <v>#REF!</v>
      </c>
      <c r="J154" s="820">
        <f t="shared" si="32"/>
        <v>20</v>
      </c>
      <c r="K154" s="817"/>
      <c r="L154" s="195"/>
    </row>
    <row r="155" spans="1:12" s="146" customFormat="1" ht="21.6" hidden="1" customHeight="1">
      <c r="A155" s="1014" t="s">
        <v>2426</v>
      </c>
      <c r="B155" s="1627"/>
      <c r="C155" s="1627"/>
      <c r="D155" s="1628"/>
      <c r="E155" s="820">
        <f>D155+6</f>
        <v>6</v>
      </c>
      <c r="F155" s="821">
        <f t="shared" si="30"/>
        <v>12</v>
      </c>
      <c r="G155" s="821">
        <f t="shared" si="30"/>
        <v>12</v>
      </c>
      <c r="H155" s="820">
        <f t="shared" si="31"/>
        <v>14</v>
      </c>
      <c r="I155" s="820" t="e">
        <f>#REF!+14</f>
        <v>#REF!</v>
      </c>
      <c r="J155" s="820">
        <f t="shared" si="32"/>
        <v>20</v>
      </c>
      <c r="K155" s="817"/>
      <c r="L155" s="195"/>
    </row>
    <row r="156" spans="1:12" s="146" customFormat="1" ht="21.6" hidden="1" customHeight="1">
      <c r="A156" s="1014" t="s">
        <v>2588</v>
      </c>
      <c r="B156" s="1627"/>
      <c r="C156" s="1627"/>
      <c r="D156" s="1628"/>
      <c r="E156" s="820">
        <v>45180</v>
      </c>
      <c r="F156" s="823">
        <f t="shared" si="30"/>
        <v>12</v>
      </c>
      <c r="G156" s="823">
        <f t="shared" si="30"/>
        <v>12</v>
      </c>
      <c r="H156" s="820">
        <f t="shared" si="31"/>
        <v>14</v>
      </c>
      <c r="I156" s="820" t="e">
        <f>#REF!+14</f>
        <v>#REF!</v>
      </c>
      <c r="J156" s="820">
        <f t="shared" si="32"/>
        <v>45194</v>
      </c>
      <c r="K156" s="817"/>
      <c r="L156" s="195"/>
    </row>
    <row r="157" spans="1:12" s="146" customFormat="1" ht="21.6" hidden="1" customHeight="1">
      <c r="A157" s="1014" t="s">
        <v>2589</v>
      </c>
      <c r="B157" s="1627"/>
      <c r="C157" s="1627"/>
      <c r="D157" s="1628"/>
      <c r="E157" s="822">
        <f t="shared" ref="E157:E181" si="33">D157+6</f>
        <v>6</v>
      </c>
      <c r="F157" s="823">
        <f t="shared" si="30"/>
        <v>12</v>
      </c>
      <c r="G157" s="823">
        <f t="shared" si="30"/>
        <v>12</v>
      </c>
      <c r="H157" s="822">
        <f t="shared" si="31"/>
        <v>14</v>
      </c>
      <c r="I157" s="822" t="e">
        <f>#REF!+14</f>
        <v>#REF!</v>
      </c>
      <c r="J157" s="822">
        <f t="shared" si="32"/>
        <v>20</v>
      </c>
      <c r="K157" s="817"/>
      <c r="L157" s="195"/>
    </row>
    <row r="158" spans="1:12" s="146" customFormat="1" ht="21.6" hidden="1" customHeight="1">
      <c r="A158" s="1014"/>
      <c r="B158" s="1627"/>
      <c r="C158" s="1627"/>
      <c r="D158" s="1628"/>
      <c r="E158" s="822">
        <f t="shared" si="33"/>
        <v>6</v>
      </c>
      <c r="F158" s="821">
        <f t="shared" si="30"/>
        <v>12</v>
      </c>
      <c r="G158" s="821">
        <f t="shared" si="30"/>
        <v>12</v>
      </c>
      <c r="H158" s="820">
        <f t="shared" si="31"/>
        <v>14</v>
      </c>
      <c r="I158" s="820" t="e">
        <f>#REF!+14</f>
        <v>#REF!</v>
      </c>
      <c r="J158" s="820">
        <f t="shared" si="32"/>
        <v>20</v>
      </c>
      <c r="K158" s="817"/>
      <c r="L158" s="195"/>
    </row>
    <row r="159" spans="1:12" s="146" customFormat="1" ht="21.6" hidden="1" customHeight="1">
      <c r="A159" s="1014"/>
      <c r="B159" s="1627"/>
      <c r="C159" s="1627"/>
      <c r="D159" s="1628"/>
      <c r="E159" s="822">
        <f t="shared" si="33"/>
        <v>6</v>
      </c>
      <c r="F159" s="823">
        <f t="shared" si="30"/>
        <v>12</v>
      </c>
      <c r="G159" s="823">
        <f t="shared" si="30"/>
        <v>12</v>
      </c>
      <c r="H159" s="822">
        <f t="shared" si="31"/>
        <v>14</v>
      </c>
      <c r="I159" s="822" t="e">
        <f>#REF!+14</f>
        <v>#REF!</v>
      </c>
      <c r="J159" s="822">
        <f t="shared" si="32"/>
        <v>20</v>
      </c>
      <c r="K159" s="817"/>
      <c r="L159" s="195"/>
    </row>
    <row r="160" spans="1:12" s="146" customFormat="1" ht="21.6" hidden="1" customHeight="1">
      <c r="A160" s="1014"/>
      <c r="B160" s="1627"/>
      <c r="C160" s="1627"/>
      <c r="D160" s="1628"/>
      <c r="E160" s="822">
        <f t="shared" si="33"/>
        <v>6</v>
      </c>
      <c r="F160" s="823">
        <f t="shared" si="30"/>
        <v>12</v>
      </c>
      <c r="G160" s="823">
        <f t="shared" si="30"/>
        <v>12</v>
      </c>
      <c r="H160" s="822">
        <f t="shared" si="31"/>
        <v>14</v>
      </c>
      <c r="I160" s="822" t="e">
        <f>#REF!+14</f>
        <v>#REF!</v>
      </c>
      <c r="J160" s="822">
        <f t="shared" si="32"/>
        <v>20</v>
      </c>
      <c r="K160" s="817"/>
      <c r="L160" s="195"/>
    </row>
    <row r="161" spans="1:12" s="146" customFormat="1" ht="21.6" hidden="1" customHeight="1">
      <c r="A161" s="1014"/>
      <c r="B161" s="1627"/>
      <c r="C161" s="1627"/>
      <c r="D161" s="1628"/>
      <c r="E161" s="822">
        <f t="shared" si="33"/>
        <v>6</v>
      </c>
      <c r="F161" s="826">
        <f t="shared" si="30"/>
        <v>12</v>
      </c>
      <c r="G161" s="826">
        <f t="shared" si="30"/>
        <v>12</v>
      </c>
      <c r="H161" s="825">
        <f t="shared" si="31"/>
        <v>14</v>
      </c>
      <c r="I161" s="820" t="e">
        <f>#REF!+14</f>
        <v>#REF!</v>
      </c>
      <c r="J161" s="820">
        <f t="shared" si="32"/>
        <v>20</v>
      </c>
      <c r="K161" s="817"/>
      <c r="L161" s="195"/>
    </row>
    <row r="162" spans="1:12" s="146" customFormat="1" ht="21.6" hidden="1" customHeight="1">
      <c r="A162" s="1014"/>
      <c r="B162" s="1627"/>
      <c r="C162" s="1627"/>
      <c r="D162" s="1628"/>
      <c r="E162" s="822">
        <f t="shared" si="33"/>
        <v>6</v>
      </c>
      <c r="F162" s="821">
        <f t="shared" si="30"/>
        <v>12</v>
      </c>
      <c r="G162" s="821">
        <f t="shared" si="30"/>
        <v>12</v>
      </c>
      <c r="H162" s="820">
        <f t="shared" si="31"/>
        <v>14</v>
      </c>
      <c r="I162" s="820" t="e">
        <f>#REF!+14</f>
        <v>#REF!</v>
      </c>
      <c r="J162" s="820">
        <f t="shared" si="32"/>
        <v>20</v>
      </c>
      <c r="K162" s="817"/>
      <c r="L162" s="195"/>
    </row>
    <row r="163" spans="1:12" s="146" customFormat="1" ht="21.6" hidden="1" customHeight="1">
      <c r="A163" s="1014"/>
      <c r="B163" s="1627"/>
      <c r="C163" s="1627"/>
      <c r="D163" s="1628"/>
      <c r="E163" s="822">
        <f t="shared" si="33"/>
        <v>6</v>
      </c>
      <c r="F163" s="823"/>
      <c r="G163" s="823"/>
      <c r="H163" s="822"/>
      <c r="I163" s="822" t="e">
        <f>#REF!+14</f>
        <v>#REF!</v>
      </c>
      <c r="J163" s="822">
        <f t="shared" si="32"/>
        <v>20</v>
      </c>
      <c r="K163" s="817"/>
      <c r="L163" s="195"/>
    </row>
    <row r="164" spans="1:12" s="146" customFormat="1" ht="21" hidden="1" customHeight="1">
      <c r="A164" s="1014"/>
      <c r="B164" s="1627"/>
      <c r="C164" s="1627"/>
      <c r="D164" s="1628"/>
      <c r="E164" s="822">
        <f t="shared" si="33"/>
        <v>6</v>
      </c>
      <c r="F164" s="823">
        <f t="shared" ref="F164:G166" si="34">C164+12</f>
        <v>12</v>
      </c>
      <c r="G164" s="823">
        <f t="shared" si="34"/>
        <v>12</v>
      </c>
      <c r="H164" s="820">
        <f>D164+14</f>
        <v>14</v>
      </c>
      <c r="I164" s="820" t="e">
        <f>#REF!+14</f>
        <v>#REF!</v>
      </c>
      <c r="J164" s="820">
        <f t="shared" si="32"/>
        <v>20</v>
      </c>
      <c r="K164" s="817"/>
      <c r="L164" s="195"/>
    </row>
    <row r="165" spans="1:12" s="146" customFormat="1" ht="21.6" hidden="1" customHeight="1">
      <c r="A165" s="1014"/>
      <c r="B165" s="1627"/>
      <c r="C165" s="1627"/>
      <c r="D165" s="1628"/>
      <c r="E165" s="822">
        <f t="shared" si="33"/>
        <v>6</v>
      </c>
      <c r="F165" s="823">
        <f t="shared" si="34"/>
        <v>12</v>
      </c>
      <c r="G165" s="823">
        <f t="shared" si="34"/>
        <v>12</v>
      </c>
      <c r="H165" s="820">
        <f>D165+14</f>
        <v>14</v>
      </c>
      <c r="I165" s="820" t="e">
        <f>#REF!+14</f>
        <v>#REF!</v>
      </c>
      <c r="J165" s="820">
        <f t="shared" si="32"/>
        <v>20</v>
      </c>
      <c r="K165" s="817"/>
      <c r="L165" s="195"/>
    </row>
    <row r="166" spans="1:12" s="146" customFormat="1" ht="21" hidden="1" customHeight="1">
      <c r="A166" s="1014"/>
      <c r="B166" s="1627"/>
      <c r="C166" s="1627"/>
      <c r="D166" s="1628"/>
      <c r="E166" s="822">
        <f t="shared" si="33"/>
        <v>6</v>
      </c>
      <c r="F166" s="823">
        <f t="shared" si="34"/>
        <v>12</v>
      </c>
      <c r="G166" s="823">
        <f t="shared" si="34"/>
        <v>12</v>
      </c>
      <c r="H166" s="822">
        <f>D166+14</f>
        <v>14</v>
      </c>
      <c r="I166" s="822" t="e">
        <f>#REF!+14</f>
        <v>#REF!</v>
      </c>
      <c r="J166" s="822">
        <f t="shared" si="32"/>
        <v>20</v>
      </c>
      <c r="K166" s="817"/>
      <c r="L166" s="195"/>
    </row>
    <row r="167" spans="1:12" s="146" customFormat="1" ht="20.25" hidden="1" customHeight="1">
      <c r="A167" s="1014" t="s">
        <v>2590</v>
      </c>
      <c r="B167" s="1627"/>
      <c r="C167" s="1627"/>
      <c r="D167" s="1628"/>
      <c r="E167" s="822">
        <f t="shared" si="33"/>
        <v>6</v>
      </c>
      <c r="F167" s="828">
        <v>45246</v>
      </c>
      <c r="G167" s="828">
        <v>45246</v>
      </c>
      <c r="H167" s="829">
        <v>45248</v>
      </c>
      <c r="I167" s="829">
        <v>45249</v>
      </c>
      <c r="J167" s="829">
        <v>45249</v>
      </c>
      <c r="K167" s="817"/>
      <c r="L167" s="195"/>
    </row>
    <row r="168" spans="1:12" s="146" customFormat="1" ht="21.6" hidden="1" customHeight="1">
      <c r="A168" s="1014" t="s">
        <v>2474</v>
      </c>
      <c r="B168" s="1627"/>
      <c r="C168" s="1627"/>
      <c r="D168" s="1628"/>
      <c r="E168" s="822">
        <f t="shared" si="33"/>
        <v>6</v>
      </c>
      <c r="F168" s="823">
        <f t="shared" ref="F168:G175" si="35">C168+12</f>
        <v>12</v>
      </c>
      <c r="G168" s="823">
        <f t="shared" si="35"/>
        <v>12</v>
      </c>
      <c r="H168" s="820">
        <f t="shared" ref="H168:H178" si="36">D168+14</f>
        <v>14</v>
      </c>
      <c r="I168" s="820" t="e">
        <f>#REF!+14</f>
        <v>#REF!</v>
      </c>
      <c r="J168" s="820">
        <f t="shared" ref="J168:J175" si="37">E168+14</f>
        <v>20</v>
      </c>
      <c r="K168" s="817"/>
      <c r="L168" s="195"/>
    </row>
    <row r="169" spans="1:12" s="146" customFormat="1" ht="21.6" hidden="1" customHeight="1">
      <c r="A169" s="1014"/>
      <c r="B169" s="1627"/>
      <c r="C169" s="1627"/>
      <c r="D169" s="1628"/>
      <c r="E169" s="820">
        <f t="shared" si="33"/>
        <v>6</v>
      </c>
      <c r="F169" s="821">
        <f t="shared" si="35"/>
        <v>12</v>
      </c>
      <c r="G169" s="821">
        <f t="shared" si="35"/>
        <v>12</v>
      </c>
      <c r="H169" s="820">
        <f t="shared" si="36"/>
        <v>14</v>
      </c>
      <c r="I169" s="820" t="e">
        <f>#REF!+14</f>
        <v>#REF!</v>
      </c>
      <c r="J169" s="820">
        <f t="shared" si="37"/>
        <v>20</v>
      </c>
      <c r="K169" s="817"/>
      <c r="L169" s="195"/>
    </row>
    <row r="170" spans="1:12" s="146" customFormat="1" ht="21.6" hidden="1" customHeight="1">
      <c r="A170" s="1014"/>
      <c r="B170" s="1627"/>
      <c r="C170" s="1627"/>
      <c r="D170" s="1628"/>
      <c r="E170" s="820">
        <f t="shared" si="33"/>
        <v>6</v>
      </c>
      <c r="F170" s="823">
        <f t="shared" si="35"/>
        <v>12</v>
      </c>
      <c r="G170" s="823">
        <f t="shared" si="35"/>
        <v>12</v>
      </c>
      <c r="H170" s="820">
        <f t="shared" si="36"/>
        <v>14</v>
      </c>
      <c r="I170" s="820" t="e">
        <f>#REF!+14</f>
        <v>#REF!</v>
      </c>
      <c r="J170" s="820">
        <f t="shared" si="37"/>
        <v>20</v>
      </c>
      <c r="K170" s="817"/>
      <c r="L170" s="195"/>
    </row>
    <row r="171" spans="1:12" s="146" customFormat="1" ht="21.6" hidden="1" customHeight="1">
      <c r="A171" s="1014"/>
      <c r="B171" s="1627"/>
      <c r="C171" s="1627"/>
      <c r="D171" s="1628"/>
      <c r="E171" s="820">
        <f t="shared" si="33"/>
        <v>6</v>
      </c>
      <c r="F171" s="821">
        <f t="shared" si="35"/>
        <v>12</v>
      </c>
      <c r="G171" s="821">
        <f t="shared" si="35"/>
        <v>12</v>
      </c>
      <c r="H171" s="820">
        <f t="shared" si="36"/>
        <v>14</v>
      </c>
      <c r="I171" s="820" t="e">
        <f>#REF!+14</f>
        <v>#REF!</v>
      </c>
      <c r="J171" s="820">
        <f t="shared" si="37"/>
        <v>20</v>
      </c>
      <c r="K171" s="817"/>
      <c r="L171" s="195"/>
    </row>
    <row r="172" spans="1:12" s="146" customFormat="1" ht="21.6" hidden="1" customHeight="1">
      <c r="A172" s="1014"/>
      <c r="B172" s="1627"/>
      <c r="C172" s="1627"/>
      <c r="D172" s="1628"/>
      <c r="E172" s="820">
        <f t="shared" si="33"/>
        <v>6</v>
      </c>
      <c r="F172" s="821">
        <f t="shared" si="35"/>
        <v>12</v>
      </c>
      <c r="G172" s="821">
        <f t="shared" si="35"/>
        <v>12</v>
      </c>
      <c r="H172" s="820">
        <f t="shared" si="36"/>
        <v>14</v>
      </c>
      <c r="I172" s="820" t="e">
        <f>#REF!+14</f>
        <v>#REF!</v>
      </c>
      <c r="J172" s="820">
        <f t="shared" si="37"/>
        <v>20</v>
      </c>
      <c r="K172" s="817"/>
      <c r="L172" s="195"/>
    </row>
    <row r="173" spans="1:12" s="146" customFormat="1" ht="21.6" hidden="1" customHeight="1">
      <c r="A173" s="1014"/>
      <c r="B173" s="1627"/>
      <c r="C173" s="1627"/>
      <c r="D173" s="1628"/>
      <c r="E173" s="820">
        <f t="shared" si="33"/>
        <v>6</v>
      </c>
      <c r="F173" s="830">
        <f t="shared" si="35"/>
        <v>12</v>
      </c>
      <c r="G173" s="830">
        <f t="shared" si="35"/>
        <v>12</v>
      </c>
      <c r="H173" s="820">
        <f t="shared" si="36"/>
        <v>14</v>
      </c>
      <c r="I173" s="820" t="e">
        <f>#REF!+14</f>
        <v>#REF!</v>
      </c>
      <c r="J173" s="820">
        <f t="shared" si="37"/>
        <v>20</v>
      </c>
      <c r="K173" s="817"/>
      <c r="L173" s="195"/>
    </row>
    <row r="174" spans="1:12" s="146" customFormat="1" ht="21.6" hidden="1" customHeight="1">
      <c r="A174" s="1014"/>
      <c r="B174" s="1627"/>
      <c r="C174" s="1627"/>
      <c r="D174" s="1628"/>
      <c r="E174" s="820">
        <f t="shared" si="33"/>
        <v>6</v>
      </c>
      <c r="F174" s="821">
        <f t="shared" si="35"/>
        <v>12</v>
      </c>
      <c r="G174" s="821">
        <f t="shared" si="35"/>
        <v>12</v>
      </c>
      <c r="H174" s="820">
        <f t="shared" si="36"/>
        <v>14</v>
      </c>
      <c r="I174" s="820" t="e">
        <f>#REF!+14</f>
        <v>#REF!</v>
      </c>
      <c r="J174" s="820">
        <f t="shared" si="37"/>
        <v>20</v>
      </c>
      <c r="K174" s="817"/>
      <c r="L174" s="195"/>
    </row>
    <row r="175" spans="1:12" s="146" customFormat="1" ht="21.6" hidden="1" customHeight="1">
      <c r="A175" s="1014"/>
      <c r="B175" s="1627"/>
      <c r="C175" s="1627"/>
      <c r="D175" s="1628"/>
      <c r="E175" s="831">
        <f t="shared" si="33"/>
        <v>6</v>
      </c>
      <c r="F175" s="832">
        <f t="shared" si="35"/>
        <v>12</v>
      </c>
      <c r="G175" s="832">
        <f t="shared" si="35"/>
        <v>12</v>
      </c>
      <c r="H175" s="831">
        <f t="shared" si="36"/>
        <v>14</v>
      </c>
      <c r="I175" s="831" t="e">
        <f>#REF!+14</f>
        <v>#REF!</v>
      </c>
      <c r="J175" s="831">
        <f t="shared" si="37"/>
        <v>20</v>
      </c>
      <c r="K175" s="817"/>
      <c r="L175" s="195"/>
    </row>
    <row r="176" spans="1:12" s="146" customFormat="1" ht="21.6" hidden="1" customHeight="1">
      <c r="A176" s="1014"/>
      <c r="B176" s="1627"/>
      <c r="C176" s="1627"/>
      <c r="D176" s="1628"/>
      <c r="E176" s="820">
        <f t="shared" si="33"/>
        <v>6</v>
      </c>
      <c r="F176" s="820">
        <f>D176+11</f>
        <v>11</v>
      </c>
      <c r="G176" s="820">
        <f>D176+12</f>
        <v>12</v>
      </c>
      <c r="H176" s="820">
        <f t="shared" si="36"/>
        <v>14</v>
      </c>
      <c r="I176" s="820">
        <f>D176+15</f>
        <v>15</v>
      </c>
      <c r="J176" s="820">
        <f>D176+16</f>
        <v>16</v>
      </c>
      <c r="K176" s="820">
        <f>D176+17</f>
        <v>17</v>
      </c>
      <c r="L176" s="195"/>
    </row>
    <row r="177" spans="1:12" s="146" customFormat="1" ht="21.6" hidden="1" customHeight="1">
      <c r="A177" s="1014"/>
      <c r="B177" s="1627"/>
      <c r="C177" s="1627"/>
      <c r="D177" s="1628"/>
      <c r="E177" s="820">
        <f t="shared" si="33"/>
        <v>6</v>
      </c>
      <c r="F177" s="820">
        <f>D177+11</f>
        <v>11</v>
      </c>
      <c r="G177" s="820">
        <f>D177+12</f>
        <v>12</v>
      </c>
      <c r="H177" s="820">
        <f t="shared" si="36"/>
        <v>14</v>
      </c>
      <c r="I177" s="820">
        <f>D177+15</f>
        <v>15</v>
      </c>
      <c r="J177" s="820">
        <f>D177+16</f>
        <v>16</v>
      </c>
      <c r="K177" s="820">
        <f>D177+17</f>
        <v>17</v>
      </c>
      <c r="L177" s="195"/>
    </row>
    <row r="178" spans="1:12" s="146" customFormat="1" ht="21.6" hidden="1" customHeight="1">
      <c r="A178" s="1014"/>
      <c r="B178" s="1627"/>
      <c r="C178" s="1627"/>
      <c r="D178" s="1628"/>
      <c r="E178" s="820">
        <f t="shared" si="33"/>
        <v>6</v>
      </c>
      <c r="F178" s="820">
        <f>D178+11</f>
        <v>11</v>
      </c>
      <c r="G178" s="820">
        <f>D178+12</f>
        <v>12</v>
      </c>
      <c r="H178" s="820">
        <f t="shared" si="36"/>
        <v>14</v>
      </c>
      <c r="I178" s="820">
        <f>D178+15</f>
        <v>15</v>
      </c>
      <c r="J178" s="820">
        <f>D178+16</f>
        <v>16</v>
      </c>
      <c r="K178" s="820">
        <f>D178+17</f>
        <v>17</v>
      </c>
      <c r="L178" s="195"/>
    </row>
    <row r="179" spans="1:12" s="146" customFormat="1" ht="21.6" hidden="1" customHeight="1">
      <c r="A179" s="1014"/>
      <c r="B179" s="1627"/>
      <c r="C179" s="1627"/>
      <c r="D179" s="1628"/>
      <c r="E179" s="822">
        <f t="shared" si="33"/>
        <v>6</v>
      </c>
      <c r="F179" s="833">
        <v>45335</v>
      </c>
      <c r="G179" s="833">
        <v>45329</v>
      </c>
      <c r="H179" s="834">
        <v>45331</v>
      </c>
      <c r="I179" s="834">
        <v>45332</v>
      </c>
      <c r="J179" s="834">
        <v>45333</v>
      </c>
      <c r="K179" s="834">
        <v>45334</v>
      </c>
      <c r="L179" s="195"/>
    </row>
    <row r="180" spans="1:12" s="146" customFormat="1" ht="21.6" hidden="1" customHeight="1">
      <c r="A180" s="1014"/>
      <c r="B180" s="1627"/>
      <c r="C180" s="1627"/>
      <c r="D180" s="1628"/>
      <c r="E180" s="820">
        <f t="shared" si="33"/>
        <v>6</v>
      </c>
      <c r="F180" s="820">
        <f>D180+11</f>
        <v>11</v>
      </c>
      <c r="G180" s="822">
        <f>D180+12</f>
        <v>12</v>
      </c>
      <c r="H180" s="822">
        <f>D180+14</f>
        <v>14</v>
      </c>
      <c r="I180" s="822" t="e">
        <f>#REF!+14</f>
        <v>#REF!</v>
      </c>
      <c r="J180" s="822">
        <f t="shared" ref="J180:K181" si="38">J179+7</f>
        <v>45340</v>
      </c>
      <c r="K180" s="822">
        <f t="shared" si="38"/>
        <v>45341</v>
      </c>
      <c r="L180" s="195"/>
    </row>
    <row r="181" spans="1:12" s="146" customFormat="1" ht="20.25" hidden="1" customHeight="1">
      <c r="A181" s="1014"/>
      <c r="B181" s="1627"/>
      <c r="C181" s="1627"/>
      <c r="D181" s="1628"/>
      <c r="E181" s="822">
        <f t="shared" si="33"/>
        <v>6</v>
      </c>
      <c r="F181" s="822">
        <f>D181+11</f>
        <v>11</v>
      </c>
      <c r="G181" s="822">
        <f>D181+12</f>
        <v>12</v>
      </c>
      <c r="H181" s="822">
        <f>D181+14</f>
        <v>14</v>
      </c>
      <c r="I181" s="822" t="e">
        <f>#REF!+14</f>
        <v>#REF!</v>
      </c>
      <c r="J181" s="822">
        <f t="shared" si="38"/>
        <v>45347</v>
      </c>
      <c r="K181" s="822">
        <f t="shared" si="38"/>
        <v>45348</v>
      </c>
      <c r="L181" s="195"/>
    </row>
    <row r="182" spans="1:12" s="146" customFormat="1" ht="20.25" hidden="1" customHeight="1">
      <c r="A182" s="1014"/>
      <c r="B182" s="1627"/>
      <c r="C182" s="1627"/>
      <c r="D182" s="1628"/>
      <c r="E182" s="835"/>
      <c r="F182" s="822"/>
      <c r="G182" s="835"/>
      <c r="H182" s="835"/>
      <c r="I182" s="835"/>
      <c r="J182" s="835"/>
      <c r="K182" s="835"/>
      <c r="L182" s="195"/>
    </row>
    <row r="183" spans="1:12" s="146" customFormat="1" ht="20.25" hidden="1" customHeight="1">
      <c r="A183" s="1014"/>
      <c r="B183" s="1627"/>
      <c r="C183" s="1627"/>
      <c r="D183" s="1628"/>
      <c r="E183" s="820">
        <f>D183+6</f>
        <v>6</v>
      </c>
      <c r="F183" s="820">
        <f>D183+11</f>
        <v>11</v>
      </c>
      <c r="G183" s="820">
        <f t="shared" ref="G183:G192" si="39">D183+12</f>
        <v>12</v>
      </c>
      <c r="H183" s="820">
        <f t="shared" ref="H183:H192" si="40">D183+14</f>
        <v>14</v>
      </c>
      <c r="I183" s="820">
        <f t="shared" ref="I183:I200" si="41">D183+15</f>
        <v>15</v>
      </c>
      <c r="J183" s="820">
        <f t="shared" ref="J183:J200" si="42">D183+16</f>
        <v>16</v>
      </c>
      <c r="K183" s="820">
        <f t="shared" ref="K183:K200" si="43">D183+17</f>
        <v>17</v>
      </c>
      <c r="L183" s="195"/>
    </row>
    <row r="184" spans="1:12" s="146" customFormat="1" ht="20.25" hidden="1" customHeight="1">
      <c r="A184" s="1014"/>
      <c r="B184" s="1627"/>
      <c r="C184" s="1627"/>
      <c r="D184" s="1628"/>
      <c r="E184" s="820">
        <f>D184+6</f>
        <v>6</v>
      </c>
      <c r="F184" s="820">
        <f>D184+11</f>
        <v>11</v>
      </c>
      <c r="G184" s="820">
        <f t="shared" si="39"/>
        <v>12</v>
      </c>
      <c r="H184" s="820">
        <f t="shared" si="40"/>
        <v>14</v>
      </c>
      <c r="I184" s="820">
        <f t="shared" si="41"/>
        <v>15</v>
      </c>
      <c r="J184" s="820">
        <f t="shared" si="42"/>
        <v>16</v>
      </c>
      <c r="K184" s="820">
        <f t="shared" si="43"/>
        <v>17</v>
      </c>
      <c r="L184" s="195"/>
    </row>
    <row r="185" spans="1:12" s="146" customFormat="1" ht="20.25" hidden="1" customHeight="1">
      <c r="A185" s="1014"/>
      <c r="B185" s="1627"/>
      <c r="C185" s="1627"/>
      <c r="D185" s="1628"/>
      <c r="E185" s="950" t="s">
        <v>283</v>
      </c>
      <c r="F185" s="820">
        <f>D185+11</f>
        <v>11</v>
      </c>
      <c r="G185" s="820">
        <f t="shared" si="39"/>
        <v>12</v>
      </c>
      <c r="H185" s="820">
        <f t="shared" si="40"/>
        <v>14</v>
      </c>
      <c r="I185" s="820">
        <f t="shared" si="41"/>
        <v>15</v>
      </c>
      <c r="J185" s="820">
        <f t="shared" si="42"/>
        <v>16</v>
      </c>
      <c r="K185" s="820">
        <f t="shared" si="43"/>
        <v>17</v>
      </c>
      <c r="L185" s="195"/>
    </row>
    <row r="186" spans="1:12" s="146" customFormat="1" ht="20.25" hidden="1" customHeight="1">
      <c r="A186" s="1014"/>
      <c r="B186" s="1627"/>
      <c r="C186" s="1627"/>
      <c r="D186" s="1628"/>
      <c r="E186" s="820">
        <f>D186+6</f>
        <v>6</v>
      </c>
      <c r="F186" s="820">
        <f>D186+11</f>
        <v>11</v>
      </c>
      <c r="G186" s="820">
        <f t="shared" si="39"/>
        <v>12</v>
      </c>
      <c r="H186" s="820">
        <f t="shared" si="40"/>
        <v>14</v>
      </c>
      <c r="I186" s="820">
        <f t="shared" si="41"/>
        <v>15</v>
      </c>
      <c r="J186" s="820">
        <f t="shared" si="42"/>
        <v>16</v>
      </c>
      <c r="K186" s="820">
        <f t="shared" si="43"/>
        <v>17</v>
      </c>
      <c r="L186" s="195"/>
    </row>
    <row r="187" spans="1:12" s="146" customFormat="1" ht="20.25" hidden="1" customHeight="1">
      <c r="A187" s="1014" t="s">
        <v>2474</v>
      </c>
      <c r="B187" s="1627"/>
      <c r="C187" s="1627"/>
      <c r="D187" s="1628"/>
      <c r="E187" s="950" t="s">
        <v>283</v>
      </c>
      <c r="F187" s="950" t="s">
        <v>283</v>
      </c>
      <c r="G187" s="820">
        <f t="shared" si="39"/>
        <v>12</v>
      </c>
      <c r="H187" s="820">
        <f t="shared" si="40"/>
        <v>14</v>
      </c>
      <c r="I187" s="820">
        <f t="shared" si="41"/>
        <v>15</v>
      </c>
      <c r="J187" s="820">
        <f t="shared" si="42"/>
        <v>16</v>
      </c>
      <c r="K187" s="820">
        <f t="shared" si="43"/>
        <v>17</v>
      </c>
      <c r="L187" s="195"/>
    </row>
    <row r="188" spans="1:12" s="146" customFormat="1" ht="20.25" hidden="1" customHeight="1">
      <c r="A188" s="1014"/>
      <c r="B188" s="1627"/>
      <c r="C188" s="1627"/>
      <c r="D188" s="1628"/>
      <c r="E188" s="820">
        <f>D188+6</f>
        <v>6</v>
      </c>
      <c r="F188" s="820">
        <f>D188+11</f>
        <v>11</v>
      </c>
      <c r="G188" s="820">
        <f t="shared" si="39"/>
        <v>12</v>
      </c>
      <c r="H188" s="820">
        <f t="shared" si="40"/>
        <v>14</v>
      </c>
      <c r="I188" s="820">
        <f t="shared" si="41"/>
        <v>15</v>
      </c>
      <c r="J188" s="820">
        <f t="shared" si="42"/>
        <v>16</v>
      </c>
      <c r="K188" s="820">
        <f t="shared" si="43"/>
        <v>17</v>
      </c>
      <c r="L188" s="195"/>
    </row>
    <row r="189" spans="1:12" s="146" customFormat="1" ht="20.25" hidden="1" customHeight="1">
      <c r="A189" s="1014"/>
      <c r="B189" s="1627"/>
      <c r="C189" s="1627"/>
      <c r="D189" s="1628"/>
      <c r="E189" s="820">
        <f>D189+6</f>
        <v>6</v>
      </c>
      <c r="F189" s="820">
        <f>D189+11</f>
        <v>11</v>
      </c>
      <c r="G189" s="820">
        <f t="shared" si="39"/>
        <v>12</v>
      </c>
      <c r="H189" s="820">
        <f t="shared" si="40"/>
        <v>14</v>
      </c>
      <c r="I189" s="820">
        <f t="shared" si="41"/>
        <v>15</v>
      </c>
      <c r="J189" s="820">
        <f t="shared" si="42"/>
        <v>16</v>
      </c>
      <c r="K189" s="820">
        <f t="shared" si="43"/>
        <v>17</v>
      </c>
      <c r="L189" s="195"/>
    </row>
    <row r="190" spans="1:12" s="146" customFormat="1" ht="20.25" hidden="1" customHeight="1">
      <c r="A190" s="1014"/>
      <c r="B190" s="1627"/>
      <c r="C190" s="1627"/>
      <c r="D190" s="1628"/>
      <c r="E190" s="820">
        <f>D190+6</f>
        <v>6</v>
      </c>
      <c r="F190" s="820">
        <f>D190+11</f>
        <v>11</v>
      </c>
      <c r="G190" s="820">
        <f t="shared" si="39"/>
        <v>12</v>
      </c>
      <c r="H190" s="820">
        <f t="shared" si="40"/>
        <v>14</v>
      </c>
      <c r="I190" s="820">
        <f t="shared" si="41"/>
        <v>15</v>
      </c>
      <c r="J190" s="820">
        <f t="shared" si="42"/>
        <v>16</v>
      </c>
      <c r="K190" s="820">
        <f t="shared" si="43"/>
        <v>17</v>
      </c>
      <c r="L190" s="195"/>
    </row>
    <row r="191" spans="1:12" s="146" customFormat="1" ht="20.25" hidden="1" customHeight="1">
      <c r="A191" s="1014"/>
      <c r="B191" s="1627"/>
      <c r="C191" s="1627"/>
      <c r="D191" s="1628"/>
      <c r="E191" s="820">
        <f>D191+6</f>
        <v>6</v>
      </c>
      <c r="F191" s="820">
        <f>D191+11</f>
        <v>11</v>
      </c>
      <c r="G191" s="820">
        <f t="shared" si="39"/>
        <v>12</v>
      </c>
      <c r="H191" s="820">
        <f t="shared" si="40"/>
        <v>14</v>
      </c>
      <c r="I191" s="820">
        <f t="shared" si="41"/>
        <v>15</v>
      </c>
      <c r="J191" s="820">
        <f t="shared" si="42"/>
        <v>16</v>
      </c>
      <c r="K191" s="820">
        <f t="shared" si="43"/>
        <v>17</v>
      </c>
      <c r="L191" s="195"/>
    </row>
    <row r="192" spans="1:12" s="146" customFormat="1" ht="20.25" hidden="1" customHeight="1">
      <c r="A192" s="1014"/>
      <c r="B192" s="1627"/>
      <c r="C192" s="1627"/>
      <c r="D192" s="1628"/>
      <c r="E192" s="820">
        <f>D192+6</f>
        <v>6</v>
      </c>
      <c r="F192" s="820">
        <f>D192+11</f>
        <v>11</v>
      </c>
      <c r="G192" s="820">
        <f t="shared" si="39"/>
        <v>12</v>
      </c>
      <c r="H192" s="820">
        <f t="shared" si="40"/>
        <v>14</v>
      </c>
      <c r="I192" s="820">
        <f t="shared" si="41"/>
        <v>15</v>
      </c>
      <c r="J192" s="820">
        <f t="shared" si="42"/>
        <v>16</v>
      </c>
      <c r="K192" s="820">
        <f t="shared" si="43"/>
        <v>17</v>
      </c>
      <c r="L192" s="195"/>
    </row>
    <row r="193" spans="1:12" s="146" customFormat="1" ht="20.25" hidden="1" customHeight="1">
      <c r="A193" s="1014"/>
      <c r="B193" s="1627"/>
      <c r="C193" s="1627"/>
      <c r="D193" s="1628"/>
      <c r="E193" s="1021" t="s">
        <v>283</v>
      </c>
      <c r="F193" s="1021" t="s">
        <v>283</v>
      </c>
      <c r="G193" s="1021" t="s">
        <v>283</v>
      </c>
      <c r="H193" s="1021" t="s">
        <v>283</v>
      </c>
      <c r="I193" s="820">
        <f t="shared" si="41"/>
        <v>15</v>
      </c>
      <c r="J193" s="820">
        <f t="shared" si="42"/>
        <v>16</v>
      </c>
      <c r="K193" s="820">
        <f t="shared" si="43"/>
        <v>17</v>
      </c>
      <c r="L193" s="195"/>
    </row>
    <row r="194" spans="1:12" s="146" customFormat="1" ht="20.25" hidden="1" customHeight="1">
      <c r="A194" s="1014" t="s">
        <v>2444</v>
      </c>
      <c r="B194" s="1627"/>
      <c r="C194" s="1627"/>
      <c r="D194" s="1628"/>
      <c r="E194" s="820">
        <f>D194+6</f>
        <v>6</v>
      </c>
      <c r="F194" s="820">
        <f>D194+11</f>
        <v>11</v>
      </c>
      <c r="G194" s="820">
        <f>D194+12</f>
        <v>12</v>
      </c>
      <c r="H194" s="820">
        <f t="shared" ref="H194:H200" si="44">D194+14</f>
        <v>14</v>
      </c>
      <c r="I194" s="820">
        <f t="shared" si="41"/>
        <v>15</v>
      </c>
      <c r="J194" s="820">
        <f t="shared" si="42"/>
        <v>16</v>
      </c>
      <c r="K194" s="820">
        <f t="shared" si="43"/>
        <v>17</v>
      </c>
      <c r="L194" s="195"/>
    </row>
    <row r="195" spans="1:12" s="146" customFormat="1" ht="20.25" hidden="1" customHeight="1">
      <c r="A195" s="1014" t="s">
        <v>2484</v>
      </c>
      <c r="B195" s="1627"/>
      <c r="C195" s="1627"/>
      <c r="D195" s="1628"/>
      <c r="E195" s="1021" t="s">
        <v>283</v>
      </c>
      <c r="F195" s="1021" t="s">
        <v>283</v>
      </c>
      <c r="G195" s="820">
        <f>D195+12</f>
        <v>12</v>
      </c>
      <c r="H195" s="820">
        <f t="shared" si="44"/>
        <v>14</v>
      </c>
      <c r="I195" s="820">
        <f t="shared" si="41"/>
        <v>15</v>
      </c>
      <c r="J195" s="820">
        <f t="shared" si="42"/>
        <v>16</v>
      </c>
      <c r="K195" s="820">
        <f t="shared" si="43"/>
        <v>17</v>
      </c>
      <c r="L195" s="195"/>
    </row>
    <row r="196" spans="1:12" s="146" customFormat="1" ht="20.25" hidden="1" customHeight="1">
      <c r="A196" s="1014"/>
      <c r="B196" s="1627"/>
      <c r="C196" s="1627"/>
      <c r="D196" s="1628"/>
      <c r="E196" s="820">
        <f>D196+6</f>
        <v>6</v>
      </c>
      <c r="F196" s="820">
        <f>D196+11</f>
        <v>11</v>
      </c>
      <c r="G196" s="820">
        <f>D196+12</f>
        <v>12</v>
      </c>
      <c r="H196" s="820">
        <f t="shared" si="44"/>
        <v>14</v>
      </c>
      <c r="I196" s="820">
        <f t="shared" si="41"/>
        <v>15</v>
      </c>
      <c r="J196" s="820">
        <f t="shared" si="42"/>
        <v>16</v>
      </c>
      <c r="K196" s="820">
        <f t="shared" si="43"/>
        <v>17</v>
      </c>
      <c r="L196" s="195"/>
    </row>
    <row r="197" spans="1:12" s="146" customFormat="1" ht="20.25" hidden="1" customHeight="1">
      <c r="A197" s="1014" t="s">
        <v>2487</v>
      </c>
      <c r="B197" s="1627"/>
      <c r="C197" s="1627"/>
      <c r="D197" s="1628"/>
      <c r="E197" s="820">
        <f>D197+6</f>
        <v>6</v>
      </c>
      <c r="F197" s="820">
        <f>D197+11</f>
        <v>11</v>
      </c>
      <c r="G197" s="820">
        <f>D197+12</f>
        <v>12</v>
      </c>
      <c r="H197" s="820">
        <f t="shared" si="44"/>
        <v>14</v>
      </c>
      <c r="I197" s="820">
        <f t="shared" si="41"/>
        <v>15</v>
      </c>
      <c r="J197" s="820">
        <f t="shared" si="42"/>
        <v>16</v>
      </c>
      <c r="K197" s="820">
        <f t="shared" si="43"/>
        <v>17</v>
      </c>
      <c r="L197" s="195"/>
    </row>
    <row r="198" spans="1:12" s="146" customFormat="1" ht="20.25" hidden="1" customHeight="1">
      <c r="A198" s="1014" t="s">
        <v>2591</v>
      </c>
      <c r="B198" s="1627"/>
      <c r="C198" s="1627"/>
      <c r="D198" s="1628"/>
      <c r="E198" s="1021" t="s">
        <v>283</v>
      </c>
      <c r="F198" s="1021" t="s">
        <v>283</v>
      </c>
      <c r="G198" s="1021" t="s">
        <v>283</v>
      </c>
      <c r="H198" s="820">
        <f t="shared" si="44"/>
        <v>14</v>
      </c>
      <c r="I198" s="820">
        <f t="shared" si="41"/>
        <v>15</v>
      </c>
      <c r="J198" s="820">
        <f t="shared" si="42"/>
        <v>16</v>
      </c>
      <c r="K198" s="820">
        <f t="shared" si="43"/>
        <v>17</v>
      </c>
      <c r="L198" s="195"/>
    </row>
    <row r="199" spans="1:12" s="146" customFormat="1" ht="20.25" hidden="1" customHeight="1">
      <c r="A199" s="1014" t="s">
        <v>2444</v>
      </c>
      <c r="B199" s="1627"/>
      <c r="C199" s="1627"/>
      <c r="D199" s="1628"/>
      <c r="E199" s="820">
        <f>D199+6</f>
        <v>6</v>
      </c>
      <c r="F199" s="820">
        <f>D199+11</f>
        <v>11</v>
      </c>
      <c r="G199" s="820">
        <f>D199+12</f>
        <v>12</v>
      </c>
      <c r="H199" s="820">
        <f t="shared" si="44"/>
        <v>14</v>
      </c>
      <c r="I199" s="820">
        <f t="shared" si="41"/>
        <v>15</v>
      </c>
      <c r="J199" s="820">
        <f t="shared" si="42"/>
        <v>16</v>
      </c>
      <c r="K199" s="820">
        <f t="shared" si="43"/>
        <v>17</v>
      </c>
      <c r="L199" s="195"/>
    </row>
    <row r="200" spans="1:12" s="146" customFormat="1" ht="20.25" hidden="1" customHeight="1">
      <c r="A200" s="1014" t="s">
        <v>2592</v>
      </c>
      <c r="B200" s="1627"/>
      <c r="C200" s="1627"/>
      <c r="D200" s="1628"/>
      <c r="E200" s="1045" t="s">
        <v>283</v>
      </c>
      <c r="F200" s="1045" t="s">
        <v>283</v>
      </c>
      <c r="G200" s="1045" t="s">
        <v>283</v>
      </c>
      <c r="H200" s="1044">
        <f t="shared" si="44"/>
        <v>14</v>
      </c>
      <c r="I200" s="1044">
        <f t="shared" si="41"/>
        <v>15</v>
      </c>
      <c r="J200" s="1044">
        <f t="shared" si="42"/>
        <v>16</v>
      </c>
      <c r="K200" s="1044">
        <f t="shared" si="43"/>
        <v>17</v>
      </c>
      <c r="L200" s="195"/>
    </row>
    <row r="201" spans="1:12" s="146" customFormat="1" ht="20.25" hidden="1" customHeight="1">
      <c r="A201" s="1014" t="s">
        <v>2424</v>
      </c>
      <c r="B201" s="1627"/>
      <c r="C201" s="1627"/>
      <c r="D201" s="1628"/>
      <c r="E201" s="820">
        <f>D201+6</f>
        <v>6</v>
      </c>
      <c r="F201" s="820">
        <f>D201+11</f>
        <v>11</v>
      </c>
      <c r="G201" s="820">
        <f>D201+12</f>
        <v>12</v>
      </c>
      <c r="H201" s="871" t="s">
        <v>283</v>
      </c>
      <c r="I201" s="871" t="s">
        <v>283</v>
      </c>
      <c r="J201" s="871" t="s">
        <v>283</v>
      </c>
      <c r="K201" s="871" t="s">
        <v>283</v>
      </c>
      <c r="L201" s="195"/>
    </row>
    <row r="202" spans="1:12" s="146" customFormat="1" ht="20.25" hidden="1" customHeight="1">
      <c r="A202" s="1014" t="s">
        <v>2451</v>
      </c>
      <c r="B202" s="1627"/>
      <c r="C202" s="1627"/>
      <c r="D202" s="1628"/>
      <c r="E202" s="820">
        <f>D202+6</f>
        <v>6</v>
      </c>
      <c r="F202" s="820">
        <f>D202+11</f>
        <v>11</v>
      </c>
      <c r="G202" s="820">
        <f>D202+12</f>
        <v>12</v>
      </c>
      <c r="H202" s="820">
        <f>D202+14</f>
        <v>14</v>
      </c>
      <c r="I202" s="820">
        <f>D202+15</f>
        <v>15</v>
      </c>
      <c r="J202" s="820">
        <f>D202+16</f>
        <v>16</v>
      </c>
      <c r="K202" s="820">
        <f>D202+17</f>
        <v>17</v>
      </c>
      <c r="L202" s="195"/>
    </row>
    <row r="203" spans="1:12" s="146" customFormat="1" ht="20.25" hidden="1" customHeight="1">
      <c r="A203" s="1014" t="s">
        <v>1838</v>
      </c>
      <c r="B203" s="1627"/>
      <c r="C203" s="1627"/>
      <c r="D203" s="1628"/>
      <c r="E203" s="820">
        <f>D203+6</f>
        <v>6</v>
      </c>
      <c r="F203" s="820">
        <f>D203+11</f>
        <v>11</v>
      </c>
      <c r="G203" s="820">
        <f>D203+12</f>
        <v>12</v>
      </c>
      <c r="H203" s="820">
        <f>D203+14</f>
        <v>14</v>
      </c>
      <c r="I203" s="820">
        <f>D203+15</f>
        <v>15</v>
      </c>
      <c r="J203" s="820">
        <f>D203+16</f>
        <v>16</v>
      </c>
      <c r="K203" s="820">
        <f>D203+17</f>
        <v>17</v>
      </c>
      <c r="L203" s="195"/>
    </row>
    <row r="204" spans="1:12" s="146" customFormat="1" ht="20.25" hidden="1" customHeight="1">
      <c r="A204" s="1014"/>
      <c r="B204" s="1627"/>
      <c r="C204" s="1627"/>
      <c r="D204" s="1628"/>
      <c r="E204" s="835">
        <f>D204+6</f>
        <v>6</v>
      </c>
      <c r="F204" s="835">
        <f>D204+11</f>
        <v>11</v>
      </c>
      <c r="G204" s="835">
        <f>D204+12</f>
        <v>12</v>
      </c>
      <c r="H204" s="835">
        <f>D204+14</f>
        <v>14</v>
      </c>
      <c r="I204" s="835">
        <f>D204+15</f>
        <v>15</v>
      </c>
      <c r="J204" s="835">
        <f>D204+16</f>
        <v>16</v>
      </c>
      <c r="K204" s="835">
        <f>D204+17</f>
        <v>17</v>
      </c>
      <c r="L204" s="195"/>
    </row>
    <row r="205" spans="1:12" s="146" customFormat="1" ht="20.25" hidden="1" customHeight="1">
      <c r="A205" s="1014"/>
      <c r="B205" s="1627"/>
      <c r="C205" s="1627"/>
      <c r="D205" s="1628"/>
      <c r="E205" s="835">
        <f>D205+6</f>
        <v>6</v>
      </c>
      <c r="F205" s="835">
        <f>D205+11</f>
        <v>11</v>
      </c>
      <c r="G205" s="835">
        <f>D205+12</f>
        <v>12</v>
      </c>
      <c r="H205" s="835">
        <f>D205+14</f>
        <v>14</v>
      </c>
      <c r="I205" s="835">
        <f>D205+15</f>
        <v>15</v>
      </c>
      <c r="J205" s="835">
        <f>D205+16</f>
        <v>16</v>
      </c>
      <c r="K205" s="835">
        <f>D205+17</f>
        <v>17</v>
      </c>
      <c r="L205" s="195"/>
    </row>
    <row r="206" spans="1:12" s="146" customFormat="1" ht="20.25" hidden="1" customHeight="1">
      <c r="A206" s="1014" t="s">
        <v>2424</v>
      </c>
      <c r="B206" s="1627"/>
      <c r="C206" s="1627"/>
      <c r="D206" s="1628"/>
      <c r="E206" s="820">
        <v>45514</v>
      </c>
      <c r="F206" s="820">
        <f>E206+5</f>
        <v>45519</v>
      </c>
      <c r="G206" s="820">
        <f>F206+1</f>
        <v>45520</v>
      </c>
      <c r="H206" s="820">
        <f>G206+2</f>
        <v>45522</v>
      </c>
      <c r="I206" s="820">
        <f t="shared" ref="I206:K207" si="45">H206+1</f>
        <v>45523</v>
      </c>
      <c r="J206" s="820">
        <f t="shared" si="45"/>
        <v>45524</v>
      </c>
      <c r="K206" s="820">
        <f t="shared" si="45"/>
        <v>45525</v>
      </c>
      <c r="L206" s="195"/>
    </row>
    <row r="207" spans="1:12" s="146" customFormat="1" ht="20.25" hidden="1" customHeight="1">
      <c r="A207" s="1014" t="s">
        <v>2451</v>
      </c>
      <c r="B207" s="1627"/>
      <c r="C207" s="1627"/>
      <c r="D207" s="1628"/>
      <c r="E207" s="820">
        <v>45518</v>
      </c>
      <c r="F207" s="820">
        <f>E207+5</f>
        <v>45523</v>
      </c>
      <c r="G207" s="820">
        <f>F207+1</f>
        <v>45524</v>
      </c>
      <c r="H207" s="820">
        <f>G207+2</f>
        <v>45526</v>
      </c>
      <c r="I207" s="820">
        <f t="shared" si="45"/>
        <v>45527</v>
      </c>
      <c r="J207" s="820">
        <f t="shared" si="45"/>
        <v>45528</v>
      </c>
      <c r="K207" s="820">
        <f t="shared" si="45"/>
        <v>45529</v>
      </c>
      <c r="L207" s="195"/>
    </row>
    <row r="208" spans="1:12" s="146" customFormat="1" ht="20.25" hidden="1" customHeight="1">
      <c r="A208" s="1014" t="s">
        <v>1838</v>
      </c>
      <c r="B208" s="1627"/>
      <c r="C208" s="1627"/>
      <c r="D208" s="1628"/>
      <c r="E208" s="820">
        <f>D208+6</f>
        <v>6</v>
      </c>
      <c r="F208" s="820">
        <f>D208+11</f>
        <v>11</v>
      </c>
      <c r="G208" s="820">
        <f>D208+12</f>
        <v>12</v>
      </c>
      <c r="H208" s="820">
        <f>D208+14</f>
        <v>14</v>
      </c>
      <c r="I208" s="820">
        <f>D208+15</f>
        <v>15</v>
      </c>
      <c r="J208" s="820">
        <f>D208+16</f>
        <v>16</v>
      </c>
      <c r="K208" s="820">
        <f>D208+17</f>
        <v>17</v>
      </c>
      <c r="L208" s="195"/>
    </row>
    <row r="209" spans="1:12" s="146" customFormat="1" ht="18.75" hidden="1" customHeight="1">
      <c r="A209" s="1014"/>
      <c r="B209" s="1627"/>
      <c r="C209" s="1627"/>
      <c r="D209" s="1596"/>
      <c r="E209" s="1052" t="s">
        <v>2083</v>
      </c>
      <c r="F209" s="1052" t="s">
        <v>2583</v>
      </c>
      <c r="G209" s="1052" t="s">
        <v>56</v>
      </c>
      <c r="H209" s="1052" t="s">
        <v>159</v>
      </c>
      <c r="I209" s="1052" t="s">
        <v>178</v>
      </c>
      <c r="J209" s="1052" t="s">
        <v>129</v>
      </c>
      <c r="K209" s="1052" t="s">
        <v>150</v>
      </c>
      <c r="L209" s="195"/>
    </row>
    <row r="210" spans="1:12" s="146" customFormat="1" ht="20.25" hidden="1" customHeight="1">
      <c r="A210" s="1014"/>
      <c r="B210" s="964" t="s">
        <v>2451</v>
      </c>
      <c r="C210" s="951" t="s">
        <v>2593</v>
      </c>
      <c r="D210" s="1057">
        <v>45530</v>
      </c>
      <c r="E210" s="820">
        <f>D210+6</f>
        <v>45536</v>
      </c>
      <c r="F210" s="820">
        <f>D210+11</f>
        <v>45541</v>
      </c>
      <c r="G210" s="820">
        <f>D210+12</f>
        <v>45542</v>
      </c>
      <c r="H210" s="820">
        <f>D210+14</f>
        <v>45544</v>
      </c>
      <c r="I210" s="820">
        <f>D210+15</f>
        <v>45545</v>
      </c>
      <c r="J210" s="820">
        <f>D210+16</f>
        <v>45546</v>
      </c>
      <c r="K210" s="820">
        <f t="shared" ref="K210:K220" si="46">D210+17</f>
        <v>45547</v>
      </c>
      <c r="L210" s="195"/>
    </row>
    <row r="211" spans="1:12" s="146" customFormat="1" ht="20.25" hidden="1" customHeight="1">
      <c r="A211" s="1014"/>
      <c r="B211" s="964" t="s">
        <v>2507</v>
      </c>
      <c r="C211" s="951" t="s">
        <v>2594</v>
      </c>
      <c r="D211" s="948">
        <v>45538</v>
      </c>
      <c r="E211" s="820">
        <f>D211+6</f>
        <v>45544</v>
      </c>
      <c r="F211" s="820">
        <f>D211+11</f>
        <v>45549</v>
      </c>
      <c r="G211" s="820">
        <f>D211+12</f>
        <v>45550</v>
      </c>
      <c r="H211" s="820">
        <f>D211+14</f>
        <v>45552</v>
      </c>
      <c r="I211" s="820">
        <f>D211+15</f>
        <v>45553</v>
      </c>
      <c r="J211" s="820">
        <f>D211+16</f>
        <v>45554</v>
      </c>
      <c r="K211" s="820">
        <f t="shared" si="46"/>
        <v>45555</v>
      </c>
      <c r="L211" s="195"/>
    </row>
    <row r="212" spans="1:12" s="146" customFormat="1" ht="20.25" hidden="1" customHeight="1">
      <c r="A212" s="1014" t="s">
        <v>2424</v>
      </c>
      <c r="B212" s="964" t="s">
        <v>1838</v>
      </c>
      <c r="C212" s="951" t="s">
        <v>2595</v>
      </c>
      <c r="D212" s="951">
        <v>45553</v>
      </c>
      <c r="E212" s="820">
        <f>D212+6</f>
        <v>45559</v>
      </c>
      <c r="F212" s="820">
        <f>E212+5</f>
        <v>45564</v>
      </c>
      <c r="G212" s="820">
        <f>F212+1</f>
        <v>45565</v>
      </c>
      <c r="H212" s="1021" t="s">
        <v>283</v>
      </c>
      <c r="I212" s="1021" t="s">
        <v>283</v>
      </c>
      <c r="J212" s="1021" t="s">
        <v>283</v>
      </c>
      <c r="K212" s="820">
        <f t="shared" si="46"/>
        <v>45570</v>
      </c>
      <c r="L212" s="195"/>
    </row>
    <row r="213" spans="1:12" s="146" customFormat="1" ht="20.25" hidden="1" customHeight="1">
      <c r="A213" s="1014" t="s">
        <v>2451</v>
      </c>
      <c r="B213" s="964" t="s">
        <v>2424</v>
      </c>
      <c r="C213" s="951" t="s">
        <v>2596</v>
      </c>
      <c r="D213" s="948">
        <v>45552</v>
      </c>
      <c r="E213" s="1021" t="s">
        <v>283</v>
      </c>
      <c r="F213" s="1021" t="s">
        <v>283</v>
      </c>
      <c r="G213" s="820">
        <f>D213+12</f>
        <v>45564</v>
      </c>
      <c r="H213" s="820">
        <f t="shared" ref="H213:H220" si="47">D213+14</f>
        <v>45566</v>
      </c>
      <c r="I213" s="820">
        <f t="shared" ref="I213:I220" si="48">D213+15</f>
        <v>45567</v>
      </c>
      <c r="J213" s="820">
        <f t="shared" ref="J213:J220" si="49">D213+16</f>
        <v>45568</v>
      </c>
      <c r="K213" s="820">
        <f t="shared" si="46"/>
        <v>45569</v>
      </c>
      <c r="L213" s="195"/>
    </row>
    <row r="214" spans="1:12" s="146" customFormat="1" ht="20.25" hidden="1" customHeight="1">
      <c r="A214" s="1014" t="s">
        <v>1838</v>
      </c>
      <c r="B214" s="964" t="s">
        <v>2503</v>
      </c>
      <c r="C214" s="951" t="s">
        <v>2597</v>
      </c>
      <c r="D214" s="948">
        <v>45562</v>
      </c>
      <c r="E214" s="1629" t="s">
        <v>283</v>
      </c>
      <c r="F214" s="1630"/>
      <c r="G214" s="1631"/>
      <c r="H214" s="820">
        <f t="shared" si="47"/>
        <v>45576</v>
      </c>
      <c r="I214" s="820">
        <f t="shared" si="48"/>
        <v>45577</v>
      </c>
      <c r="J214" s="820">
        <f t="shared" si="49"/>
        <v>45578</v>
      </c>
      <c r="K214" s="820">
        <f t="shared" si="46"/>
        <v>45579</v>
      </c>
      <c r="L214" s="195"/>
    </row>
    <row r="215" spans="1:12" s="146" customFormat="1" ht="20.25" hidden="1" customHeight="1">
      <c r="A215" s="1014"/>
      <c r="B215" s="964" t="s">
        <v>2451</v>
      </c>
      <c r="C215" s="951" t="s">
        <v>2598</v>
      </c>
      <c r="D215" s="948">
        <v>45565</v>
      </c>
      <c r="E215" s="820">
        <f t="shared" ref="E215:E220" si="50">D215+6</f>
        <v>45571</v>
      </c>
      <c r="F215" s="820">
        <f t="shared" ref="F215:F220" si="51">D215+11</f>
        <v>45576</v>
      </c>
      <c r="G215" s="820">
        <f t="shared" ref="G215:G220" si="52">D215+12</f>
        <v>45577</v>
      </c>
      <c r="H215" s="820">
        <f t="shared" si="47"/>
        <v>45579</v>
      </c>
      <c r="I215" s="820">
        <f t="shared" si="48"/>
        <v>45580</v>
      </c>
      <c r="J215" s="820">
        <f t="shared" si="49"/>
        <v>45581</v>
      </c>
      <c r="K215" s="820">
        <f t="shared" si="46"/>
        <v>45582</v>
      </c>
      <c r="L215" s="195"/>
    </row>
    <row r="216" spans="1:12" s="146" customFormat="1" ht="20.25" hidden="1" customHeight="1">
      <c r="A216" s="1014"/>
      <c r="B216" s="964" t="s">
        <v>2507</v>
      </c>
      <c r="C216" s="951" t="s">
        <v>2599</v>
      </c>
      <c r="D216" s="948">
        <v>45573</v>
      </c>
      <c r="E216" s="820">
        <f t="shared" si="50"/>
        <v>45579</v>
      </c>
      <c r="F216" s="820">
        <f t="shared" si="51"/>
        <v>45584</v>
      </c>
      <c r="G216" s="820">
        <f t="shared" si="52"/>
        <v>45585</v>
      </c>
      <c r="H216" s="820">
        <f t="shared" si="47"/>
        <v>45587</v>
      </c>
      <c r="I216" s="820">
        <f t="shared" si="48"/>
        <v>45588</v>
      </c>
      <c r="J216" s="820">
        <f t="shared" si="49"/>
        <v>45589</v>
      </c>
      <c r="K216" s="820">
        <f t="shared" si="46"/>
        <v>45590</v>
      </c>
      <c r="L216" s="195"/>
    </row>
    <row r="217" spans="1:12" s="146" customFormat="1" ht="20.25" hidden="1" customHeight="1">
      <c r="A217" s="1014"/>
      <c r="B217" s="964" t="s">
        <v>1838</v>
      </c>
      <c r="C217" s="951" t="s">
        <v>2600</v>
      </c>
      <c r="D217" s="948">
        <v>45577</v>
      </c>
      <c r="E217" s="820">
        <f t="shared" si="50"/>
        <v>45583</v>
      </c>
      <c r="F217" s="820">
        <f t="shared" si="51"/>
        <v>45588</v>
      </c>
      <c r="G217" s="820">
        <f t="shared" si="52"/>
        <v>45589</v>
      </c>
      <c r="H217" s="820">
        <f t="shared" si="47"/>
        <v>45591</v>
      </c>
      <c r="I217" s="820">
        <f t="shared" si="48"/>
        <v>45592</v>
      </c>
      <c r="J217" s="820">
        <f t="shared" si="49"/>
        <v>45593</v>
      </c>
      <c r="K217" s="820">
        <f t="shared" si="46"/>
        <v>45594</v>
      </c>
      <c r="L217" s="195"/>
    </row>
    <row r="218" spans="1:12" s="146" customFormat="1" ht="20.25" hidden="1" customHeight="1">
      <c r="A218" s="1014"/>
      <c r="B218" s="964" t="s">
        <v>2424</v>
      </c>
      <c r="C218" s="951" t="s">
        <v>2601</v>
      </c>
      <c r="D218" s="948">
        <v>45587</v>
      </c>
      <c r="E218" s="820">
        <f t="shared" si="50"/>
        <v>45593</v>
      </c>
      <c r="F218" s="820">
        <f t="shared" si="51"/>
        <v>45598</v>
      </c>
      <c r="G218" s="820">
        <f t="shared" si="52"/>
        <v>45599</v>
      </c>
      <c r="H218" s="820">
        <f t="shared" si="47"/>
        <v>45601</v>
      </c>
      <c r="I218" s="820">
        <f t="shared" si="48"/>
        <v>45602</v>
      </c>
      <c r="J218" s="820">
        <f t="shared" si="49"/>
        <v>45603</v>
      </c>
      <c r="K218" s="820">
        <f t="shared" si="46"/>
        <v>45604</v>
      </c>
      <c r="L218" s="195"/>
    </row>
    <row r="219" spans="1:12" s="146" customFormat="1" ht="20.25" hidden="1" customHeight="1">
      <c r="A219" s="1014"/>
      <c r="B219" s="964" t="s">
        <v>2503</v>
      </c>
      <c r="C219" s="951" t="s">
        <v>2602</v>
      </c>
      <c r="D219" s="948">
        <v>45590</v>
      </c>
      <c r="E219" s="820">
        <f t="shared" si="50"/>
        <v>45596</v>
      </c>
      <c r="F219" s="820">
        <f t="shared" si="51"/>
        <v>45601</v>
      </c>
      <c r="G219" s="820">
        <f t="shared" si="52"/>
        <v>45602</v>
      </c>
      <c r="H219" s="820">
        <f t="shared" si="47"/>
        <v>45604</v>
      </c>
      <c r="I219" s="820">
        <f t="shared" si="48"/>
        <v>45605</v>
      </c>
      <c r="J219" s="820">
        <f t="shared" si="49"/>
        <v>45606</v>
      </c>
      <c r="K219" s="820">
        <f t="shared" si="46"/>
        <v>45607</v>
      </c>
      <c r="L219" s="195"/>
    </row>
    <row r="220" spans="1:12" s="146" customFormat="1" ht="20.25" hidden="1" customHeight="1">
      <c r="A220" s="1014"/>
      <c r="B220" s="964" t="s">
        <v>2451</v>
      </c>
      <c r="C220" s="951" t="s">
        <v>2603</v>
      </c>
      <c r="D220" s="948">
        <v>45600</v>
      </c>
      <c r="E220" s="820">
        <f t="shared" si="50"/>
        <v>45606</v>
      </c>
      <c r="F220" s="820">
        <f t="shared" si="51"/>
        <v>45611</v>
      </c>
      <c r="G220" s="820">
        <f t="shared" si="52"/>
        <v>45612</v>
      </c>
      <c r="H220" s="820">
        <f t="shared" si="47"/>
        <v>45614</v>
      </c>
      <c r="I220" s="820">
        <f t="shared" si="48"/>
        <v>45615</v>
      </c>
      <c r="J220" s="820">
        <f t="shared" si="49"/>
        <v>45616</v>
      </c>
      <c r="K220" s="820">
        <f t="shared" si="46"/>
        <v>45617</v>
      </c>
      <c r="L220" s="195"/>
    </row>
    <row r="221" spans="1:12" s="146" customFormat="1" ht="20.25" hidden="1" customHeight="1">
      <c r="A221" s="1014"/>
      <c r="B221" s="964" t="s">
        <v>2507</v>
      </c>
      <c r="C221" s="951" t="s">
        <v>2604</v>
      </c>
      <c r="D221" s="948">
        <v>45606</v>
      </c>
      <c r="E221" s="1055"/>
      <c r="F221" s="1055"/>
      <c r="G221" s="1055"/>
      <c r="H221" s="835"/>
      <c r="I221" s="835"/>
      <c r="J221" s="835"/>
      <c r="K221" s="835"/>
      <c r="L221" s="195"/>
    </row>
    <row r="222" spans="1:12" s="146" customFormat="1" ht="20.25" hidden="1" customHeight="1">
      <c r="A222" s="1014" t="s">
        <v>1838</v>
      </c>
      <c r="B222" s="1058" t="s">
        <v>307</v>
      </c>
      <c r="C222" s="951" t="s">
        <v>2605</v>
      </c>
      <c r="D222" s="835">
        <v>45610</v>
      </c>
      <c r="E222" s="835">
        <f>D222+6</f>
        <v>45616</v>
      </c>
      <c r="F222" s="835">
        <f>D222+11</f>
        <v>45621</v>
      </c>
      <c r="G222" s="835">
        <f>D222+12</f>
        <v>45622</v>
      </c>
      <c r="H222" s="835">
        <f>D222+14</f>
        <v>45624</v>
      </c>
      <c r="I222" s="835">
        <f>D222+15</f>
        <v>45625</v>
      </c>
      <c r="J222" s="835">
        <f>D222+16</f>
        <v>45626</v>
      </c>
      <c r="K222" s="835">
        <f>D222+17</f>
        <v>45627</v>
      </c>
      <c r="L222" s="195"/>
    </row>
    <row r="223" spans="1:12" s="146" customFormat="1" ht="20.100000000000001" hidden="1" customHeight="1">
      <c r="A223" s="1014"/>
      <c r="B223" s="964" t="s">
        <v>2424</v>
      </c>
      <c r="C223" s="951" t="s">
        <v>2606</v>
      </c>
      <c r="D223" s="948">
        <v>45624</v>
      </c>
      <c r="E223" s="1021" t="s">
        <v>283</v>
      </c>
      <c r="F223" s="1021" t="s">
        <v>283</v>
      </c>
      <c r="G223" s="1021" t="s">
        <v>283</v>
      </c>
      <c r="H223" s="820">
        <f>D223+14</f>
        <v>45638</v>
      </c>
      <c r="I223" s="820">
        <f>D223+15</f>
        <v>45639</v>
      </c>
      <c r="J223" s="820">
        <f>D223+16</f>
        <v>45640</v>
      </c>
      <c r="K223" s="820">
        <f>D223+17</f>
        <v>45641</v>
      </c>
      <c r="L223" s="195"/>
    </row>
    <row r="224" spans="1:12" s="146" customFormat="1" ht="20.100000000000001" hidden="1" customHeight="1">
      <c r="A224" s="1014"/>
      <c r="B224" s="964" t="s">
        <v>2503</v>
      </c>
      <c r="C224" s="951" t="s">
        <v>2607</v>
      </c>
      <c r="D224" s="948">
        <v>45626</v>
      </c>
      <c r="E224" s="820">
        <f>D224+6</f>
        <v>45632</v>
      </c>
      <c r="F224" s="820">
        <f>D224+11</f>
        <v>45637</v>
      </c>
      <c r="G224" s="820">
        <f>D224+12</f>
        <v>45638</v>
      </c>
      <c r="H224" s="820">
        <f>D224+14</f>
        <v>45640</v>
      </c>
      <c r="I224" s="820">
        <f>D224+15</f>
        <v>45641</v>
      </c>
      <c r="J224" s="820">
        <f>D224+16</f>
        <v>45642</v>
      </c>
      <c r="K224" s="820">
        <f>D224+17</f>
        <v>45643</v>
      </c>
      <c r="L224" s="195"/>
    </row>
    <row r="225" spans="1:12" s="146" customFormat="1" ht="20.100000000000001" hidden="1" customHeight="1">
      <c r="A225" s="1014"/>
      <c r="B225" s="964" t="s">
        <v>2451</v>
      </c>
      <c r="C225" s="951" t="s">
        <v>2608</v>
      </c>
      <c r="D225" s="871" t="s">
        <v>283</v>
      </c>
      <c r="E225" s="835"/>
      <c r="F225" s="835"/>
      <c r="G225" s="835"/>
      <c r="H225" s="835"/>
      <c r="I225" s="835"/>
      <c r="J225" s="835"/>
      <c r="K225" s="835"/>
      <c r="L225" s="195"/>
    </row>
    <row r="226" spans="1:12" s="146" customFormat="1" ht="20.100000000000001" hidden="1" customHeight="1">
      <c r="A226" s="1014"/>
      <c r="B226" s="964" t="s">
        <v>2182</v>
      </c>
      <c r="C226" s="951" t="s">
        <v>2609</v>
      </c>
      <c r="D226" s="948">
        <v>45641</v>
      </c>
      <c r="E226" s="820">
        <f>D226+6</f>
        <v>45647</v>
      </c>
      <c r="F226" s="820">
        <f>D226+11</f>
        <v>45652</v>
      </c>
      <c r="G226" s="820">
        <f>D226+12</f>
        <v>45653</v>
      </c>
      <c r="H226" s="820">
        <f t="shared" ref="H226:H231" si="53">D226+14</f>
        <v>45655</v>
      </c>
      <c r="I226" s="820">
        <f>D226+15</f>
        <v>45656</v>
      </c>
      <c r="J226" s="820">
        <f t="shared" ref="J226:J232" si="54">D226+16</f>
        <v>45657</v>
      </c>
      <c r="K226" s="820">
        <f t="shared" ref="K226:K231" si="55">D226+17</f>
        <v>45658</v>
      </c>
      <c r="L226" s="195"/>
    </row>
    <row r="227" spans="1:12" s="146" customFormat="1" ht="20.100000000000001" hidden="1" customHeight="1">
      <c r="A227" s="1014"/>
      <c r="B227" s="964" t="s">
        <v>1838</v>
      </c>
      <c r="C227" s="951" t="s">
        <v>2610</v>
      </c>
      <c r="D227" s="948">
        <v>45647</v>
      </c>
      <c r="E227" s="820">
        <f>D227+6</f>
        <v>45653</v>
      </c>
      <c r="F227" s="820">
        <f>D227+11</f>
        <v>45658</v>
      </c>
      <c r="G227" s="820">
        <f>D227+12</f>
        <v>45659</v>
      </c>
      <c r="H227" s="820">
        <f t="shared" si="53"/>
        <v>45661</v>
      </c>
      <c r="I227" s="820">
        <f>D227+15</f>
        <v>45662</v>
      </c>
      <c r="J227" s="820">
        <f t="shared" si="54"/>
        <v>45663</v>
      </c>
      <c r="K227" s="820">
        <f t="shared" si="55"/>
        <v>45664</v>
      </c>
      <c r="L227" s="195"/>
    </row>
    <row r="228" spans="1:12" s="146" customFormat="1" ht="20.100000000000001" hidden="1" customHeight="1">
      <c r="A228" s="1014"/>
      <c r="B228" s="964" t="s">
        <v>2424</v>
      </c>
      <c r="C228" s="951" t="s">
        <v>2611</v>
      </c>
      <c r="D228" s="948">
        <v>45655</v>
      </c>
      <c r="E228" s="820">
        <f>D228+6</f>
        <v>45661</v>
      </c>
      <c r="F228" s="820">
        <f>D228+11</f>
        <v>45666</v>
      </c>
      <c r="G228" s="820">
        <f>D228+12</f>
        <v>45667</v>
      </c>
      <c r="H228" s="820">
        <f t="shared" si="53"/>
        <v>45669</v>
      </c>
      <c r="I228" s="820">
        <f>D228+15</f>
        <v>45670</v>
      </c>
      <c r="J228" s="820">
        <f t="shared" si="54"/>
        <v>45671</v>
      </c>
      <c r="K228" s="820">
        <f t="shared" si="55"/>
        <v>45672</v>
      </c>
      <c r="L228" s="195"/>
    </row>
    <row r="229" spans="1:12" s="146" customFormat="1" ht="20.100000000000001" hidden="1" customHeight="1">
      <c r="A229" s="1014"/>
      <c r="B229" s="964" t="s">
        <v>2503</v>
      </c>
      <c r="C229" s="951" t="s">
        <v>2612</v>
      </c>
      <c r="D229" s="948">
        <v>45664</v>
      </c>
      <c r="E229" s="820">
        <f>D229+6</f>
        <v>45670</v>
      </c>
      <c r="F229" s="820">
        <f>D229+11</f>
        <v>45675</v>
      </c>
      <c r="G229" s="820">
        <f>D229+12</f>
        <v>45676</v>
      </c>
      <c r="H229" s="820">
        <f t="shared" si="53"/>
        <v>45678</v>
      </c>
      <c r="I229" s="820">
        <f>D229+15</f>
        <v>45679</v>
      </c>
      <c r="J229" s="820">
        <f t="shared" si="54"/>
        <v>45680</v>
      </c>
      <c r="K229" s="820">
        <f t="shared" si="55"/>
        <v>45681</v>
      </c>
      <c r="L229" s="195"/>
    </row>
    <row r="230" spans="1:12" s="146" customFormat="1" ht="20.100000000000001" hidden="1" customHeight="1">
      <c r="A230" s="1014"/>
      <c r="B230" s="964" t="s">
        <v>2451</v>
      </c>
      <c r="C230" s="951" t="s">
        <v>2613</v>
      </c>
      <c r="D230" s="948">
        <v>45668</v>
      </c>
      <c r="E230" s="820">
        <f>D230+6</f>
        <v>45674</v>
      </c>
      <c r="F230" s="820">
        <f>D230+11</f>
        <v>45679</v>
      </c>
      <c r="G230" s="820">
        <f>D230+12</f>
        <v>45680</v>
      </c>
      <c r="H230" s="820">
        <f t="shared" si="53"/>
        <v>45682</v>
      </c>
      <c r="I230" s="820">
        <f>D230+15</f>
        <v>45683</v>
      </c>
      <c r="J230" s="820">
        <f t="shared" si="54"/>
        <v>45684</v>
      </c>
      <c r="K230" s="820">
        <f t="shared" si="55"/>
        <v>45685</v>
      </c>
      <c r="L230" s="195"/>
    </row>
    <row r="231" spans="1:12" s="146" customFormat="1" ht="20.100000000000001" hidden="1" customHeight="1">
      <c r="A231" s="1014"/>
      <c r="B231" s="964" t="s">
        <v>2182</v>
      </c>
      <c r="C231" s="951" t="s">
        <v>2614</v>
      </c>
      <c r="D231" s="948">
        <v>45681</v>
      </c>
      <c r="E231" s="871" t="s">
        <v>283</v>
      </c>
      <c r="F231" s="871" t="s">
        <v>283</v>
      </c>
      <c r="G231" s="871" t="s">
        <v>283</v>
      </c>
      <c r="H231" s="820">
        <f t="shared" si="53"/>
        <v>45695</v>
      </c>
      <c r="I231" s="871" t="s">
        <v>283</v>
      </c>
      <c r="J231" s="820">
        <f t="shared" si="54"/>
        <v>45697</v>
      </c>
      <c r="K231" s="820">
        <f t="shared" si="55"/>
        <v>45698</v>
      </c>
      <c r="L231" s="195"/>
    </row>
    <row r="232" spans="1:12" s="146" customFormat="1" ht="20.100000000000001" hidden="1" customHeight="1">
      <c r="A232" s="1014"/>
      <c r="B232" s="964" t="s">
        <v>1838</v>
      </c>
      <c r="C232" s="951" t="s">
        <v>2615</v>
      </c>
      <c r="D232" s="948">
        <v>45682</v>
      </c>
      <c r="E232" s="820">
        <f>D232+6</f>
        <v>45688</v>
      </c>
      <c r="F232" s="820">
        <f>D232+11</f>
        <v>45693</v>
      </c>
      <c r="G232" s="820">
        <f>D232+12</f>
        <v>45694</v>
      </c>
      <c r="H232" s="871" t="s">
        <v>283</v>
      </c>
      <c r="I232" s="820">
        <f>D232+15</f>
        <v>45697</v>
      </c>
      <c r="J232" s="820">
        <f t="shared" si="54"/>
        <v>45698</v>
      </c>
      <c r="K232" s="871" t="s">
        <v>283</v>
      </c>
      <c r="L232" s="195"/>
    </row>
    <row r="233" spans="1:12" s="146" customFormat="1" ht="20.100000000000001" hidden="1" customHeight="1">
      <c r="A233" s="1014"/>
      <c r="B233" s="964" t="s">
        <v>2424</v>
      </c>
      <c r="C233" s="951" t="s">
        <v>2616</v>
      </c>
      <c r="D233" s="948">
        <v>45688</v>
      </c>
      <c r="E233" s="871" t="s">
        <v>283</v>
      </c>
      <c r="F233" s="871" t="s">
        <v>283</v>
      </c>
      <c r="G233" s="871" t="s">
        <v>283</v>
      </c>
      <c r="H233" s="871" t="s">
        <v>283</v>
      </c>
      <c r="I233" s="871" t="s">
        <v>283</v>
      </c>
      <c r="J233" s="871" t="s">
        <v>283</v>
      </c>
      <c r="K233" s="871" t="s">
        <v>283</v>
      </c>
      <c r="L233" s="195"/>
    </row>
    <row r="234" spans="1:12" s="146" customFormat="1" ht="20.100000000000001" hidden="1" customHeight="1">
      <c r="A234" s="1014"/>
      <c r="B234" s="964" t="s">
        <v>2503</v>
      </c>
      <c r="C234" s="951" t="s">
        <v>2617</v>
      </c>
      <c r="D234" s="871" t="s">
        <v>283</v>
      </c>
      <c r="E234" s="820">
        <v>45700</v>
      </c>
      <c r="F234" s="820">
        <f>E234+5</f>
        <v>45705</v>
      </c>
      <c r="G234" s="820">
        <f>+F234+1</f>
        <v>45706</v>
      </c>
      <c r="H234" s="820">
        <f>G234+2</f>
        <v>45708</v>
      </c>
      <c r="I234" s="820">
        <f t="shared" ref="I234:K234" si="56">H234+1</f>
        <v>45709</v>
      </c>
      <c r="J234" s="820">
        <f t="shared" si="56"/>
        <v>45710</v>
      </c>
      <c r="K234" s="820">
        <f t="shared" si="56"/>
        <v>45711</v>
      </c>
      <c r="L234" s="195"/>
    </row>
    <row r="235" spans="1:12" s="146" customFormat="1" ht="20.100000000000001" hidden="1" customHeight="1">
      <c r="A235" s="1014"/>
      <c r="B235" s="964" t="s">
        <v>2451</v>
      </c>
      <c r="C235" s="951" t="s">
        <v>2618</v>
      </c>
      <c r="D235" s="871" t="s">
        <v>283</v>
      </c>
      <c r="E235" s="871" t="s">
        <v>283</v>
      </c>
      <c r="F235" s="871" t="s">
        <v>283</v>
      </c>
      <c r="G235" s="871" t="s">
        <v>283</v>
      </c>
      <c r="H235" s="820">
        <v>45715</v>
      </c>
      <c r="I235" s="820">
        <f>H235+1</f>
        <v>45716</v>
      </c>
      <c r="J235" s="820">
        <f>I235+1</f>
        <v>45717</v>
      </c>
      <c r="K235" s="820">
        <f>J235+1</f>
        <v>45718</v>
      </c>
      <c r="L235" s="195"/>
    </row>
    <row r="236" spans="1:12" s="146" customFormat="1" ht="20.100000000000001" hidden="1" customHeight="1">
      <c r="A236" s="1014"/>
      <c r="B236" s="964" t="s">
        <v>2182</v>
      </c>
      <c r="C236" s="951" t="s">
        <v>2619</v>
      </c>
      <c r="D236" s="948">
        <v>45716</v>
      </c>
      <c r="E236" s="820">
        <f t="shared" ref="E236:F236" si="57">D236+6</f>
        <v>45722</v>
      </c>
      <c r="F236" s="820">
        <f t="shared" si="57"/>
        <v>45728</v>
      </c>
      <c r="G236" s="820">
        <f t="shared" ref="G236:G237" si="58">F236+1</f>
        <v>45729</v>
      </c>
      <c r="H236" s="820">
        <f t="shared" ref="H236:H245" si="59">G236+6</f>
        <v>45735</v>
      </c>
      <c r="I236" s="820">
        <f t="shared" ref="I236:I245" si="60">H236+1</f>
        <v>45736</v>
      </c>
      <c r="J236" s="820">
        <f t="shared" ref="J236:J245" si="61">I236+2</f>
        <v>45738</v>
      </c>
      <c r="K236" s="820">
        <f t="shared" ref="K236:K245" si="62">J236+1</f>
        <v>45739</v>
      </c>
      <c r="L236" s="195"/>
    </row>
    <row r="237" spans="1:12" s="146" customFormat="1" ht="20.100000000000001" hidden="1" customHeight="1">
      <c r="A237" s="1014"/>
      <c r="B237" s="964" t="s">
        <v>1838</v>
      </c>
      <c r="C237" s="951" t="s">
        <v>2620</v>
      </c>
      <c r="D237" s="948">
        <v>45721</v>
      </c>
      <c r="E237" s="959" t="s">
        <v>283</v>
      </c>
      <c r="F237" s="820">
        <v>45728</v>
      </c>
      <c r="G237" s="820">
        <f t="shared" si="58"/>
        <v>45729</v>
      </c>
      <c r="H237" s="820">
        <f t="shared" si="59"/>
        <v>45735</v>
      </c>
      <c r="I237" s="820">
        <f t="shared" si="60"/>
        <v>45736</v>
      </c>
      <c r="J237" s="820">
        <f t="shared" si="61"/>
        <v>45738</v>
      </c>
      <c r="K237" s="820">
        <f t="shared" si="62"/>
        <v>45739</v>
      </c>
      <c r="L237" s="195"/>
    </row>
    <row r="238" spans="1:12" s="146" customFormat="1" ht="20.100000000000001" hidden="1" customHeight="1">
      <c r="A238" s="1014" t="s">
        <v>2424</v>
      </c>
      <c r="B238" s="964" t="s">
        <v>2135</v>
      </c>
      <c r="C238" s="951" t="s">
        <v>2621</v>
      </c>
      <c r="D238" s="948">
        <v>45725</v>
      </c>
      <c r="E238" s="871" t="s">
        <v>283</v>
      </c>
      <c r="F238" s="871" t="s">
        <v>283</v>
      </c>
      <c r="G238" s="820">
        <v>45736</v>
      </c>
      <c r="H238" s="820">
        <f t="shared" si="59"/>
        <v>45742</v>
      </c>
      <c r="I238" s="820">
        <f t="shared" si="60"/>
        <v>45743</v>
      </c>
      <c r="J238" s="820">
        <f t="shared" si="61"/>
        <v>45745</v>
      </c>
      <c r="K238" s="820">
        <f t="shared" si="62"/>
        <v>45746</v>
      </c>
      <c r="L238" s="195"/>
    </row>
    <row r="239" spans="1:12" s="146" customFormat="1" ht="20.100000000000001" hidden="1" customHeight="1">
      <c r="A239" s="1014"/>
      <c r="B239" s="964" t="s">
        <v>2503</v>
      </c>
      <c r="C239" s="951" t="s">
        <v>2622</v>
      </c>
      <c r="D239" s="948">
        <v>45735</v>
      </c>
      <c r="E239" s="959" t="s">
        <v>283</v>
      </c>
      <c r="F239" s="959" t="s">
        <v>283</v>
      </c>
      <c r="G239" s="820">
        <v>45747</v>
      </c>
      <c r="H239" s="820">
        <f t="shared" si="59"/>
        <v>45753</v>
      </c>
      <c r="I239" s="820">
        <f t="shared" si="60"/>
        <v>45754</v>
      </c>
      <c r="J239" s="820">
        <f t="shared" si="61"/>
        <v>45756</v>
      </c>
      <c r="K239" s="820">
        <f t="shared" si="62"/>
        <v>45757</v>
      </c>
      <c r="L239" s="195"/>
    </row>
    <row r="240" spans="1:12" s="146" customFormat="1" ht="20.100000000000001" hidden="1" customHeight="1">
      <c r="A240" s="1014"/>
      <c r="B240" s="964" t="s">
        <v>2451</v>
      </c>
      <c r="C240" s="951" t="s">
        <v>2623</v>
      </c>
      <c r="D240" s="948">
        <v>45742</v>
      </c>
      <c r="E240" s="959" t="s">
        <v>283</v>
      </c>
      <c r="F240" s="959" t="s">
        <v>283</v>
      </c>
      <c r="G240" s="820">
        <v>45752</v>
      </c>
      <c r="H240" s="820">
        <f t="shared" si="59"/>
        <v>45758</v>
      </c>
      <c r="I240" s="820">
        <f t="shared" si="60"/>
        <v>45759</v>
      </c>
      <c r="J240" s="820">
        <f t="shared" si="61"/>
        <v>45761</v>
      </c>
      <c r="K240" s="820">
        <f t="shared" si="62"/>
        <v>45762</v>
      </c>
      <c r="L240" s="195"/>
    </row>
    <row r="241" spans="1:12" s="146" customFormat="1" ht="20.100000000000001" hidden="1" customHeight="1">
      <c r="A241" s="1014"/>
      <c r="B241" s="964" t="s">
        <v>2539</v>
      </c>
      <c r="C241" s="1090" t="s">
        <v>2624</v>
      </c>
      <c r="D241" s="948">
        <v>45756</v>
      </c>
      <c r="E241" s="959" t="s">
        <v>283</v>
      </c>
      <c r="F241" s="959" t="s">
        <v>283</v>
      </c>
      <c r="G241" s="820">
        <v>45757</v>
      </c>
      <c r="H241" s="820">
        <f t="shared" si="59"/>
        <v>45763</v>
      </c>
      <c r="I241" s="820">
        <f t="shared" si="60"/>
        <v>45764</v>
      </c>
      <c r="J241" s="820">
        <f t="shared" si="61"/>
        <v>45766</v>
      </c>
      <c r="K241" s="820">
        <f t="shared" si="62"/>
        <v>45767</v>
      </c>
      <c r="L241" s="195"/>
    </row>
    <row r="242" spans="1:12" s="146" customFormat="1" ht="20.100000000000001" hidden="1" customHeight="1">
      <c r="A242" s="1014"/>
      <c r="B242" s="1089" t="s">
        <v>307</v>
      </c>
      <c r="C242" s="951" t="s">
        <v>2625</v>
      </c>
      <c r="D242" s="948">
        <v>45751</v>
      </c>
      <c r="E242" s="1091"/>
      <c r="F242" s="1091"/>
      <c r="G242" s="835"/>
      <c r="H242" s="835"/>
      <c r="I242" s="835"/>
      <c r="J242" s="835"/>
      <c r="K242" s="835"/>
      <c r="L242" s="195"/>
    </row>
    <row r="243" spans="1:12" s="146" customFormat="1" ht="20.100000000000001" hidden="1" customHeight="1">
      <c r="A243" s="1014"/>
      <c r="B243" s="964" t="s">
        <v>1838</v>
      </c>
      <c r="C243" s="951" t="s">
        <v>2626</v>
      </c>
      <c r="D243" s="948">
        <v>45760</v>
      </c>
      <c r="E243" s="959" t="s">
        <v>283</v>
      </c>
      <c r="F243" s="959" t="s">
        <v>283</v>
      </c>
      <c r="G243" s="820">
        <v>45771</v>
      </c>
      <c r="H243" s="820">
        <f t="shared" si="59"/>
        <v>45777</v>
      </c>
      <c r="I243" s="820">
        <f t="shared" si="60"/>
        <v>45778</v>
      </c>
      <c r="J243" s="820">
        <f t="shared" si="61"/>
        <v>45780</v>
      </c>
      <c r="K243" s="820">
        <f t="shared" si="62"/>
        <v>45781</v>
      </c>
      <c r="L243" s="195"/>
    </row>
    <row r="244" spans="1:12" s="146" customFormat="1" ht="20.100000000000001" hidden="1" customHeight="1">
      <c r="A244" s="1014"/>
      <c r="B244" s="964" t="s">
        <v>2135</v>
      </c>
      <c r="C244" s="951" t="s">
        <v>2627</v>
      </c>
      <c r="D244" s="948">
        <v>45765</v>
      </c>
      <c r="E244" s="959" t="s">
        <v>283</v>
      </c>
      <c r="F244" s="959" t="s">
        <v>283</v>
      </c>
      <c r="G244" s="820">
        <v>45778</v>
      </c>
      <c r="H244" s="820">
        <f t="shared" si="59"/>
        <v>45784</v>
      </c>
      <c r="I244" s="820">
        <f t="shared" si="60"/>
        <v>45785</v>
      </c>
      <c r="J244" s="820">
        <f t="shared" si="61"/>
        <v>45787</v>
      </c>
      <c r="K244" s="820">
        <f t="shared" si="62"/>
        <v>45788</v>
      </c>
      <c r="L244" s="195"/>
    </row>
    <row r="245" spans="1:12" s="146" customFormat="1" ht="20.100000000000001" hidden="1" customHeight="1">
      <c r="A245" s="1014"/>
      <c r="B245" s="964" t="s">
        <v>2503</v>
      </c>
      <c r="C245" s="951" t="s">
        <v>2628</v>
      </c>
      <c r="D245" s="948">
        <v>45772</v>
      </c>
      <c r="E245" s="959" t="s">
        <v>283</v>
      </c>
      <c r="F245" s="959" t="s">
        <v>283</v>
      </c>
      <c r="G245" s="820">
        <v>45785</v>
      </c>
      <c r="H245" s="820">
        <f t="shared" si="59"/>
        <v>45791</v>
      </c>
      <c r="I245" s="820">
        <f t="shared" si="60"/>
        <v>45792</v>
      </c>
      <c r="J245" s="820">
        <f t="shared" si="61"/>
        <v>45794</v>
      </c>
      <c r="K245" s="820">
        <f t="shared" si="62"/>
        <v>45795</v>
      </c>
      <c r="L245" s="195"/>
    </row>
    <row r="246" spans="1:12" s="146" customFormat="1" ht="18" hidden="1" customHeight="1">
      <c r="A246" s="1014"/>
      <c r="B246" s="147" t="s">
        <v>464</v>
      </c>
      <c r="C246" s="800"/>
      <c r="D246" s="800"/>
      <c r="E246" s="800"/>
      <c r="F246" s="800"/>
      <c r="G246" s="800"/>
      <c r="H246" s="800"/>
      <c r="I246" s="423"/>
      <c r="J246" s="800"/>
      <c r="K246" s="800"/>
      <c r="L246" s="817"/>
    </row>
    <row r="247" spans="1:12" s="146" customFormat="1" ht="18" hidden="1" customHeight="1">
      <c r="A247" s="1014"/>
      <c r="B247" s="1587"/>
      <c r="C247" s="1587"/>
      <c r="D247" s="1587"/>
      <c r="E247" s="1587"/>
      <c r="F247" s="1587"/>
      <c r="G247" s="1587"/>
      <c r="H247" s="1019"/>
      <c r="I247" s="1019"/>
      <c r="J247" s="800"/>
      <c r="K247" s="800"/>
      <c r="L247" s="817"/>
    </row>
    <row r="248" spans="1:12" s="146" customFormat="1" ht="18" customHeight="1">
      <c r="A248" s="1014"/>
      <c r="B248" s="944"/>
      <c r="C248" s="9"/>
      <c r="D248" s="9"/>
      <c r="E248" s="9"/>
      <c r="F248" s="9"/>
      <c r="G248" s="9"/>
      <c r="H248" s="9"/>
      <c r="I248" s="634"/>
      <c r="J248" s="9"/>
      <c r="K248" s="9"/>
      <c r="L248" s="633"/>
    </row>
    <row r="249" spans="1:12" s="146" customFormat="1" ht="30" customHeight="1">
      <c r="A249" s="1014"/>
      <c r="B249" s="1589" t="s">
        <v>6</v>
      </c>
      <c r="C249" s="1590"/>
      <c r="D249" s="1579" t="s">
        <v>247</v>
      </c>
      <c r="E249" s="1205" t="s">
        <v>151</v>
      </c>
      <c r="F249" s="1205" t="s">
        <v>92</v>
      </c>
      <c r="G249" s="1205" t="s">
        <v>84</v>
      </c>
      <c r="H249" s="1205" t="s">
        <v>161</v>
      </c>
      <c r="I249" s="1205" t="s">
        <v>97</v>
      </c>
      <c r="J249" s="1205" t="s">
        <v>192</v>
      </c>
      <c r="K249" s="1196"/>
      <c r="L249" s="1163"/>
    </row>
    <row r="250" spans="1:12" s="146" customFormat="1" ht="18" hidden="1" customHeight="1">
      <c r="A250" s="1014"/>
      <c r="B250" s="1148" t="s">
        <v>249</v>
      </c>
      <c r="C250" s="1148" t="s">
        <v>250</v>
      </c>
      <c r="D250" s="1632"/>
      <c r="E250" s="1207" t="s">
        <v>2583</v>
      </c>
      <c r="F250" s="1208" t="s">
        <v>86</v>
      </c>
      <c r="G250" s="1208" t="s">
        <v>163</v>
      </c>
      <c r="H250" s="1208" t="s">
        <v>58</v>
      </c>
      <c r="I250" s="1208" t="s">
        <v>185</v>
      </c>
      <c r="J250" s="1208" t="s">
        <v>185</v>
      </c>
      <c r="K250" s="1196"/>
      <c r="L250" s="1209" t="s">
        <v>251</v>
      </c>
    </row>
    <row r="251" spans="1:12" s="146" customFormat="1" ht="24.6" hidden="1" customHeight="1">
      <c r="A251" s="1014"/>
      <c r="B251" s="1210"/>
      <c r="C251" s="1210"/>
      <c r="D251" s="1632"/>
      <c r="E251" s="1211">
        <f>D251+12</f>
        <v>12</v>
      </c>
      <c r="F251" s="1212">
        <f>D251+14</f>
        <v>14</v>
      </c>
      <c r="G251" s="1212" t="e">
        <f>#REF!+14</f>
        <v>#REF!</v>
      </c>
      <c r="H251" s="1212" t="e">
        <f>#REF!+14</f>
        <v>#REF!</v>
      </c>
      <c r="I251" s="1213"/>
      <c r="J251" s="1213"/>
      <c r="K251" s="1196"/>
      <c r="L251" s="1214">
        <v>45099</v>
      </c>
    </row>
    <row r="252" spans="1:12" s="146" customFormat="1" ht="18" hidden="1" customHeight="1">
      <c r="A252" s="1014"/>
      <c r="B252" s="1210"/>
      <c r="C252" s="1210"/>
      <c r="D252" s="1632"/>
      <c r="E252" s="1211">
        <v>45119</v>
      </c>
      <c r="F252" s="1215">
        <v>45127</v>
      </c>
      <c r="G252" s="1215">
        <v>45128</v>
      </c>
      <c r="H252" s="1215">
        <v>45128</v>
      </c>
      <c r="I252" s="1213"/>
      <c r="J252" s="1213"/>
      <c r="K252" s="1196"/>
      <c r="L252" s="1214" t="e">
        <v>#VALUE!</v>
      </c>
    </row>
    <row r="253" spans="1:12" s="146" customFormat="1" ht="18" hidden="1" customHeight="1">
      <c r="A253" s="1014" t="s">
        <v>2584</v>
      </c>
      <c r="B253" s="1210"/>
      <c r="C253" s="1210"/>
      <c r="D253" s="1632"/>
      <c r="E253" s="1216">
        <f>D253+12</f>
        <v>12</v>
      </c>
      <c r="F253" s="1212">
        <f>D253+14</f>
        <v>14</v>
      </c>
      <c r="G253" s="1212" t="e">
        <f>#REF!+14</f>
        <v>#REF!</v>
      </c>
      <c r="H253" s="1212" t="e">
        <f>#REF!+14</f>
        <v>#REF!</v>
      </c>
      <c r="I253" s="1213"/>
      <c r="J253" s="1213"/>
      <c r="K253" s="1196"/>
      <c r="L253" s="1214"/>
    </row>
    <row r="254" spans="1:12" s="146" customFormat="1" ht="18" hidden="1" customHeight="1">
      <c r="A254" s="1014"/>
      <c r="B254" s="1210"/>
      <c r="C254" s="1210"/>
      <c r="D254" s="1632"/>
      <c r="E254" s="1211">
        <f>D254+12</f>
        <v>12</v>
      </c>
      <c r="F254" s="1215">
        <f>D254+14</f>
        <v>14</v>
      </c>
      <c r="G254" s="1215" t="e">
        <f>#REF!+14</f>
        <v>#REF!</v>
      </c>
      <c r="H254" s="1215" t="e">
        <f>#REF!+14</f>
        <v>#REF!</v>
      </c>
      <c r="I254" s="1213"/>
      <c r="J254" s="1213"/>
      <c r="K254" s="1196"/>
      <c r="L254" s="1214"/>
    </row>
    <row r="255" spans="1:12" s="146" customFormat="1" ht="18" hidden="1" customHeight="1">
      <c r="A255" s="1014" t="s">
        <v>2585</v>
      </c>
      <c r="B255" s="1210"/>
      <c r="C255" s="1210"/>
      <c r="D255" s="1632"/>
      <c r="E255" s="1211">
        <f>D255+12</f>
        <v>12</v>
      </c>
      <c r="F255" s="1215">
        <f>D255+14</f>
        <v>14</v>
      </c>
      <c r="G255" s="1215" t="e">
        <f>#REF!+14</f>
        <v>#REF!</v>
      </c>
      <c r="H255" s="1215" t="e">
        <f>#REF!+14</f>
        <v>#REF!</v>
      </c>
      <c r="I255" s="1213"/>
      <c r="J255" s="1213"/>
      <c r="K255" s="1196"/>
      <c r="L255" s="1214">
        <v>45127</v>
      </c>
    </row>
    <row r="256" spans="1:12" s="146" customFormat="1" ht="17.45" hidden="1" customHeight="1">
      <c r="A256" s="1014" t="s">
        <v>1785</v>
      </c>
      <c r="B256" s="1210"/>
      <c r="C256" s="1210"/>
      <c r="D256" s="1632"/>
      <c r="E256" s="1216">
        <f>D256+12</f>
        <v>12</v>
      </c>
      <c r="F256" s="1212">
        <f>D256+14</f>
        <v>14</v>
      </c>
      <c r="G256" s="1212" t="e">
        <f>#REF!+14</f>
        <v>#REF!</v>
      </c>
      <c r="H256" s="1212" t="e">
        <f>#REF!+14</f>
        <v>#REF!</v>
      </c>
      <c r="I256" s="1213"/>
      <c r="J256" s="1213"/>
      <c r="K256" s="1196"/>
      <c r="L256" s="1214">
        <f>L255+7</f>
        <v>45134</v>
      </c>
    </row>
    <row r="257" spans="1:12" s="146" customFormat="1" ht="25.9" hidden="1" customHeight="1">
      <c r="A257" s="1014" t="s">
        <v>2586</v>
      </c>
      <c r="B257" s="1210"/>
      <c r="C257" s="1210"/>
      <c r="D257" s="1632"/>
      <c r="E257" s="1216">
        <f>D257+12</f>
        <v>12</v>
      </c>
      <c r="F257" s="1212">
        <f>D257+14</f>
        <v>14</v>
      </c>
      <c r="G257" s="1212" t="e">
        <f>#REF!+14</f>
        <v>#REF!</v>
      </c>
      <c r="H257" s="1212" t="e">
        <f>#REF!+14</f>
        <v>#REF!</v>
      </c>
      <c r="I257" s="1213"/>
      <c r="J257" s="1213"/>
      <c r="K257" s="1196"/>
      <c r="L257" s="1214">
        <f t="shared" ref="L257:L260" si="63">L256+7</f>
        <v>45141</v>
      </c>
    </row>
    <row r="258" spans="1:12" s="146" customFormat="1" ht="17.45" hidden="1" customHeight="1">
      <c r="A258" s="1014"/>
      <c r="B258" s="1210"/>
      <c r="C258" s="1210"/>
      <c r="D258" s="1632"/>
      <c r="E258" s="1217">
        <v>45157</v>
      </c>
      <c r="F258" s="1218">
        <v>45155</v>
      </c>
      <c r="G258" s="1218">
        <v>45156</v>
      </c>
      <c r="H258" s="1218">
        <v>45156</v>
      </c>
      <c r="I258" s="1213"/>
      <c r="J258" s="1213"/>
      <c r="K258" s="1196"/>
      <c r="L258" s="1214">
        <f t="shared" si="63"/>
        <v>45148</v>
      </c>
    </row>
    <row r="259" spans="1:12" s="146" customFormat="1" ht="27" hidden="1" customHeight="1">
      <c r="A259" s="1014" t="s">
        <v>2587</v>
      </c>
      <c r="B259" s="1210"/>
      <c r="C259" s="1210"/>
      <c r="D259" s="1632"/>
      <c r="E259" s="1216">
        <f t="shared" ref="E259:E268" si="64">D259+12</f>
        <v>12</v>
      </c>
      <c r="F259" s="1212">
        <f t="shared" ref="F259:F268" si="65">D259+14</f>
        <v>14</v>
      </c>
      <c r="G259" s="1215" t="e">
        <f>#REF!+14</f>
        <v>#REF!</v>
      </c>
      <c r="H259" s="1215" t="e">
        <f>#REF!+14</f>
        <v>#REF!</v>
      </c>
      <c r="I259" s="1213"/>
      <c r="J259" s="1213"/>
      <c r="K259" s="1196"/>
      <c r="L259" s="1214">
        <f t="shared" si="63"/>
        <v>45155</v>
      </c>
    </row>
    <row r="260" spans="1:12" s="146" customFormat="1" ht="17.45" hidden="1" customHeight="1">
      <c r="A260" s="1014"/>
      <c r="B260" s="1210"/>
      <c r="C260" s="1210"/>
      <c r="D260" s="1632"/>
      <c r="E260" s="1211">
        <f t="shared" si="64"/>
        <v>12</v>
      </c>
      <c r="F260" s="1215">
        <f t="shared" si="65"/>
        <v>14</v>
      </c>
      <c r="G260" s="1215" t="e">
        <f>#REF!+14</f>
        <v>#REF!</v>
      </c>
      <c r="H260" s="1215" t="e">
        <f>#REF!+14</f>
        <v>#REF!</v>
      </c>
      <c r="I260" s="1213"/>
      <c r="J260" s="1213"/>
      <c r="K260" s="1196"/>
      <c r="L260" s="1214">
        <f t="shared" si="63"/>
        <v>45162</v>
      </c>
    </row>
    <row r="261" spans="1:12" s="146" customFormat="1" ht="21.6" hidden="1" customHeight="1">
      <c r="A261" s="1014" t="s">
        <v>2426</v>
      </c>
      <c r="B261" s="1210"/>
      <c r="C261" s="1210"/>
      <c r="D261" s="1632"/>
      <c r="E261" s="1211">
        <f t="shared" si="64"/>
        <v>12</v>
      </c>
      <c r="F261" s="1215">
        <f t="shared" si="65"/>
        <v>14</v>
      </c>
      <c r="G261" s="1215" t="e">
        <f>#REF!+14</f>
        <v>#REF!</v>
      </c>
      <c r="H261" s="1215" t="e">
        <f>#REF!+14</f>
        <v>#REF!</v>
      </c>
      <c r="I261" s="1213"/>
      <c r="J261" s="1213"/>
      <c r="K261" s="1196"/>
      <c r="L261" s="1214">
        <v>45162</v>
      </c>
    </row>
    <row r="262" spans="1:12" s="146" customFormat="1" ht="21.6" hidden="1" customHeight="1">
      <c r="A262" s="1014" t="s">
        <v>2588</v>
      </c>
      <c r="B262" s="1210"/>
      <c r="C262" s="1210"/>
      <c r="D262" s="1632"/>
      <c r="E262" s="1216">
        <f t="shared" si="64"/>
        <v>12</v>
      </c>
      <c r="F262" s="1215">
        <f t="shared" si="65"/>
        <v>14</v>
      </c>
      <c r="G262" s="1215" t="e">
        <f>#REF!+14</f>
        <v>#REF!</v>
      </c>
      <c r="H262" s="1215" t="e">
        <f>#REF!+14</f>
        <v>#REF!</v>
      </c>
      <c r="I262" s="1213"/>
      <c r="J262" s="1213"/>
      <c r="K262" s="1196"/>
      <c r="L262" s="1214">
        <v>45169</v>
      </c>
    </row>
    <row r="263" spans="1:12" s="146" customFormat="1" ht="21.6" hidden="1" customHeight="1">
      <c r="A263" s="1014" t="s">
        <v>2589</v>
      </c>
      <c r="B263" s="1210"/>
      <c r="C263" s="1210"/>
      <c r="D263" s="1632"/>
      <c r="E263" s="1216">
        <f t="shared" si="64"/>
        <v>12</v>
      </c>
      <c r="F263" s="1212">
        <f t="shared" si="65"/>
        <v>14</v>
      </c>
      <c r="G263" s="1212" t="e">
        <f>#REF!+14</f>
        <v>#REF!</v>
      </c>
      <c r="H263" s="1212" t="e">
        <f>#REF!+14</f>
        <v>#REF!</v>
      </c>
      <c r="I263" s="1213"/>
      <c r="J263" s="1213"/>
      <c r="K263" s="1196"/>
      <c r="L263" s="1214">
        <v>45176</v>
      </c>
    </row>
    <row r="264" spans="1:12" s="146" customFormat="1" ht="21.6" hidden="1" customHeight="1">
      <c r="A264" s="1014"/>
      <c r="B264" s="1210"/>
      <c r="C264" s="1210"/>
      <c r="D264" s="1632"/>
      <c r="E264" s="1211">
        <f t="shared" si="64"/>
        <v>12</v>
      </c>
      <c r="F264" s="1215">
        <f t="shared" si="65"/>
        <v>14</v>
      </c>
      <c r="G264" s="1215" t="e">
        <f>#REF!+14</f>
        <v>#REF!</v>
      </c>
      <c r="H264" s="1215" t="e">
        <f>#REF!+14</f>
        <v>#REF!</v>
      </c>
      <c r="I264" s="1213"/>
      <c r="J264" s="1213"/>
      <c r="K264" s="1196"/>
      <c r="L264" s="1214">
        <v>45183</v>
      </c>
    </row>
    <row r="265" spans="1:12" s="146" customFormat="1" ht="21.6" hidden="1" customHeight="1">
      <c r="A265" s="1014"/>
      <c r="B265" s="1210"/>
      <c r="C265" s="1210"/>
      <c r="D265" s="1632"/>
      <c r="E265" s="1216">
        <f t="shared" si="64"/>
        <v>12</v>
      </c>
      <c r="F265" s="1212">
        <f t="shared" si="65"/>
        <v>14</v>
      </c>
      <c r="G265" s="1212" t="e">
        <f>#REF!+14</f>
        <v>#REF!</v>
      </c>
      <c r="H265" s="1212" t="e">
        <f>#REF!+14</f>
        <v>#REF!</v>
      </c>
      <c r="I265" s="1213"/>
      <c r="J265" s="1213"/>
      <c r="K265" s="1196"/>
      <c r="L265" s="1214">
        <v>45190</v>
      </c>
    </row>
    <row r="266" spans="1:12" s="146" customFormat="1" ht="21.6" hidden="1" customHeight="1">
      <c r="A266" s="1014"/>
      <c r="B266" s="1210"/>
      <c r="C266" s="1210"/>
      <c r="D266" s="1632"/>
      <c r="E266" s="1216">
        <f t="shared" si="64"/>
        <v>12</v>
      </c>
      <c r="F266" s="1212">
        <f t="shared" si="65"/>
        <v>14</v>
      </c>
      <c r="G266" s="1212" t="e">
        <f>#REF!+14</f>
        <v>#REF!</v>
      </c>
      <c r="H266" s="1212" t="e">
        <f>#REF!+14</f>
        <v>#REF!</v>
      </c>
      <c r="I266" s="1213"/>
      <c r="J266" s="1213"/>
      <c r="K266" s="1196"/>
      <c r="L266" s="1214">
        <v>45197</v>
      </c>
    </row>
    <row r="267" spans="1:12" s="146" customFormat="1" ht="21.6" hidden="1" customHeight="1">
      <c r="A267" s="1014"/>
      <c r="B267" s="1210"/>
      <c r="C267" s="1210"/>
      <c r="D267" s="1632"/>
      <c r="E267" s="1219">
        <f t="shared" si="64"/>
        <v>12</v>
      </c>
      <c r="F267" s="1220">
        <f t="shared" si="65"/>
        <v>14</v>
      </c>
      <c r="G267" s="1215" t="e">
        <f>#REF!+14</f>
        <v>#REF!</v>
      </c>
      <c r="H267" s="1215" t="e">
        <f>#REF!+14</f>
        <v>#REF!</v>
      </c>
      <c r="I267" s="1213"/>
      <c r="J267" s="1213"/>
      <c r="K267" s="1196"/>
      <c r="L267" s="1214">
        <f>L266+7</f>
        <v>45204</v>
      </c>
    </row>
    <row r="268" spans="1:12" s="146" customFormat="1" ht="21.6" hidden="1" customHeight="1">
      <c r="A268" s="1014"/>
      <c r="B268" s="1210"/>
      <c r="C268" s="1210"/>
      <c r="D268" s="1632"/>
      <c r="E268" s="1211">
        <f t="shared" si="64"/>
        <v>12</v>
      </c>
      <c r="F268" s="1215">
        <f t="shared" si="65"/>
        <v>14</v>
      </c>
      <c r="G268" s="1215" t="e">
        <f>#REF!+14</f>
        <v>#REF!</v>
      </c>
      <c r="H268" s="1215" t="e">
        <f>#REF!+14</f>
        <v>#REF!</v>
      </c>
      <c r="I268" s="1213"/>
      <c r="J268" s="1213"/>
      <c r="K268" s="1196"/>
      <c r="L268" s="1214">
        <f t="shared" ref="L268:L313" si="66">L267+7</f>
        <v>45211</v>
      </c>
    </row>
    <row r="269" spans="1:12" s="146" customFormat="1" ht="21.6" hidden="1" customHeight="1">
      <c r="A269" s="1014"/>
      <c r="B269" s="1210"/>
      <c r="C269" s="1210"/>
      <c r="D269" s="1632"/>
      <c r="E269" s="1216"/>
      <c r="F269" s="1212"/>
      <c r="G269" s="1212" t="e">
        <f>#REF!+14</f>
        <v>#REF!</v>
      </c>
      <c r="H269" s="1212" t="e">
        <f>#REF!+14</f>
        <v>#REF!</v>
      </c>
      <c r="I269" s="1213"/>
      <c r="J269" s="1213"/>
      <c r="K269" s="1196"/>
      <c r="L269" s="1221">
        <f>L268+7</f>
        <v>45218</v>
      </c>
    </row>
    <row r="270" spans="1:12" s="146" customFormat="1" ht="21" hidden="1" customHeight="1">
      <c r="A270" s="1014"/>
      <c r="B270" s="1210"/>
      <c r="C270" s="1210"/>
      <c r="D270" s="1632"/>
      <c r="E270" s="1216">
        <f>D270+12</f>
        <v>12</v>
      </c>
      <c r="F270" s="1215">
        <f>D270+14</f>
        <v>14</v>
      </c>
      <c r="G270" s="1215" t="e">
        <f>#REF!+14</f>
        <v>#REF!</v>
      </c>
      <c r="H270" s="1215" t="e">
        <f>#REF!+14</f>
        <v>#REF!</v>
      </c>
      <c r="I270" s="1213"/>
      <c r="J270" s="1213"/>
      <c r="K270" s="1196"/>
      <c r="L270" s="1214">
        <v>45226</v>
      </c>
    </row>
    <row r="271" spans="1:12" s="146" customFormat="1" ht="21.6" hidden="1" customHeight="1">
      <c r="A271" s="1014"/>
      <c r="B271" s="1210"/>
      <c r="C271" s="1210"/>
      <c r="D271" s="1632"/>
      <c r="E271" s="1216">
        <f>D271+12</f>
        <v>12</v>
      </c>
      <c r="F271" s="1215">
        <f>D271+14</f>
        <v>14</v>
      </c>
      <c r="G271" s="1215" t="e">
        <f>#REF!+14</f>
        <v>#REF!</v>
      </c>
      <c r="H271" s="1215" t="e">
        <f>#REF!+14</f>
        <v>#REF!</v>
      </c>
      <c r="I271" s="1213"/>
      <c r="J271" s="1213"/>
      <c r="K271" s="1196"/>
      <c r="L271" s="1214">
        <v>45225</v>
      </c>
    </row>
    <row r="272" spans="1:12" s="146" customFormat="1" ht="21" hidden="1" customHeight="1">
      <c r="A272" s="1014"/>
      <c r="B272" s="1210"/>
      <c r="C272" s="1210"/>
      <c r="D272" s="1632"/>
      <c r="E272" s="1216">
        <f>D272+12</f>
        <v>12</v>
      </c>
      <c r="F272" s="1212">
        <f>D272+14</f>
        <v>14</v>
      </c>
      <c r="G272" s="1212" t="e">
        <f>#REF!+14</f>
        <v>#REF!</v>
      </c>
      <c r="H272" s="1212" t="e">
        <f>#REF!+14</f>
        <v>#REF!</v>
      </c>
      <c r="I272" s="1213"/>
      <c r="J272" s="1213"/>
      <c r="K272" s="1196"/>
      <c r="L272" s="1214">
        <v>45232</v>
      </c>
    </row>
    <row r="273" spans="1:12" s="146" customFormat="1" ht="20.25" hidden="1" customHeight="1">
      <c r="A273" s="1014" t="s">
        <v>2590</v>
      </c>
      <c r="B273" s="1210"/>
      <c r="C273" s="1210"/>
      <c r="D273" s="1632"/>
      <c r="E273" s="1222">
        <v>45246</v>
      </c>
      <c r="F273" s="1223">
        <v>45248</v>
      </c>
      <c r="G273" s="1223">
        <v>45249</v>
      </c>
      <c r="H273" s="1223">
        <v>45249</v>
      </c>
      <c r="I273" s="1213"/>
      <c r="J273" s="1213"/>
      <c r="K273" s="1196"/>
      <c r="L273" s="1214">
        <f>L271+7</f>
        <v>45232</v>
      </c>
    </row>
    <row r="274" spans="1:12" s="146" customFormat="1" ht="21.6" hidden="1" customHeight="1">
      <c r="A274" s="1014" t="s">
        <v>2474</v>
      </c>
      <c r="B274" s="1210"/>
      <c r="C274" s="1210"/>
      <c r="D274" s="1632"/>
      <c r="E274" s="1216">
        <f t="shared" ref="E274:E284" si="67">D274+12</f>
        <v>12</v>
      </c>
      <c r="F274" s="1215">
        <f t="shared" ref="F274:F284" si="68">D274+14</f>
        <v>14</v>
      </c>
      <c r="G274" s="1215" t="e">
        <f>#REF!+14</f>
        <v>#REF!</v>
      </c>
      <c r="H274" s="1215" t="e">
        <f>#REF!+14</f>
        <v>#REF!</v>
      </c>
      <c r="I274" s="1213"/>
      <c r="J274" s="1213"/>
      <c r="K274" s="1196"/>
      <c r="L274" s="1214">
        <f t="shared" si="66"/>
        <v>45239</v>
      </c>
    </row>
    <row r="275" spans="1:12" s="146" customFormat="1" ht="21.6" hidden="1" customHeight="1">
      <c r="A275" s="1014"/>
      <c r="B275" s="1210"/>
      <c r="C275" s="1210"/>
      <c r="D275" s="1632"/>
      <c r="E275" s="1211">
        <f t="shared" si="67"/>
        <v>12</v>
      </c>
      <c r="F275" s="1215">
        <f t="shared" si="68"/>
        <v>14</v>
      </c>
      <c r="G275" s="1215" t="e">
        <f>#REF!+14</f>
        <v>#REF!</v>
      </c>
      <c r="H275" s="1215" t="e">
        <f>#REF!+14</f>
        <v>#REF!</v>
      </c>
      <c r="I275" s="1213"/>
      <c r="J275" s="1213"/>
      <c r="K275" s="1196"/>
      <c r="L275" s="1214">
        <f t="shared" si="66"/>
        <v>45246</v>
      </c>
    </row>
    <row r="276" spans="1:12" s="146" customFormat="1" ht="21.6" hidden="1" customHeight="1">
      <c r="A276" s="1014"/>
      <c r="B276" s="1210"/>
      <c r="C276" s="1210"/>
      <c r="D276" s="1632"/>
      <c r="E276" s="1216">
        <f t="shared" si="67"/>
        <v>12</v>
      </c>
      <c r="F276" s="1215">
        <f t="shared" si="68"/>
        <v>14</v>
      </c>
      <c r="G276" s="1215" t="e">
        <f>#REF!+14</f>
        <v>#REF!</v>
      </c>
      <c r="H276" s="1215" t="e">
        <f>#REF!+14</f>
        <v>#REF!</v>
      </c>
      <c r="I276" s="1213"/>
      <c r="J276" s="1213"/>
      <c r="K276" s="1196"/>
      <c r="L276" s="1214">
        <f t="shared" si="66"/>
        <v>45253</v>
      </c>
    </row>
    <row r="277" spans="1:12" s="146" customFormat="1" ht="21.6" hidden="1" customHeight="1">
      <c r="A277" s="1014"/>
      <c r="B277" s="1210"/>
      <c r="C277" s="1210"/>
      <c r="D277" s="1632"/>
      <c r="E277" s="1211">
        <f t="shared" si="67"/>
        <v>12</v>
      </c>
      <c r="F277" s="1215">
        <f t="shared" si="68"/>
        <v>14</v>
      </c>
      <c r="G277" s="1215" t="e">
        <f>#REF!+14</f>
        <v>#REF!</v>
      </c>
      <c r="H277" s="1215" t="e">
        <f>#REF!+14</f>
        <v>#REF!</v>
      </c>
      <c r="I277" s="1213"/>
      <c r="J277" s="1213"/>
      <c r="K277" s="1196"/>
      <c r="L277" s="1214">
        <f t="shared" si="66"/>
        <v>45260</v>
      </c>
    </row>
    <row r="278" spans="1:12" s="146" customFormat="1" ht="21.6" hidden="1" customHeight="1">
      <c r="A278" s="1014"/>
      <c r="B278" s="1210"/>
      <c r="C278" s="1210"/>
      <c r="D278" s="1632"/>
      <c r="E278" s="1211">
        <f t="shared" si="67"/>
        <v>12</v>
      </c>
      <c r="F278" s="1215">
        <f t="shared" si="68"/>
        <v>14</v>
      </c>
      <c r="G278" s="1215" t="e">
        <f>#REF!+14</f>
        <v>#REF!</v>
      </c>
      <c r="H278" s="1215" t="e">
        <f>#REF!+14</f>
        <v>#REF!</v>
      </c>
      <c r="I278" s="1213"/>
      <c r="J278" s="1213"/>
      <c r="K278" s="1196"/>
      <c r="L278" s="1214">
        <f t="shared" si="66"/>
        <v>45267</v>
      </c>
    </row>
    <row r="279" spans="1:12" s="146" customFormat="1" ht="21.6" hidden="1" customHeight="1">
      <c r="A279" s="1014"/>
      <c r="B279" s="1210"/>
      <c r="C279" s="1210"/>
      <c r="D279" s="1632"/>
      <c r="E279" s="1224">
        <f t="shared" si="67"/>
        <v>12</v>
      </c>
      <c r="F279" s="1215">
        <f t="shared" si="68"/>
        <v>14</v>
      </c>
      <c r="G279" s="1215" t="e">
        <f>#REF!+14</f>
        <v>#REF!</v>
      </c>
      <c r="H279" s="1215" t="e">
        <f>#REF!+14</f>
        <v>#REF!</v>
      </c>
      <c r="I279" s="1213"/>
      <c r="J279" s="1213"/>
      <c r="K279" s="1196"/>
      <c r="L279" s="1214">
        <f t="shared" si="66"/>
        <v>45274</v>
      </c>
    </row>
    <row r="280" spans="1:12" s="146" customFormat="1" ht="21.6" hidden="1" customHeight="1">
      <c r="A280" s="1014"/>
      <c r="B280" s="1210"/>
      <c r="C280" s="1210"/>
      <c r="D280" s="1632"/>
      <c r="E280" s="1211">
        <f t="shared" si="67"/>
        <v>12</v>
      </c>
      <c r="F280" s="1215">
        <f t="shared" si="68"/>
        <v>14</v>
      </c>
      <c r="G280" s="1215" t="e">
        <f>#REF!+14</f>
        <v>#REF!</v>
      </c>
      <c r="H280" s="1215" t="e">
        <f>#REF!+14</f>
        <v>#REF!</v>
      </c>
      <c r="I280" s="1213"/>
      <c r="J280" s="1213"/>
      <c r="K280" s="1196"/>
      <c r="L280" s="1214">
        <f t="shared" si="66"/>
        <v>45281</v>
      </c>
    </row>
    <row r="281" spans="1:12" s="146" customFormat="1" ht="21.6" hidden="1" customHeight="1">
      <c r="A281" s="1014"/>
      <c r="B281" s="1210"/>
      <c r="C281" s="1210"/>
      <c r="D281" s="1632"/>
      <c r="E281" s="1225">
        <f t="shared" si="67"/>
        <v>12</v>
      </c>
      <c r="F281" s="1226">
        <f t="shared" si="68"/>
        <v>14</v>
      </c>
      <c r="G281" s="1226" t="e">
        <f>#REF!+14</f>
        <v>#REF!</v>
      </c>
      <c r="H281" s="1226" t="e">
        <f>#REF!+14</f>
        <v>#REF!</v>
      </c>
      <c r="I281" s="1213"/>
      <c r="J281" s="1213"/>
      <c r="K281" s="1196"/>
      <c r="L281" s="1214">
        <f t="shared" si="66"/>
        <v>45288</v>
      </c>
    </row>
    <row r="282" spans="1:12" s="146" customFormat="1" ht="21.6" hidden="1" customHeight="1">
      <c r="A282" s="1014"/>
      <c r="B282" s="1210"/>
      <c r="C282" s="1210"/>
      <c r="D282" s="1632"/>
      <c r="E282" s="1215">
        <f t="shared" si="67"/>
        <v>12</v>
      </c>
      <c r="F282" s="1215">
        <f t="shared" si="68"/>
        <v>14</v>
      </c>
      <c r="G282" s="1215">
        <f>D282+15</f>
        <v>15</v>
      </c>
      <c r="H282" s="1215">
        <f>D282+16</f>
        <v>16</v>
      </c>
      <c r="I282" s="1215">
        <f t="shared" ref="I282:J284" si="69">E282+17</f>
        <v>29</v>
      </c>
      <c r="J282" s="1215">
        <f t="shared" si="69"/>
        <v>31</v>
      </c>
      <c r="K282" s="1196"/>
      <c r="L282" s="1214">
        <f t="shared" si="66"/>
        <v>45295</v>
      </c>
    </row>
    <row r="283" spans="1:12" s="146" customFormat="1" ht="21.6" hidden="1" customHeight="1">
      <c r="A283" s="1014"/>
      <c r="B283" s="1210"/>
      <c r="C283" s="1210"/>
      <c r="D283" s="1632"/>
      <c r="E283" s="1215">
        <f t="shared" si="67"/>
        <v>12</v>
      </c>
      <c r="F283" s="1215">
        <f t="shared" si="68"/>
        <v>14</v>
      </c>
      <c r="G283" s="1215">
        <f>D283+15</f>
        <v>15</v>
      </c>
      <c r="H283" s="1215">
        <f>D283+16</f>
        <v>16</v>
      </c>
      <c r="I283" s="1215">
        <f t="shared" si="69"/>
        <v>29</v>
      </c>
      <c r="J283" s="1215">
        <f t="shared" si="69"/>
        <v>31</v>
      </c>
      <c r="K283" s="1196"/>
      <c r="L283" s="1214">
        <f t="shared" si="66"/>
        <v>45302</v>
      </c>
    </row>
    <row r="284" spans="1:12" s="146" customFormat="1" ht="21.6" hidden="1" customHeight="1">
      <c r="A284" s="1014"/>
      <c r="B284" s="1210"/>
      <c r="C284" s="1210"/>
      <c r="D284" s="1632"/>
      <c r="E284" s="1215">
        <f t="shared" si="67"/>
        <v>12</v>
      </c>
      <c r="F284" s="1215">
        <f t="shared" si="68"/>
        <v>14</v>
      </c>
      <c r="G284" s="1215">
        <f>D284+15</f>
        <v>15</v>
      </c>
      <c r="H284" s="1215">
        <f>D284+16</f>
        <v>16</v>
      </c>
      <c r="I284" s="1215">
        <f t="shared" si="69"/>
        <v>29</v>
      </c>
      <c r="J284" s="1215">
        <f t="shared" si="69"/>
        <v>31</v>
      </c>
      <c r="K284" s="1196"/>
      <c r="L284" s="1214">
        <f t="shared" si="66"/>
        <v>45309</v>
      </c>
    </row>
    <row r="285" spans="1:12" s="146" customFormat="1" ht="21.6" hidden="1" customHeight="1">
      <c r="A285" s="1014"/>
      <c r="B285" s="1210"/>
      <c r="C285" s="1210"/>
      <c r="D285" s="1632"/>
      <c r="E285" s="1227">
        <v>45329</v>
      </c>
      <c r="F285" s="1228">
        <v>45331</v>
      </c>
      <c r="G285" s="1228">
        <v>45332</v>
      </c>
      <c r="H285" s="1228">
        <v>45333</v>
      </c>
      <c r="I285" s="1228">
        <v>45334</v>
      </c>
      <c r="J285" s="1228">
        <v>45334</v>
      </c>
      <c r="K285" s="1196"/>
      <c r="L285" s="1214">
        <f t="shared" si="66"/>
        <v>45316</v>
      </c>
    </row>
    <row r="286" spans="1:12" s="146" customFormat="1" ht="21.6" hidden="1" customHeight="1">
      <c r="A286" s="1014"/>
      <c r="B286" s="1210"/>
      <c r="C286" s="1210"/>
      <c r="D286" s="1632"/>
      <c r="E286" s="1212">
        <f>D286+12</f>
        <v>12</v>
      </c>
      <c r="F286" s="1212">
        <f>D286+14</f>
        <v>14</v>
      </c>
      <c r="G286" s="1212" t="e">
        <f>#REF!+14</f>
        <v>#REF!</v>
      </c>
      <c r="H286" s="1212">
        <f t="shared" ref="H286:J287" si="70">H285+7</f>
        <v>45340</v>
      </c>
      <c r="I286" s="1212">
        <f t="shared" si="70"/>
        <v>45341</v>
      </c>
      <c r="J286" s="1212">
        <f t="shared" si="70"/>
        <v>45341</v>
      </c>
      <c r="K286" s="1196"/>
      <c r="L286" s="1214">
        <f t="shared" si="66"/>
        <v>45323</v>
      </c>
    </row>
    <row r="287" spans="1:12" s="146" customFormat="1" ht="20.25" hidden="1" customHeight="1">
      <c r="A287" s="1014"/>
      <c r="B287" s="1210"/>
      <c r="C287" s="1210"/>
      <c r="D287" s="1632"/>
      <c r="E287" s="1212">
        <f>D287+12</f>
        <v>12</v>
      </c>
      <c r="F287" s="1212">
        <f>D287+14</f>
        <v>14</v>
      </c>
      <c r="G287" s="1212" t="e">
        <f>#REF!+14</f>
        <v>#REF!</v>
      </c>
      <c r="H287" s="1212">
        <f t="shared" si="70"/>
        <v>45347</v>
      </c>
      <c r="I287" s="1212">
        <f t="shared" si="70"/>
        <v>45348</v>
      </c>
      <c r="J287" s="1212">
        <f t="shared" si="70"/>
        <v>45348</v>
      </c>
      <c r="K287" s="1196"/>
      <c r="L287" s="1214">
        <v>45330</v>
      </c>
    </row>
    <row r="288" spans="1:12" s="146" customFormat="1" ht="20.25" hidden="1" customHeight="1">
      <c r="A288" s="1014"/>
      <c r="B288" s="1210"/>
      <c r="C288" s="1210"/>
      <c r="D288" s="1632"/>
      <c r="E288" s="1229"/>
      <c r="F288" s="1229"/>
      <c r="G288" s="1229"/>
      <c r="H288" s="1229"/>
      <c r="I288" s="1229"/>
      <c r="J288" s="1229"/>
      <c r="K288" s="1196"/>
      <c r="L288" s="1214">
        <f t="shared" si="66"/>
        <v>45337</v>
      </c>
    </row>
    <row r="289" spans="1:12" s="146" customFormat="1" ht="20.25" hidden="1" customHeight="1">
      <c r="A289" s="1014"/>
      <c r="B289" s="1210"/>
      <c r="C289" s="1210"/>
      <c r="D289" s="1632"/>
      <c r="E289" s="1215">
        <f t="shared" ref="E289:E298" si="71">D289+12</f>
        <v>12</v>
      </c>
      <c r="F289" s="1215">
        <f t="shared" ref="F289:F298" si="72">D289+14</f>
        <v>14</v>
      </c>
      <c r="G289" s="1215">
        <f t="shared" ref="G289:G306" si="73">D289+15</f>
        <v>15</v>
      </c>
      <c r="H289" s="1215">
        <f t="shared" ref="H289:H306" si="74">D289+16</f>
        <v>16</v>
      </c>
      <c r="I289" s="1215">
        <f t="shared" ref="I289:J306" si="75">E289+17</f>
        <v>29</v>
      </c>
      <c r="J289" s="1215">
        <f t="shared" si="75"/>
        <v>31</v>
      </c>
      <c r="K289" s="1196"/>
      <c r="L289" s="1214">
        <f t="shared" si="66"/>
        <v>45344</v>
      </c>
    </row>
    <row r="290" spans="1:12" s="146" customFormat="1" ht="20.25" hidden="1" customHeight="1">
      <c r="A290" s="1014"/>
      <c r="B290" s="1210"/>
      <c r="C290" s="1210"/>
      <c r="D290" s="1632"/>
      <c r="E290" s="1215">
        <f t="shared" si="71"/>
        <v>12</v>
      </c>
      <c r="F290" s="1215">
        <f t="shared" si="72"/>
        <v>14</v>
      </c>
      <c r="G290" s="1215">
        <f t="shared" si="73"/>
        <v>15</v>
      </c>
      <c r="H290" s="1215">
        <f t="shared" si="74"/>
        <v>16</v>
      </c>
      <c r="I290" s="1215">
        <f t="shared" si="75"/>
        <v>29</v>
      </c>
      <c r="J290" s="1215">
        <f t="shared" si="75"/>
        <v>31</v>
      </c>
      <c r="K290" s="1196"/>
      <c r="L290" s="1214">
        <f t="shared" si="66"/>
        <v>45351</v>
      </c>
    </row>
    <row r="291" spans="1:12" s="146" customFormat="1" ht="20.25" hidden="1" customHeight="1">
      <c r="A291" s="1014"/>
      <c r="B291" s="1210"/>
      <c r="C291" s="1210"/>
      <c r="D291" s="1632"/>
      <c r="E291" s="1215">
        <f t="shared" si="71"/>
        <v>12</v>
      </c>
      <c r="F291" s="1215">
        <f t="shared" si="72"/>
        <v>14</v>
      </c>
      <c r="G291" s="1215">
        <f t="shared" si="73"/>
        <v>15</v>
      </c>
      <c r="H291" s="1215">
        <f t="shared" si="74"/>
        <v>16</v>
      </c>
      <c r="I291" s="1215">
        <f t="shared" si="75"/>
        <v>29</v>
      </c>
      <c r="J291" s="1215">
        <f t="shared" si="75"/>
        <v>31</v>
      </c>
      <c r="K291" s="1196"/>
      <c r="L291" s="1151">
        <v>45358</v>
      </c>
    </row>
    <row r="292" spans="1:12" s="146" customFormat="1" ht="20.25" hidden="1" customHeight="1">
      <c r="A292" s="1014"/>
      <c r="B292" s="1210"/>
      <c r="C292" s="1210"/>
      <c r="D292" s="1632"/>
      <c r="E292" s="1215">
        <f t="shared" si="71"/>
        <v>12</v>
      </c>
      <c r="F292" s="1215">
        <f t="shared" si="72"/>
        <v>14</v>
      </c>
      <c r="G292" s="1215">
        <f t="shared" si="73"/>
        <v>15</v>
      </c>
      <c r="H292" s="1215">
        <f t="shared" si="74"/>
        <v>16</v>
      </c>
      <c r="I292" s="1215">
        <f t="shared" si="75"/>
        <v>29</v>
      </c>
      <c r="J292" s="1215">
        <f t="shared" si="75"/>
        <v>31</v>
      </c>
      <c r="K292" s="1196"/>
      <c r="L292" s="1151">
        <f t="shared" si="66"/>
        <v>45365</v>
      </c>
    </row>
    <row r="293" spans="1:12" s="146" customFormat="1" ht="20.25" hidden="1" customHeight="1">
      <c r="A293" s="1014" t="s">
        <v>2474</v>
      </c>
      <c r="B293" s="1210"/>
      <c r="C293" s="1210"/>
      <c r="D293" s="1632"/>
      <c r="E293" s="1215">
        <f t="shared" si="71"/>
        <v>12</v>
      </c>
      <c r="F293" s="1215">
        <f t="shared" si="72"/>
        <v>14</v>
      </c>
      <c r="G293" s="1215">
        <f t="shared" si="73"/>
        <v>15</v>
      </c>
      <c r="H293" s="1215">
        <f t="shared" si="74"/>
        <v>16</v>
      </c>
      <c r="I293" s="1215">
        <f t="shared" si="75"/>
        <v>29</v>
      </c>
      <c r="J293" s="1215">
        <f t="shared" si="75"/>
        <v>31</v>
      </c>
      <c r="K293" s="1196"/>
      <c r="L293" s="1151">
        <f t="shared" si="66"/>
        <v>45372</v>
      </c>
    </row>
    <row r="294" spans="1:12" s="146" customFormat="1" ht="20.25" hidden="1" customHeight="1">
      <c r="A294" s="1014"/>
      <c r="B294" s="1210"/>
      <c r="C294" s="1210"/>
      <c r="D294" s="1632"/>
      <c r="E294" s="1215">
        <f t="shared" si="71"/>
        <v>12</v>
      </c>
      <c r="F294" s="1215">
        <f t="shared" si="72"/>
        <v>14</v>
      </c>
      <c r="G294" s="1215">
        <f t="shared" si="73"/>
        <v>15</v>
      </c>
      <c r="H294" s="1215">
        <f t="shared" si="74"/>
        <v>16</v>
      </c>
      <c r="I294" s="1215">
        <f t="shared" si="75"/>
        <v>29</v>
      </c>
      <c r="J294" s="1215">
        <f t="shared" si="75"/>
        <v>31</v>
      </c>
      <c r="K294" s="1196"/>
      <c r="L294" s="1151">
        <f t="shared" si="66"/>
        <v>45379</v>
      </c>
    </row>
    <row r="295" spans="1:12" s="146" customFormat="1" ht="20.25" hidden="1" customHeight="1">
      <c r="A295" s="1014"/>
      <c r="B295" s="1210"/>
      <c r="C295" s="1210"/>
      <c r="D295" s="1632"/>
      <c r="E295" s="1215">
        <f t="shared" si="71"/>
        <v>12</v>
      </c>
      <c r="F295" s="1215">
        <f t="shared" si="72"/>
        <v>14</v>
      </c>
      <c r="G295" s="1215">
        <f t="shared" si="73"/>
        <v>15</v>
      </c>
      <c r="H295" s="1215">
        <f t="shared" si="74"/>
        <v>16</v>
      </c>
      <c r="I295" s="1215">
        <f t="shared" si="75"/>
        <v>29</v>
      </c>
      <c r="J295" s="1215">
        <f t="shared" si="75"/>
        <v>31</v>
      </c>
      <c r="K295" s="1196"/>
      <c r="L295" s="1151">
        <f t="shared" si="66"/>
        <v>45386</v>
      </c>
    </row>
    <row r="296" spans="1:12" s="146" customFormat="1" ht="20.25" hidden="1" customHeight="1">
      <c r="A296" s="1014"/>
      <c r="B296" s="1210"/>
      <c r="C296" s="1210"/>
      <c r="D296" s="1632"/>
      <c r="E296" s="1215">
        <f t="shared" si="71"/>
        <v>12</v>
      </c>
      <c r="F296" s="1215">
        <f t="shared" si="72"/>
        <v>14</v>
      </c>
      <c r="G296" s="1215">
        <f t="shared" si="73"/>
        <v>15</v>
      </c>
      <c r="H296" s="1215">
        <f t="shared" si="74"/>
        <v>16</v>
      </c>
      <c r="I296" s="1215">
        <f t="shared" si="75"/>
        <v>29</v>
      </c>
      <c r="J296" s="1215">
        <f t="shared" si="75"/>
        <v>31</v>
      </c>
      <c r="K296" s="1196"/>
      <c r="L296" s="1151">
        <f t="shared" si="66"/>
        <v>45393</v>
      </c>
    </row>
    <row r="297" spans="1:12" s="146" customFormat="1" ht="20.25" hidden="1" customHeight="1">
      <c r="A297" s="1014"/>
      <c r="B297" s="1210"/>
      <c r="C297" s="1210"/>
      <c r="D297" s="1632"/>
      <c r="E297" s="1215">
        <f t="shared" si="71"/>
        <v>12</v>
      </c>
      <c r="F297" s="1215">
        <f t="shared" si="72"/>
        <v>14</v>
      </c>
      <c r="G297" s="1215">
        <f t="shared" si="73"/>
        <v>15</v>
      </c>
      <c r="H297" s="1215">
        <f t="shared" si="74"/>
        <v>16</v>
      </c>
      <c r="I297" s="1215">
        <f t="shared" si="75"/>
        <v>29</v>
      </c>
      <c r="J297" s="1215">
        <f t="shared" si="75"/>
        <v>31</v>
      </c>
      <c r="K297" s="1196"/>
      <c r="L297" s="1151">
        <f t="shared" si="66"/>
        <v>45400</v>
      </c>
    </row>
    <row r="298" spans="1:12" s="146" customFormat="1" ht="20.25" hidden="1" customHeight="1">
      <c r="A298" s="1014"/>
      <c r="B298" s="1210"/>
      <c r="C298" s="1210"/>
      <c r="D298" s="1632"/>
      <c r="E298" s="1215">
        <f t="shared" si="71"/>
        <v>12</v>
      </c>
      <c r="F298" s="1215">
        <f t="shared" si="72"/>
        <v>14</v>
      </c>
      <c r="G298" s="1215">
        <f t="shared" si="73"/>
        <v>15</v>
      </c>
      <c r="H298" s="1215">
        <f t="shared" si="74"/>
        <v>16</v>
      </c>
      <c r="I298" s="1215">
        <f t="shared" si="75"/>
        <v>29</v>
      </c>
      <c r="J298" s="1215">
        <f t="shared" si="75"/>
        <v>31</v>
      </c>
      <c r="K298" s="1196"/>
      <c r="L298" s="1151">
        <f t="shared" si="66"/>
        <v>45407</v>
      </c>
    </row>
    <row r="299" spans="1:12" s="146" customFormat="1" ht="20.25" hidden="1" customHeight="1">
      <c r="A299" s="1014"/>
      <c r="B299" s="1210"/>
      <c r="C299" s="1210"/>
      <c r="D299" s="1632"/>
      <c r="E299" s="1230" t="s">
        <v>283</v>
      </c>
      <c r="F299" s="1230" t="s">
        <v>283</v>
      </c>
      <c r="G299" s="1215">
        <f t="shared" si="73"/>
        <v>15</v>
      </c>
      <c r="H299" s="1215">
        <f t="shared" si="74"/>
        <v>16</v>
      </c>
      <c r="I299" s="1215" t="e">
        <f t="shared" si="75"/>
        <v>#VALUE!</v>
      </c>
      <c r="J299" s="1215" t="e">
        <f t="shared" si="75"/>
        <v>#VALUE!</v>
      </c>
      <c r="K299" s="1196"/>
      <c r="L299" s="1151">
        <f t="shared" si="66"/>
        <v>45414</v>
      </c>
    </row>
    <row r="300" spans="1:12" s="146" customFormat="1" ht="20.25" hidden="1" customHeight="1">
      <c r="A300" s="1014" t="s">
        <v>2444</v>
      </c>
      <c r="B300" s="1210"/>
      <c r="C300" s="1210"/>
      <c r="D300" s="1632"/>
      <c r="E300" s="1215">
        <f>D300+12</f>
        <v>12</v>
      </c>
      <c r="F300" s="1215">
        <f t="shared" ref="F300:F306" si="76">D300+14</f>
        <v>14</v>
      </c>
      <c r="G300" s="1215">
        <f t="shared" si="73"/>
        <v>15</v>
      </c>
      <c r="H300" s="1215">
        <f t="shared" si="74"/>
        <v>16</v>
      </c>
      <c r="I300" s="1215">
        <f t="shared" si="75"/>
        <v>29</v>
      </c>
      <c r="J300" s="1215">
        <f t="shared" si="75"/>
        <v>31</v>
      </c>
      <c r="K300" s="1196"/>
      <c r="L300" s="1151">
        <f>L299+7</f>
        <v>45421</v>
      </c>
    </row>
    <row r="301" spans="1:12" s="146" customFormat="1" ht="20.25" hidden="1" customHeight="1">
      <c r="A301" s="1014" t="s">
        <v>2484</v>
      </c>
      <c r="B301" s="1210"/>
      <c r="C301" s="1210"/>
      <c r="D301" s="1632"/>
      <c r="E301" s="1215">
        <f>D301+12</f>
        <v>12</v>
      </c>
      <c r="F301" s="1215">
        <f t="shared" si="76"/>
        <v>14</v>
      </c>
      <c r="G301" s="1215">
        <f t="shared" si="73"/>
        <v>15</v>
      </c>
      <c r="H301" s="1215">
        <f t="shared" si="74"/>
        <v>16</v>
      </c>
      <c r="I301" s="1215">
        <f t="shared" si="75"/>
        <v>29</v>
      </c>
      <c r="J301" s="1215">
        <f t="shared" si="75"/>
        <v>31</v>
      </c>
      <c r="K301" s="1196"/>
      <c r="L301" s="1151">
        <f t="shared" si="66"/>
        <v>45428</v>
      </c>
    </row>
    <row r="302" spans="1:12" s="146" customFormat="1" ht="20.25" hidden="1" customHeight="1">
      <c r="A302" s="1014"/>
      <c r="B302" s="1210"/>
      <c r="C302" s="1210"/>
      <c r="D302" s="1632"/>
      <c r="E302" s="1215">
        <f>D302+12</f>
        <v>12</v>
      </c>
      <c r="F302" s="1215">
        <f t="shared" si="76"/>
        <v>14</v>
      </c>
      <c r="G302" s="1215">
        <f t="shared" si="73"/>
        <v>15</v>
      </c>
      <c r="H302" s="1215">
        <f t="shared" si="74"/>
        <v>16</v>
      </c>
      <c r="I302" s="1215">
        <f t="shared" si="75"/>
        <v>29</v>
      </c>
      <c r="J302" s="1215">
        <f t="shared" si="75"/>
        <v>31</v>
      </c>
      <c r="K302" s="1196"/>
      <c r="L302" s="1151">
        <f t="shared" si="66"/>
        <v>45435</v>
      </c>
    </row>
    <row r="303" spans="1:12" s="146" customFormat="1" ht="20.25" hidden="1" customHeight="1">
      <c r="A303" s="1014" t="s">
        <v>2487</v>
      </c>
      <c r="B303" s="1210"/>
      <c r="C303" s="1210"/>
      <c r="D303" s="1632"/>
      <c r="E303" s="1215">
        <f>D303+12</f>
        <v>12</v>
      </c>
      <c r="F303" s="1215">
        <f t="shared" si="76"/>
        <v>14</v>
      </c>
      <c r="G303" s="1215">
        <f t="shared" si="73"/>
        <v>15</v>
      </c>
      <c r="H303" s="1215">
        <f t="shared" si="74"/>
        <v>16</v>
      </c>
      <c r="I303" s="1215">
        <f t="shared" si="75"/>
        <v>29</v>
      </c>
      <c r="J303" s="1215">
        <f t="shared" si="75"/>
        <v>31</v>
      </c>
      <c r="K303" s="1196"/>
      <c r="L303" s="1151">
        <f t="shared" si="66"/>
        <v>45442</v>
      </c>
    </row>
    <row r="304" spans="1:12" s="146" customFormat="1" ht="20.25" hidden="1" customHeight="1">
      <c r="A304" s="1014" t="s">
        <v>2591</v>
      </c>
      <c r="B304" s="1210"/>
      <c r="C304" s="1210"/>
      <c r="D304" s="1632"/>
      <c r="E304" s="1230" t="s">
        <v>283</v>
      </c>
      <c r="F304" s="1215">
        <f t="shared" si="76"/>
        <v>14</v>
      </c>
      <c r="G304" s="1215">
        <f t="shared" si="73"/>
        <v>15</v>
      </c>
      <c r="H304" s="1215">
        <f t="shared" si="74"/>
        <v>16</v>
      </c>
      <c r="I304" s="1215" t="e">
        <f t="shared" si="75"/>
        <v>#VALUE!</v>
      </c>
      <c r="J304" s="1215">
        <f t="shared" si="75"/>
        <v>31</v>
      </c>
      <c r="K304" s="1196"/>
      <c r="L304" s="1151">
        <f t="shared" si="66"/>
        <v>45449</v>
      </c>
    </row>
    <row r="305" spans="1:12" s="146" customFormat="1" ht="20.25" hidden="1" customHeight="1">
      <c r="A305" s="1014" t="s">
        <v>2444</v>
      </c>
      <c r="B305" s="1210"/>
      <c r="C305" s="1210"/>
      <c r="D305" s="1632"/>
      <c r="E305" s="1215">
        <f>D305+12</f>
        <v>12</v>
      </c>
      <c r="F305" s="1215">
        <f t="shared" si="76"/>
        <v>14</v>
      </c>
      <c r="G305" s="1215">
        <f t="shared" si="73"/>
        <v>15</v>
      </c>
      <c r="H305" s="1215">
        <f t="shared" si="74"/>
        <v>16</v>
      </c>
      <c r="I305" s="1215">
        <f t="shared" si="75"/>
        <v>29</v>
      </c>
      <c r="J305" s="1215">
        <f t="shared" si="75"/>
        <v>31</v>
      </c>
      <c r="K305" s="1196"/>
      <c r="L305" s="1151">
        <f>L304+7</f>
        <v>45456</v>
      </c>
    </row>
    <row r="306" spans="1:12" s="146" customFormat="1" ht="20.25" hidden="1" customHeight="1">
      <c r="A306" s="1014" t="s">
        <v>2592</v>
      </c>
      <c r="B306" s="1210"/>
      <c r="C306" s="1210"/>
      <c r="D306" s="1632"/>
      <c r="E306" s="1231" t="s">
        <v>283</v>
      </c>
      <c r="F306" s="1232">
        <f t="shared" si="76"/>
        <v>14</v>
      </c>
      <c r="G306" s="1232">
        <f t="shared" si="73"/>
        <v>15</v>
      </c>
      <c r="H306" s="1232">
        <f t="shared" si="74"/>
        <v>16</v>
      </c>
      <c r="I306" s="1232" t="e">
        <f t="shared" si="75"/>
        <v>#VALUE!</v>
      </c>
      <c r="J306" s="1232">
        <f t="shared" si="75"/>
        <v>31</v>
      </c>
      <c r="K306" s="1196"/>
      <c r="L306" s="1151">
        <f t="shared" si="66"/>
        <v>45463</v>
      </c>
    </row>
    <row r="307" spans="1:12" s="146" customFormat="1" ht="20.25" hidden="1" customHeight="1">
      <c r="A307" s="1014" t="s">
        <v>2424</v>
      </c>
      <c r="B307" s="1210"/>
      <c r="C307" s="1210"/>
      <c r="D307" s="1632"/>
      <c r="E307" s="1215">
        <f>D307+12</f>
        <v>12</v>
      </c>
      <c r="F307" s="1155" t="s">
        <v>283</v>
      </c>
      <c r="G307" s="1155" t="s">
        <v>283</v>
      </c>
      <c r="H307" s="1155" t="s">
        <v>283</v>
      </c>
      <c r="I307" s="1155" t="s">
        <v>283</v>
      </c>
      <c r="J307" s="1155" t="s">
        <v>283</v>
      </c>
      <c r="K307" s="1196"/>
      <c r="L307" s="1151">
        <f t="shared" si="66"/>
        <v>45470</v>
      </c>
    </row>
    <row r="308" spans="1:12" s="146" customFormat="1" ht="20.25" hidden="1" customHeight="1">
      <c r="A308" s="1014" t="s">
        <v>2451</v>
      </c>
      <c r="B308" s="1210"/>
      <c r="C308" s="1210"/>
      <c r="D308" s="1632"/>
      <c r="E308" s="1215">
        <f>D308+12</f>
        <v>12</v>
      </c>
      <c r="F308" s="1215">
        <f>D308+14</f>
        <v>14</v>
      </c>
      <c r="G308" s="1215">
        <f>D308+15</f>
        <v>15</v>
      </c>
      <c r="H308" s="1215">
        <f>D308+16</f>
        <v>16</v>
      </c>
      <c r="I308" s="1215">
        <f t="shared" ref="I308:J311" si="77">E308+17</f>
        <v>29</v>
      </c>
      <c r="J308" s="1215">
        <f t="shared" si="77"/>
        <v>31</v>
      </c>
      <c r="K308" s="1196"/>
      <c r="L308" s="1151">
        <f t="shared" si="66"/>
        <v>45477</v>
      </c>
    </row>
    <row r="309" spans="1:12" s="146" customFormat="1" ht="20.25" hidden="1" customHeight="1">
      <c r="A309" s="1014" t="s">
        <v>1838</v>
      </c>
      <c r="B309" s="1210"/>
      <c r="C309" s="1210"/>
      <c r="D309" s="1632"/>
      <c r="E309" s="1215">
        <f>D309+12</f>
        <v>12</v>
      </c>
      <c r="F309" s="1215">
        <f>D309+14</f>
        <v>14</v>
      </c>
      <c r="G309" s="1215">
        <f>D309+15</f>
        <v>15</v>
      </c>
      <c r="H309" s="1215">
        <f>D309+16</f>
        <v>16</v>
      </c>
      <c r="I309" s="1215">
        <f t="shared" si="77"/>
        <v>29</v>
      </c>
      <c r="J309" s="1215">
        <f t="shared" si="77"/>
        <v>31</v>
      </c>
      <c r="K309" s="1196"/>
      <c r="L309" s="1151">
        <f>L308+7</f>
        <v>45484</v>
      </c>
    </row>
    <row r="310" spans="1:12" s="146" customFormat="1" ht="20.25" hidden="1" customHeight="1">
      <c r="A310" s="1014"/>
      <c r="B310" s="1210"/>
      <c r="C310" s="1210"/>
      <c r="D310" s="1632"/>
      <c r="E310" s="1229">
        <f>D310+12</f>
        <v>12</v>
      </c>
      <c r="F310" s="1229">
        <f>D310+14</f>
        <v>14</v>
      </c>
      <c r="G310" s="1229">
        <f>D310+15</f>
        <v>15</v>
      </c>
      <c r="H310" s="1229">
        <f>D310+16</f>
        <v>16</v>
      </c>
      <c r="I310" s="1229">
        <f t="shared" si="77"/>
        <v>29</v>
      </c>
      <c r="J310" s="1229">
        <f t="shared" si="77"/>
        <v>31</v>
      </c>
      <c r="K310" s="1196"/>
      <c r="L310" s="1151">
        <f t="shared" si="66"/>
        <v>45491</v>
      </c>
    </row>
    <row r="311" spans="1:12" s="146" customFormat="1" ht="20.25" hidden="1" customHeight="1">
      <c r="A311" s="1014"/>
      <c r="B311" s="1210"/>
      <c r="C311" s="1210"/>
      <c r="D311" s="1632"/>
      <c r="E311" s="1229">
        <f>D311+12</f>
        <v>12</v>
      </c>
      <c r="F311" s="1229">
        <f>D311+14</f>
        <v>14</v>
      </c>
      <c r="G311" s="1229">
        <f>D311+15</f>
        <v>15</v>
      </c>
      <c r="H311" s="1229">
        <f>D311+16</f>
        <v>16</v>
      </c>
      <c r="I311" s="1229">
        <f t="shared" si="77"/>
        <v>29</v>
      </c>
      <c r="J311" s="1229">
        <f t="shared" si="77"/>
        <v>31</v>
      </c>
      <c r="K311" s="1196"/>
      <c r="L311" s="1151">
        <f t="shared" si="66"/>
        <v>45498</v>
      </c>
    </row>
    <row r="312" spans="1:12" s="146" customFormat="1" ht="20.25" hidden="1" customHeight="1">
      <c r="A312" s="1014" t="s">
        <v>2424</v>
      </c>
      <c r="B312" s="1210"/>
      <c r="C312" s="1210"/>
      <c r="D312" s="1632"/>
      <c r="E312" s="1215" t="e">
        <f>#REF!+1</f>
        <v>#REF!</v>
      </c>
      <c r="F312" s="1215" t="e">
        <f>E312+2</f>
        <v>#REF!</v>
      </c>
      <c r="G312" s="1215" t="e">
        <f t="shared" ref="G312:H313" si="78">F312+1</f>
        <v>#REF!</v>
      </c>
      <c r="H312" s="1215" t="e">
        <f t="shared" si="78"/>
        <v>#REF!</v>
      </c>
      <c r="I312" s="1215" t="e">
        <f>#REF!+1</f>
        <v>#REF!</v>
      </c>
      <c r="J312" s="1215" t="e">
        <f>#REF!+1</f>
        <v>#REF!</v>
      </c>
      <c r="K312" s="1196"/>
      <c r="L312" s="1151">
        <f t="shared" si="66"/>
        <v>45505</v>
      </c>
    </row>
    <row r="313" spans="1:12" s="146" customFormat="1" ht="20.25" hidden="1" customHeight="1">
      <c r="A313" s="1014" t="s">
        <v>2451</v>
      </c>
      <c r="B313" s="1210"/>
      <c r="C313" s="1210"/>
      <c r="D313" s="1632"/>
      <c r="E313" s="1215" t="e">
        <f>#REF!+1</f>
        <v>#REF!</v>
      </c>
      <c r="F313" s="1215" t="e">
        <f>E313+2</f>
        <v>#REF!</v>
      </c>
      <c r="G313" s="1215" t="e">
        <f t="shared" si="78"/>
        <v>#REF!</v>
      </c>
      <c r="H313" s="1215" t="e">
        <f t="shared" si="78"/>
        <v>#REF!</v>
      </c>
      <c r="I313" s="1215" t="e">
        <f>#REF!+1</f>
        <v>#REF!</v>
      </c>
      <c r="J313" s="1215" t="e">
        <f>#REF!+1</f>
        <v>#REF!</v>
      </c>
      <c r="K313" s="1196"/>
      <c r="L313" s="1151">
        <f t="shared" si="66"/>
        <v>45512</v>
      </c>
    </row>
    <row r="314" spans="1:12" s="146" customFormat="1" ht="20.25" hidden="1" customHeight="1">
      <c r="A314" s="1014" t="s">
        <v>1838</v>
      </c>
      <c r="B314" s="1210"/>
      <c r="C314" s="1210"/>
      <c r="D314" s="1632"/>
      <c r="E314" s="1215">
        <f>D314+12</f>
        <v>12</v>
      </c>
      <c r="F314" s="1215">
        <f>D314+14</f>
        <v>14</v>
      </c>
      <c r="G314" s="1215">
        <f>D314+15</f>
        <v>15</v>
      </c>
      <c r="H314" s="1215">
        <f>D314+16</f>
        <v>16</v>
      </c>
      <c r="I314" s="1215">
        <f>E314+17</f>
        <v>29</v>
      </c>
      <c r="J314" s="1215">
        <f>F314+17</f>
        <v>31</v>
      </c>
      <c r="K314" s="1196"/>
      <c r="L314" s="1151">
        <f>L313+7</f>
        <v>45519</v>
      </c>
    </row>
    <row r="315" spans="1:12" s="146" customFormat="1" ht="18.75" customHeight="1">
      <c r="A315" s="1014"/>
      <c r="B315" s="1148" t="s">
        <v>249</v>
      </c>
      <c r="C315" s="1148" t="s">
        <v>250</v>
      </c>
      <c r="D315" s="1580"/>
      <c r="E315" s="1233" t="s">
        <v>98</v>
      </c>
      <c r="F315" s="1233" t="s">
        <v>77</v>
      </c>
      <c r="G315" s="1233" t="s">
        <v>86</v>
      </c>
      <c r="H315" s="1233" t="s">
        <v>163</v>
      </c>
      <c r="I315" s="1233" t="s">
        <v>67</v>
      </c>
      <c r="J315" s="1233" t="s">
        <v>159</v>
      </c>
      <c r="K315" s="1196"/>
      <c r="L315" s="1209" t="s">
        <v>252</v>
      </c>
    </row>
    <row r="316" spans="1:12" s="146" customFormat="1" ht="20.100000000000001" hidden="1" customHeight="1">
      <c r="A316" s="1014"/>
      <c r="B316" s="1191" t="s">
        <v>2451</v>
      </c>
      <c r="C316" s="1234" t="s">
        <v>2629</v>
      </c>
      <c r="D316" s="1235">
        <v>45779</v>
      </c>
      <c r="E316" s="1215">
        <f>D316+6</f>
        <v>45785</v>
      </c>
      <c r="F316" s="1215">
        <f>E316+2</f>
        <v>45787</v>
      </c>
      <c r="G316" s="1215">
        <f>F316+4</f>
        <v>45791</v>
      </c>
      <c r="H316" s="1215">
        <f>G316+1</f>
        <v>45792</v>
      </c>
      <c r="I316" s="1215">
        <f>H316+3</f>
        <v>45795</v>
      </c>
      <c r="J316" s="1215">
        <f>I316+3</f>
        <v>45798</v>
      </c>
      <c r="K316" s="1196"/>
      <c r="L316" s="1151"/>
    </row>
    <row r="317" spans="1:12" s="146" customFormat="1" ht="20.100000000000001" hidden="1" customHeight="1">
      <c r="A317" s="1014"/>
      <c r="B317" s="1191" t="s">
        <v>2539</v>
      </c>
      <c r="C317" s="1234" t="s">
        <v>2630</v>
      </c>
      <c r="D317" s="1235">
        <v>45789</v>
      </c>
      <c r="E317" s="1215">
        <f t="shared" ref="E317:E325" si="79">D317+6</f>
        <v>45795</v>
      </c>
      <c r="F317" s="1215">
        <f t="shared" ref="F317:F325" si="80">E317+2</f>
        <v>45797</v>
      </c>
      <c r="G317" s="1215">
        <f t="shared" ref="G317:G325" si="81">F317+4</f>
        <v>45801</v>
      </c>
      <c r="H317" s="1215">
        <f t="shared" ref="H317:H325" si="82">G317+1</f>
        <v>45802</v>
      </c>
      <c r="I317" s="1215">
        <f t="shared" ref="I317:I324" si="83">H317+3</f>
        <v>45805</v>
      </c>
      <c r="J317" s="1215">
        <f>I317+1</f>
        <v>45806</v>
      </c>
      <c r="K317" s="1196"/>
      <c r="L317" s="1151"/>
    </row>
    <row r="318" spans="1:12" s="146" customFormat="1" ht="20.100000000000001" hidden="1" customHeight="1">
      <c r="A318" s="1014" t="s">
        <v>1838</v>
      </c>
      <c r="B318" s="1191" t="s">
        <v>2553</v>
      </c>
      <c r="C318" s="1234" t="s">
        <v>2631</v>
      </c>
      <c r="D318" s="1235">
        <v>45796</v>
      </c>
      <c r="E318" s="1215">
        <f t="shared" si="79"/>
        <v>45802</v>
      </c>
      <c r="F318" s="1215">
        <f t="shared" si="80"/>
        <v>45804</v>
      </c>
      <c r="G318" s="1215">
        <f t="shared" si="81"/>
        <v>45808</v>
      </c>
      <c r="H318" s="1215">
        <f t="shared" si="82"/>
        <v>45809</v>
      </c>
      <c r="I318" s="1215">
        <f t="shared" si="83"/>
        <v>45812</v>
      </c>
      <c r="J318" s="1215">
        <f t="shared" ref="J318:J350" si="84">I318+1</f>
        <v>45813</v>
      </c>
      <c r="K318" s="1196"/>
      <c r="L318" s="1151"/>
    </row>
    <row r="319" spans="1:12" s="146" customFormat="1" ht="20.100000000000001" hidden="1" customHeight="1">
      <c r="A319" s="1014"/>
      <c r="B319" s="1191" t="s">
        <v>2135</v>
      </c>
      <c r="C319" s="1234" t="s">
        <v>2632</v>
      </c>
      <c r="D319" s="1235">
        <v>45803</v>
      </c>
      <c r="E319" s="1215">
        <f t="shared" si="79"/>
        <v>45809</v>
      </c>
      <c r="F319" s="1215">
        <f t="shared" si="80"/>
        <v>45811</v>
      </c>
      <c r="G319" s="1215">
        <f t="shared" si="81"/>
        <v>45815</v>
      </c>
      <c r="H319" s="1215">
        <f t="shared" si="82"/>
        <v>45816</v>
      </c>
      <c r="I319" s="1215">
        <f t="shared" si="83"/>
        <v>45819</v>
      </c>
      <c r="J319" s="1215">
        <f t="shared" si="84"/>
        <v>45820</v>
      </c>
      <c r="K319" s="1196"/>
      <c r="L319" s="1151"/>
    </row>
    <row r="320" spans="1:12" s="146" customFormat="1" ht="20.100000000000001" hidden="1" customHeight="1">
      <c r="A320" s="1014"/>
      <c r="B320" s="1191" t="s">
        <v>2503</v>
      </c>
      <c r="C320" s="1234" t="s">
        <v>2633</v>
      </c>
      <c r="D320" s="1235">
        <v>45811</v>
      </c>
      <c r="E320" s="1215">
        <f t="shared" si="79"/>
        <v>45817</v>
      </c>
      <c r="F320" s="1215">
        <f t="shared" si="80"/>
        <v>45819</v>
      </c>
      <c r="G320" s="1215">
        <f t="shared" si="81"/>
        <v>45823</v>
      </c>
      <c r="H320" s="1215">
        <f t="shared" si="82"/>
        <v>45824</v>
      </c>
      <c r="I320" s="1215">
        <f t="shared" si="83"/>
        <v>45827</v>
      </c>
      <c r="J320" s="1215">
        <f t="shared" si="84"/>
        <v>45828</v>
      </c>
      <c r="K320" s="1196"/>
      <c r="L320" s="1151"/>
    </row>
    <row r="321" spans="1:12" s="146" customFormat="1" ht="20.100000000000001" hidden="1" customHeight="1">
      <c r="A321" s="1014"/>
      <c r="B321" s="1191" t="s">
        <v>2451</v>
      </c>
      <c r="C321" s="1234" t="s">
        <v>2634</v>
      </c>
      <c r="D321" s="1235">
        <v>45815</v>
      </c>
      <c r="E321" s="1215">
        <f>D321+6</f>
        <v>45821</v>
      </c>
      <c r="F321" s="1215">
        <f>E321+2</f>
        <v>45823</v>
      </c>
      <c r="G321" s="1215">
        <f>F321+4</f>
        <v>45827</v>
      </c>
      <c r="H321" s="1215">
        <f>G321+1</f>
        <v>45828</v>
      </c>
      <c r="I321" s="1215">
        <f>H321+3</f>
        <v>45831</v>
      </c>
      <c r="J321" s="1215">
        <f t="shared" si="84"/>
        <v>45832</v>
      </c>
      <c r="K321" s="1196"/>
      <c r="L321" s="1151"/>
    </row>
    <row r="322" spans="1:12" s="146" customFormat="1" ht="20.100000000000001" hidden="1" customHeight="1">
      <c r="A322" s="1014"/>
      <c r="B322" s="1191" t="s">
        <v>2539</v>
      </c>
      <c r="C322" s="1234" t="s">
        <v>2635</v>
      </c>
      <c r="D322" s="1235">
        <v>45821</v>
      </c>
      <c r="E322" s="1215">
        <f t="shared" si="79"/>
        <v>45827</v>
      </c>
      <c r="F322" s="1215">
        <f t="shared" si="80"/>
        <v>45829</v>
      </c>
      <c r="G322" s="1215">
        <f t="shared" si="81"/>
        <v>45833</v>
      </c>
      <c r="H322" s="1215">
        <f t="shared" si="82"/>
        <v>45834</v>
      </c>
      <c r="I322" s="1215">
        <f t="shared" si="83"/>
        <v>45837</v>
      </c>
      <c r="J322" s="1215">
        <f t="shared" si="84"/>
        <v>45838</v>
      </c>
      <c r="K322" s="1196"/>
      <c r="L322" s="1151"/>
    </row>
    <row r="323" spans="1:12" s="146" customFormat="1" ht="20.100000000000001" hidden="1" customHeight="1">
      <c r="A323" s="1014"/>
      <c r="B323" s="1191" t="s">
        <v>2553</v>
      </c>
      <c r="C323" s="1234" t="s">
        <v>2636</v>
      </c>
      <c r="D323" s="1235">
        <v>45828</v>
      </c>
      <c r="E323" s="1215">
        <f t="shared" si="79"/>
        <v>45834</v>
      </c>
      <c r="F323" s="1215">
        <f t="shared" si="80"/>
        <v>45836</v>
      </c>
      <c r="G323" s="1215">
        <f t="shared" si="81"/>
        <v>45840</v>
      </c>
      <c r="H323" s="1215">
        <f t="shared" si="82"/>
        <v>45841</v>
      </c>
      <c r="I323" s="1215">
        <f t="shared" si="83"/>
        <v>45844</v>
      </c>
      <c r="J323" s="1215">
        <f t="shared" si="84"/>
        <v>45845</v>
      </c>
      <c r="K323" s="1196"/>
      <c r="L323" s="1151"/>
    </row>
    <row r="324" spans="1:12" s="146" customFormat="1" ht="20.100000000000001" hidden="1" customHeight="1">
      <c r="A324" s="1014"/>
      <c r="B324" s="1191" t="s">
        <v>2135</v>
      </c>
      <c r="C324" s="1234" t="s">
        <v>2637</v>
      </c>
      <c r="D324" s="1235">
        <v>45837</v>
      </c>
      <c r="E324" s="1215">
        <f t="shared" si="79"/>
        <v>45843</v>
      </c>
      <c r="F324" s="1215">
        <f t="shared" si="80"/>
        <v>45845</v>
      </c>
      <c r="G324" s="1215">
        <f t="shared" si="81"/>
        <v>45849</v>
      </c>
      <c r="H324" s="1215">
        <f t="shared" si="82"/>
        <v>45850</v>
      </c>
      <c r="I324" s="1215">
        <f t="shared" si="83"/>
        <v>45853</v>
      </c>
      <c r="J324" s="1215">
        <f t="shared" si="84"/>
        <v>45854</v>
      </c>
      <c r="K324" s="1196"/>
      <c r="L324" s="1151"/>
    </row>
    <row r="325" spans="1:12" s="146" customFormat="1" ht="20.100000000000001" hidden="1" customHeight="1">
      <c r="A325" s="1014"/>
      <c r="B325" s="1191" t="s">
        <v>2503</v>
      </c>
      <c r="C325" s="1234" t="s">
        <v>2638</v>
      </c>
      <c r="D325" s="1235">
        <v>45845</v>
      </c>
      <c r="E325" s="1215">
        <f t="shared" si="79"/>
        <v>45851</v>
      </c>
      <c r="F325" s="1215">
        <f t="shared" si="80"/>
        <v>45853</v>
      </c>
      <c r="G325" s="1215">
        <f t="shared" si="81"/>
        <v>45857</v>
      </c>
      <c r="H325" s="1215">
        <f t="shared" si="82"/>
        <v>45858</v>
      </c>
      <c r="I325" s="1215">
        <f>H325+3</f>
        <v>45861</v>
      </c>
      <c r="J325" s="1215">
        <f t="shared" si="84"/>
        <v>45862</v>
      </c>
      <c r="K325" s="1196"/>
      <c r="L325" s="1151"/>
    </row>
    <row r="326" spans="1:12" s="146" customFormat="1" ht="20.100000000000001" hidden="1" customHeight="1">
      <c r="A326" s="1014"/>
      <c r="B326" s="1191" t="s">
        <v>2451</v>
      </c>
      <c r="C326" s="1234" t="s">
        <v>2639</v>
      </c>
      <c r="D326" s="1235">
        <v>45850</v>
      </c>
      <c r="E326" s="1215">
        <f>D326+6</f>
        <v>45856</v>
      </c>
      <c r="F326" s="1215">
        <f>E326+2</f>
        <v>45858</v>
      </c>
      <c r="G326" s="1215">
        <f>F326+4</f>
        <v>45862</v>
      </c>
      <c r="H326" s="1215">
        <f>G326+1</f>
        <v>45863</v>
      </c>
      <c r="I326" s="1215">
        <f>H326+3</f>
        <v>45866</v>
      </c>
      <c r="J326" s="1215">
        <f t="shared" si="84"/>
        <v>45867</v>
      </c>
      <c r="K326" s="1196"/>
      <c r="L326" s="1151"/>
    </row>
    <row r="327" spans="1:12" s="146" customFormat="1" ht="20.100000000000001" hidden="1" customHeight="1">
      <c r="A327" s="1014"/>
      <c r="B327" s="1191" t="s">
        <v>2539</v>
      </c>
      <c r="C327" s="1234" t="s">
        <v>2640</v>
      </c>
      <c r="D327" s="1235">
        <v>45857</v>
      </c>
      <c r="E327" s="1215">
        <f t="shared" ref="E327:E330" si="85">D327+6</f>
        <v>45863</v>
      </c>
      <c r="F327" s="1215">
        <f t="shared" ref="F327:F330" si="86">E327+2</f>
        <v>45865</v>
      </c>
      <c r="G327" s="1215">
        <f t="shared" ref="G327:G330" si="87">F327+4</f>
        <v>45869</v>
      </c>
      <c r="H327" s="1215">
        <f t="shared" ref="H327:H330" si="88">G327+1</f>
        <v>45870</v>
      </c>
      <c r="I327" s="1215">
        <f t="shared" ref="I327:I329" si="89">H327+3</f>
        <v>45873</v>
      </c>
      <c r="J327" s="1215">
        <f t="shared" si="84"/>
        <v>45874</v>
      </c>
      <c r="K327" s="1196"/>
      <c r="L327" s="1151"/>
    </row>
    <row r="328" spans="1:12" s="146" customFormat="1" ht="20.100000000000001" hidden="1" customHeight="1">
      <c r="A328" s="1014"/>
      <c r="B328" s="1191" t="s">
        <v>2553</v>
      </c>
      <c r="C328" s="1234" t="s">
        <v>2641</v>
      </c>
      <c r="D328" s="1235">
        <v>45865</v>
      </c>
      <c r="E328" s="1215">
        <f t="shared" si="85"/>
        <v>45871</v>
      </c>
      <c r="F328" s="1215">
        <f t="shared" si="86"/>
        <v>45873</v>
      </c>
      <c r="G328" s="1215">
        <f t="shared" si="87"/>
        <v>45877</v>
      </c>
      <c r="H328" s="1215">
        <f t="shared" si="88"/>
        <v>45878</v>
      </c>
      <c r="I328" s="1215">
        <f t="shared" si="89"/>
        <v>45881</v>
      </c>
      <c r="J328" s="1215">
        <f t="shared" si="84"/>
        <v>45882</v>
      </c>
      <c r="K328" s="1196"/>
      <c r="L328" s="1151"/>
    </row>
    <row r="329" spans="1:12" s="146" customFormat="1" ht="20.100000000000001" hidden="1" customHeight="1">
      <c r="A329" s="1014" t="s">
        <v>2172</v>
      </c>
      <c r="B329" s="1191" t="s">
        <v>2135</v>
      </c>
      <c r="C329" s="1234" t="s">
        <v>2642</v>
      </c>
      <c r="D329" s="1235">
        <v>45871</v>
      </c>
      <c r="E329" s="1215">
        <f t="shared" si="85"/>
        <v>45877</v>
      </c>
      <c r="F329" s="1215">
        <f t="shared" si="86"/>
        <v>45879</v>
      </c>
      <c r="G329" s="1215">
        <f t="shared" si="87"/>
        <v>45883</v>
      </c>
      <c r="H329" s="1215">
        <f t="shared" si="88"/>
        <v>45884</v>
      </c>
      <c r="I329" s="1215">
        <f t="shared" si="89"/>
        <v>45887</v>
      </c>
      <c r="J329" s="1215">
        <f t="shared" si="84"/>
        <v>45888</v>
      </c>
      <c r="K329" s="1196"/>
      <c r="L329" s="1151"/>
    </row>
    <row r="330" spans="1:12" s="146" customFormat="1" ht="20.100000000000001" hidden="1" customHeight="1">
      <c r="A330" s="1014"/>
      <c r="B330" s="1191" t="s">
        <v>2503</v>
      </c>
      <c r="C330" s="1234" t="s">
        <v>2643</v>
      </c>
      <c r="D330" s="1235">
        <v>45882</v>
      </c>
      <c r="E330" s="1215">
        <f t="shared" si="85"/>
        <v>45888</v>
      </c>
      <c r="F330" s="1215">
        <f t="shared" si="86"/>
        <v>45890</v>
      </c>
      <c r="G330" s="1215">
        <f t="shared" si="87"/>
        <v>45894</v>
      </c>
      <c r="H330" s="1215">
        <f t="shared" si="88"/>
        <v>45895</v>
      </c>
      <c r="I330" s="1215">
        <f>H330+3</f>
        <v>45898</v>
      </c>
      <c r="J330" s="1215">
        <f t="shared" si="84"/>
        <v>45899</v>
      </c>
      <c r="K330" s="1196"/>
      <c r="L330" s="1151"/>
    </row>
    <row r="331" spans="1:12" s="146" customFormat="1" ht="20.100000000000001" hidden="1" customHeight="1">
      <c r="A331" s="1014"/>
      <c r="B331" s="1191" t="s">
        <v>2451</v>
      </c>
      <c r="C331" s="1234" t="s">
        <v>2644</v>
      </c>
      <c r="D331" s="1235">
        <v>45886</v>
      </c>
      <c r="E331" s="1215">
        <f>D331+6</f>
        <v>45892</v>
      </c>
      <c r="F331" s="1215">
        <f>E331+2</f>
        <v>45894</v>
      </c>
      <c r="G331" s="1215">
        <f>F331+4</f>
        <v>45898</v>
      </c>
      <c r="H331" s="1215">
        <f>G331+1</f>
        <v>45899</v>
      </c>
      <c r="I331" s="1215">
        <f>H331+3</f>
        <v>45902</v>
      </c>
      <c r="J331" s="1215">
        <f t="shared" si="84"/>
        <v>45903</v>
      </c>
      <c r="K331" s="1196"/>
      <c r="L331" s="1151"/>
    </row>
    <row r="332" spans="1:12" s="146" customFormat="1" ht="20.100000000000001" hidden="1" customHeight="1">
      <c r="A332" s="1014"/>
      <c r="B332" s="1191" t="s">
        <v>2539</v>
      </c>
      <c r="C332" s="1234" t="s">
        <v>2645</v>
      </c>
      <c r="D332" s="1235">
        <v>45894</v>
      </c>
      <c r="E332" s="1215">
        <f t="shared" ref="E332:E334" si="90">D332+6</f>
        <v>45900</v>
      </c>
      <c r="F332" s="1215">
        <f t="shared" ref="F332:F334" si="91">E332+2</f>
        <v>45902</v>
      </c>
      <c r="G332" s="1215">
        <f t="shared" ref="G332:G334" si="92">F332+4</f>
        <v>45906</v>
      </c>
      <c r="H332" s="1215">
        <f t="shared" ref="H332:H335" si="93">G332+1</f>
        <v>45907</v>
      </c>
      <c r="I332" s="1215">
        <f t="shared" ref="I332:I334" si="94">H332+3</f>
        <v>45910</v>
      </c>
      <c r="J332" s="1215">
        <f t="shared" si="84"/>
        <v>45911</v>
      </c>
      <c r="K332" s="1196"/>
      <c r="L332" s="1151"/>
    </row>
    <row r="333" spans="1:12" s="146" customFormat="1" ht="20.100000000000001" hidden="1" customHeight="1">
      <c r="A333" s="1014"/>
      <c r="B333" s="1191" t="s">
        <v>2553</v>
      </c>
      <c r="C333" s="1234" t="s">
        <v>2646</v>
      </c>
      <c r="D333" s="1235">
        <v>45899</v>
      </c>
      <c r="E333" s="1215">
        <f t="shared" si="90"/>
        <v>45905</v>
      </c>
      <c r="F333" s="1215">
        <f t="shared" si="91"/>
        <v>45907</v>
      </c>
      <c r="G333" s="1215">
        <f t="shared" si="92"/>
        <v>45911</v>
      </c>
      <c r="H333" s="1215">
        <f t="shared" si="93"/>
        <v>45912</v>
      </c>
      <c r="I333" s="1215">
        <f t="shared" si="94"/>
        <v>45915</v>
      </c>
      <c r="J333" s="1215">
        <f t="shared" si="84"/>
        <v>45916</v>
      </c>
      <c r="K333" s="1196"/>
      <c r="L333" s="1151"/>
    </row>
    <row r="334" spans="1:12" s="146" customFormat="1" ht="20.100000000000001" hidden="1" customHeight="1">
      <c r="A334" s="1014" t="s">
        <v>2172</v>
      </c>
      <c r="B334" s="1191" t="s">
        <v>2135</v>
      </c>
      <c r="C334" s="1234" t="s">
        <v>2647</v>
      </c>
      <c r="D334" s="1235">
        <v>45908</v>
      </c>
      <c r="E334" s="1215">
        <f t="shared" si="90"/>
        <v>45914</v>
      </c>
      <c r="F334" s="1215">
        <f t="shared" si="91"/>
        <v>45916</v>
      </c>
      <c r="G334" s="1215">
        <f t="shared" si="92"/>
        <v>45920</v>
      </c>
      <c r="H334" s="1215">
        <f t="shared" si="93"/>
        <v>45921</v>
      </c>
      <c r="I334" s="1215">
        <f t="shared" si="94"/>
        <v>45924</v>
      </c>
      <c r="J334" s="1215">
        <f t="shared" si="84"/>
        <v>45925</v>
      </c>
      <c r="K334" s="1196"/>
      <c r="L334" s="1151"/>
    </row>
    <row r="335" spans="1:12" s="146" customFormat="1" ht="20.100000000000001" hidden="1" customHeight="1">
      <c r="A335" s="1014"/>
      <c r="B335" s="1191" t="s">
        <v>2503</v>
      </c>
      <c r="C335" s="1234" t="s">
        <v>2648</v>
      </c>
      <c r="D335" s="1235">
        <v>45919</v>
      </c>
      <c r="E335" s="1177" t="s">
        <v>283</v>
      </c>
      <c r="F335" s="1177" t="s">
        <v>283</v>
      </c>
      <c r="G335" s="1215">
        <v>45925</v>
      </c>
      <c r="H335" s="1215">
        <f t="shared" si="93"/>
        <v>45926</v>
      </c>
      <c r="I335" s="1215">
        <f>H335+3</f>
        <v>45929</v>
      </c>
      <c r="J335" s="1215">
        <f t="shared" si="84"/>
        <v>45930</v>
      </c>
      <c r="K335" s="1196"/>
      <c r="L335" s="1151"/>
    </row>
    <row r="336" spans="1:12" s="146" customFormat="1" ht="20.100000000000001" hidden="1" customHeight="1">
      <c r="A336" s="1014"/>
      <c r="B336" s="1191" t="s">
        <v>2451</v>
      </c>
      <c r="C336" s="1234" t="s">
        <v>2649</v>
      </c>
      <c r="D336" s="1235">
        <v>45920</v>
      </c>
      <c r="E336" s="1215">
        <f>D336+6</f>
        <v>45926</v>
      </c>
      <c r="F336" s="1215">
        <f>E336+2</f>
        <v>45928</v>
      </c>
      <c r="G336" s="1215">
        <f>F336+4</f>
        <v>45932</v>
      </c>
      <c r="H336" s="1215">
        <f>G336+1</f>
        <v>45933</v>
      </c>
      <c r="I336" s="1215">
        <f>H336+3</f>
        <v>45936</v>
      </c>
      <c r="J336" s="1215">
        <f t="shared" si="84"/>
        <v>45937</v>
      </c>
      <c r="K336" s="1196"/>
      <c r="L336" s="1151"/>
    </row>
    <row r="337" spans="1:12" s="146" customFormat="1" ht="20.100000000000001" hidden="1" customHeight="1">
      <c r="A337" s="1014"/>
      <c r="B337" s="1191" t="s">
        <v>2539</v>
      </c>
      <c r="C337" s="1234" t="s">
        <v>2650</v>
      </c>
      <c r="D337" s="1235">
        <v>45926</v>
      </c>
      <c r="E337" s="1177" t="s">
        <v>283</v>
      </c>
      <c r="F337" s="1177" t="s">
        <v>283</v>
      </c>
      <c r="G337" s="1177" t="s">
        <v>283</v>
      </c>
      <c r="H337" s="1177" t="s">
        <v>283</v>
      </c>
      <c r="I337" s="1177" t="s">
        <v>283</v>
      </c>
      <c r="J337" s="1177" t="s">
        <v>283</v>
      </c>
      <c r="K337" s="1196"/>
      <c r="L337" s="1151"/>
    </row>
    <row r="338" spans="1:12" s="146" customFormat="1" ht="20.100000000000001" hidden="1" customHeight="1">
      <c r="A338" s="1014"/>
      <c r="B338" s="1191" t="s">
        <v>2553</v>
      </c>
      <c r="C338" s="1234" t="s">
        <v>2651</v>
      </c>
      <c r="D338" s="1235">
        <v>45940</v>
      </c>
      <c r="E338" s="1215">
        <f t="shared" ref="E338:E340" si="95">D338+6</f>
        <v>45946</v>
      </c>
      <c r="F338" s="1215">
        <f t="shared" ref="F338:F340" si="96">E338+2</f>
        <v>45948</v>
      </c>
      <c r="G338" s="1215">
        <f t="shared" ref="G338:G340" si="97">F338+4</f>
        <v>45952</v>
      </c>
      <c r="H338" s="1215">
        <f t="shared" ref="H338:H340" si="98">G338+1</f>
        <v>45953</v>
      </c>
      <c r="I338" s="1215">
        <f t="shared" ref="I338:I339" si="99">H338+3</f>
        <v>45956</v>
      </c>
      <c r="J338" s="1215">
        <f t="shared" si="84"/>
        <v>45957</v>
      </c>
      <c r="K338" s="1196"/>
      <c r="L338" s="1151"/>
    </row>
    <row r="339" spans="1:12" s="146" customFormat="1" ht="20.100000000000001" hidden="1" customHeight="1">
      <c r="A339" s="1014"/>
      <c r="B339" s="1191" t="s">
        <v>2135</v>
      </c>
      <c r="C339" s="1167" t="s">
        <v>2652</v>
      </c>
      <c r="D339" s="1177" t="s">
        <v>283</v>
      </c>
      <c r="E339" s="1215">
        <v>45946</v>
      </c>
      <c r="F339" s="1215">
        <f t="shared" si="96"/>
        <v>45948</v>
      </c>
      <c r="G339" s="1177" t="s">
        <v>283</v>
      </c>
      <c r="H339" s="1215">
        <v>45953</v>
      </c>
      <c r="I339" s="1215">
        <f t="shared" si="99"/>
        <v>45956</v>
      </c>
      <c r="J339" s="1215">
        <f t="shared" si="84"/>
        <v>45957</v>
      </c>
      <c r="K339" s="1196"/>
      <c r="L339" s="1151">
        <v>41</v>
      </c>
    </row>
    <row r="340" spans="1:12" s="146" customFormat="1" ht="20.100000000000001" hidden="1" customHeight="1">
      <c r="A340" s="1014"/>
      <c r="B340" s="1191" t="s">
        <v>2503</v>
      </c>
      <c r="C340" s="1234" t="s">
        <v>2653</v>
      </c>
      <c r="D340" s="1235">
        <v>45953</v>
      </c>
      <c r="E340" s="1215">
        <f t="shared" si="95"/>
        <v>45959</v>
      </c>
      <c r="F340" s="1215">
        <f t="shared" si="96"/>
        <v>45961</v>
      </c>
      <c r="G340" s="1215">
        <f t="shared" si="97"/>
        <v>45965</v>
      </c>
      <c r="H340" s="1215">
        <f t="shared" si="98"/>
        <v>45966</v>
      </c>
      <c r="I340" s="1215">
        <f>H340+3</f>
        <v>45969</v>
      </c>
      <c r="J340" s="1215">
        <f t="shared" si="84"/>
        <v>45970</v>
      </c>
      <c r="K340" s="1196"/>
      <c r="L340" s="1151">
        <v>42</v>
      </c>
    </row>
    <row r="341" spans="1:12" s="146" customFormat="1" ht="20.100000000000001" hidden="1" customHeight="1">
      <c r="A341" s="1014" t="s">
        <v>2451</v>
      </c>
      <c r="B341" s="1191" t="s">
        <v>2539</v>
      </c>
      <c r="C341" s="1234" t="s">
        <v>2654</v>
      </c>
      <c r="D341" s="1235">
        <v>45954</v>
      </c>
      <c r="E341" s="1215">
        <f>D341+6</f>
        <v>45960</v>
      </c>
      <c r="F341" s="1215">
        <f>E341+2</f>
        <v>45962</v>
      </c>
      <c r="G341" s="1215">
        <f>F341+4</f>
        <v>45966</v>
      </c>
      <c r="H341" s="1215">
        <f>G341+1</f>
        <v>45967</v>
      </c>
      <c r="I341" s="1215">
        <f>H341+3</f>
        <v>45970</v>
      </c>
      <c r="J341" s="1215">
        <f t="shared" si="84"/>
        <v>45971</v>
      </c>
      <c r="K341" s="1196"/>
      <c r="L341" s="1151">
        <v>43</v>
      </c>
    </row>
    <row r="342" spans="1:12" s="146" customFormat="1" ht="20.100000000000001" hidden="1" customHeight="1">
      <c r="A342" s="1014" t="s">
        <v>2539</v>
      </c>
      <c r="B342" s="1191" t="s">
        <v>2451</v>
      </c>
      <c r="C342" s="1234" t="s">
        <v>2655</v>
      </c>
      <c r="D342" s="1235">
        <v>45963</v>
      </c>
      <c r="E342" s="1215">
        <f t="shared" ref="E342" si="100">D342+8</f>
        <v>45971</v>
      </c>
      <c r="F342" s="1215">
        <f t="shared" ref="F342:F350" si="101">E342+2</f>
        <v>45973</v>
      </c>
      <c r="G342" s="1215">
        <f t="shared" ref="G342:G350" si="102">F342+4</f>
        <v>45977</v>
      </c>
      <c r="H342" s="1215">
        <f t="shared" ref="H342:H350" si="103">G342+1</f>
        <v>45978</v>
      </c>
      <c r="I342" s="1215">
        <f t="shared" ref="I342:I350" si="104">H342+3</f>
        <v>45981</v>
      </c>
      <c r="J342" s="1215">
        <f t="shared" si="84"/>
        <v>45982</v>
      </c>
      <c r="K342" s="1196"/>
      <c r="L342" s="1151">
        <v>44</v>
      </c>
    </row>
    <row r="343" spans="1:12" s="146" customFormat="1" ht="20.100000000000001" hidden="1" customHeight="1">
      <c r="A343" s="1014" t="s">
        <v>2553</v>
      </c>
      <c r="B343" s="1236" t="s">
        <v>307</v>
      </c>
      <c r="C343" s="1234" t="s">
        <v>2656</v>
      </c>
      <c r="D343" s="1212">
        <v>45968</v>
      </c>
      <c r="E343" s="1212">
        <f t="shared" ref="E343" si="105">D343+6</f>
        <v>45974</v>
      </c>
      <c r="F343" s="1212">
        <f t="shared" si="101"/>
        <v>45976</v>
      </c>
      <c r="G343" s="1212">
        <f t="shared" si="102"/>
        <v>45980</v>
      </c>
      <c r="H343" s="1212">
        <f t="shared" si="103"/>
        <v>45981</v>
      </c>
      <c r="I343" s="1212">
        <f t="shared" si="104"/>
        <v>45984</v>
      </c>
      <c r="J343" s="1212">
        <f t="shared" si="84"/>
        <v>45985</v>
      </c>
      <c r="K343" s="1196"/>
      <c r="L343" s="1151">
        <v>45</v>
      </c>
    </row>
    <row r="344" spans="1:12" s="146" customFormat="1" ht="20.100000000000001" hidden="1" customHeight="1">
      <c r="A344" s="1014" t="s">
        <v>2657</v>
      </c>
      <c r="B344" s="1237" t="s">
        <v>2135</v>
      </c>
      <c r="C344" s="1234" t="s">
        <v>2658</v>
      </c>
      <c r="D344" s="1235">
        <v>45979</v>
      </c>
      <c r="E344" s="1177" t="s">
        <v>283</v>
      </c>
      <c r="F344" s="1177" t="s">
        <v>283</v>
      </c>
      <c r="G344" s="1215">
        <v>45980</v>
      </c>
      <c r="H344" s="1215">
        <f t="shared" si="103"/>
        <v>45981</v>
      </c>
      <c r="I344" s="1215">
        <f t="shared" si="104"/>
        <v>45984</v>
      </c>
      <c r="J344" s="1215">
        <f t="shared" si="84"/>
        <v>45985</v>
      </c>
      <c r="K344" s="1196"/>
      <c r="L344" s="1151">
        <v>46</v>
      </c>
    </row>
    <row r="345" spans="1:12" s="146" customFormat="1" ht="20.100000000000001" hidden="1" customHeight="1">
      <c r="A345" s="1014" t="s">
        <v>2539</v>
      </c>
      <c r="B345" s="1237" t="s">
        <v>2503</v>
      </c>
      <c r="C345" s="1234" t="s">
        <v>2659</v>
      </c>
      <c r="D345" s="1235">
        <v>45987</v>
      </c>
      <c r="E345" s="1178" t="s">
        <v>283</v>
      </c>
      <c r="F345" s="1178" t="s">
        <v>283</v>
      </c>
      <c r="G345" s="1215">
        <v>45991</v>
      </c>
      <c r="H345" s="1215">
        <f t="shared" si="103"/>
        <v>45992</v>
      </c>
      <c r="I345" s="1215">
        <f t="shared" si="104"/>
        <v>45995</v>
      </c>
      <c r="J345" s="1215">
        <f t="shared" si="84"/>
        <v>45996</v>
      </c>
      <c r="K345" s="1196"/>
      <c r="L345" s="1151">
        <v>47</v>
      </c>
    </row>
    <row r="346" spans="1:12" s="146" customFormat="1" ht="20.100000000000001" hidden="1" customHeight="1">
      <c r="A346" s="1014"/>
      <c r="B346" s="1237" t="s">
        <v>2578</v>
      </c>
      <c r="C346" s="1234" t="s">
        <v>2660</v>
      </c>
      <c r="D346" s="1235">
        <v>45988</v>
      </c>
      <c r="E346" s="1215">
        <f t="shared" ref="E346:E355" si="106">D346+8</f>
        <v>45996</v>
      </c>
      <c r="F346" s="1215">
        <f t="shared" si="101"/>
        <v>45998</v>
      </c>
      <c r="G346" s="1178" t="s">
        <v>283</v>
      </c>
      <c r="H346" s="1178" t="s">
        <v>283</v>
      </c>
      <c r="I346" s="1215">
        <v>45999</v>
      </c>
      <c r="J346" s="1215">
        <f t="shared" si="84"/>
        <v>46000</v>
      </c>
      <c r="K346" s="1196"/>
      <c r="L346" s="1151">
        <v>48</v>
      </c>
    </row>
    <row r="347" spans="1:12" s="146" customFormat="1" ht="20.100000000000001" hidden="1" customHeight="1">
      <c r="A347" s="1014" t="s">
        <v>2661</v>
      </c>
      <c r="B347" s="1236" t="s">
        <v>307</v>
      </c>
      <c r="C347" s="1234" t="s">
        <v>2662</v>
      </c>
      <c r="D347" s="1212">
        <v>45997</v>
      </c>
      <c r="E347" s="1212">
        <f t="shared" si="106"/>
        <v>46005</v>
      </c>
      <c r="F347" s="1212">
        <f t="shared" si="101"/>
        <v>46007</v>
      </c>
      <c r="G347" s="1212">
        <f t="shared" si="102"/>
        <v>46011</v>
      </c>
      <c r="H347" s="1212">
        <f t="shared" si="103"/>
        <v>46012</v>
      </c>
      <c r="I347" s="1212">
        <f t="shared" si="104"/>
        <v>46015</v>
      </c>
      <c r="J347" s="1212">
        <f t="shared" si="84"/>
        <v>46016</v>
      </c>
      <c r="K347" s="1196"/>
      <c r="L347" s="1151">
        <v>49</v>
      </c>
    </row>
    <row r="348" spans="1:12" s="146" customFormat="1" ht="20.100000000000001" hidden="1" customHeight="1">
      <c r="A348" s="1014" t="s">
        <v>2663</v>
      </c>
      <c r="B348" s="1237" t="s">
        <v>2657</v>
      </c>
      <c r="C348" s="1234" t="s">
        <v>2664</v>
      </c>
      <c r="D348" s="1235">
        <v>46006</v>
      </c>
      <c r="E348" s="1215">
        <f t="shared" si="106"/>
        <v>46014</v>
      </c>
      <c r="F348" s="1215">
        <f t="shared" si="101"/>
        <v>46016</v>
      </c>
      <c r="G348" s="1215">
        <f t="shared" si="102"/>
        <v>46020</v>
      </c>
      <c r="H348" s="1215">
        <f t="shared" si="103"/>
        <v>46021</v>
      </c>
      <c r="I348" s="1215">
        <f t="shared" si="104"/>
        <v>46024</v>
      </c>
      <c r="J348" s="1215">
        <f t="shared" si="84"/>
        <v>46025</v>
      </c>
      <c r="K348" s="1196"/>
      <c r="L348" s="1151">
        <v>50</v>
      </c>
    </row>
    <row r="349" spans="1:12" s="146" customFormat="1" ht="20.100000000000001" hidden="1" customHeight="1">
      <c r="A349" s="1014" t="s">
        <v>2665</v>
      </c>
      <c r="B349" s="1237" t="s">
        <v>2451</v>
      </c>
      <c r="C349" s="1234" t="s">
        <v>2666</v>
      </c>
      <c r="D349" s="1235">
        <v>46008</v>
      </c>
      <c r="E349" s="1215">
        <f t="shared" si="106"/>
        <v>46016</v>
      </c>
      <c r="F349" s="1215">
        <f t="shared" si="101"/>
        <v>46018</v>
      </c>
      <c r="G349" s="1215">
        <f t="shared" si="102"/>
        <v>46022</v>
      </c>
      <c r="H349" s="1215">
        <f t="shared" si="103"/>
        <v>46023</v>
      </c>
      <c r="I349" s="1215">
        <f t="shared" si="104"/>
        <v>46026</v>
      </c>
      <c r="J349" s="1215">
        <f t="shared" si="84"/>
        <v>46027</v>
      </c>
      <c r="K349" s="1196"/>
      <c r="L349" s="1151">
        <v>51</v>
      </c>
    </row>
    <row r="350" spans="1:12" s="146" customFormat="1" ht="20.100000000000001" hidden="1" customHeight="1">
      <c r="A350" s="1014" t="s">
        <v>2667</v>
      </c>
      <c r="B350" s="1236" t="s">
        <v>307</v>
      </c>
      <c r="C350" s="1234" t="s">
        <v>2668</v>
      </c>
      <c r="D350" s="1212">
        <v>46025</v>
      </c>
      <c r="E350" s="1212">
        <f t="shared" si="106"/>
        <v>46033</v>
      </c>
      <c r="F350" s="1212">
        <f t="shared" si="101"/>
        <v>46035</v>
      </c>
      <c r="G350" s="1212">
        <f t="shared" si="102"/>
        <v>46039</v>
      </c>
      <c r="H350" s="1212">
        <f t="shared" si="103"/>
        <v>46040</v>
      </c>
      <c r="I350" s="1212">
        <f t="shared" si="104"/>
        <v>46043</v>
      </c>
      <c r="J350" s="1212">
        <f t="shared" si="84"/>
        <v>46044</v>
      </c>
      <c r="K350" s="1196"/>
      <c r="L350" s="1151">
        <v>52</v>
      </c>
    </row>
    <row r="351" spans="1:12" s="146" customFormat="1" ht="20.100000000000001" hidden="1" customHeight="1">
      <c r="A351" s="1014" t="s">
        <v>2669</v>
      </c>
      <c r="B351" s="1237" t="s">
        <v>2657</v>
      </c>
      <c r="C351" s="1234" t="s">
        <v>2670</v>
      </c>
      <c r="D351" s="1235">
        <v>46029</v>
      </c>
      <c r="E351" s="1215">
        <f t="shared" si="106"/>
        <v>46037</v>
      </c>
      <c r="F351" s="1215">
        <f t="shared" ref="F351" si="107">E351+2</f>
        <v>46039</v>
      </c>
      <c r="G351" s="1215">
        <f t="shared" ref="G351" si="108">F351+4</f>
        <v>46043</v>
      </c>
      <c r="H351" s="1215">
        <f t="shared" ref="H351" si="109">G351+1</f>
        <v>46044</v>
      </c>
      <c r="I351" s="1215">
        <f t="shared" ref="I351" si="110">H351+3</f>
        <v>46047</v>
      </c>
      <c r="J351" s="1215">
        <f t="shared" ref="J351" si="111">I351+1</f>
        <v>46048</v>
      </c>
      <c r="K351" s="1196"/>
      <c r="L351" s="1151">
        <v>1</v>
      </c>
    </row>
    <row r="352" spans="1:12" s="146" customFormat="1" ht="20.100000000000001" hidden="1" customHeight="1">
      <c r="A352" s="1014" t="s">
        <v>2671</v>
      </c>
      <c r="B352" s="1237" t="s">
        <v>2672</v>
      </c>
      <c r="C352" s="1234" t="s">
        <v>2673</v>
      </c>
      <c r="D352" s="1235">
        <v>46038</v>
      </c>
      <c r="E352" s="1178" t="s">
        <v>283</v>
      </c>
      <c r="F352" s="1178" t="s">
        <v>283</v>
      </c>
      <c r="G352" s="1215">
        <f>D352+14</f>
        <v>46052</v>
      </c>
      <c r="H352" s="1215">
        <f t="shared" ref="H352:H355" si="112">G352+1</f>
        <v>46053</v>
      </c>
      <c r="I352" s="1215">
        <f t="shared" ref="I352:I354" si="113">H352+3</f>
        <v>46056</v>
      </c>
      <c r="J352" s="1215">
        <f t="shared" ref="J352:J354" si="114">I352+1</f>
        <v>46057</v>
      </c>
      <c r="K352" s="1196"/>
      <c r="L352" s="1151">
        <v>2</v>
      </c>
    </row>
    <row r="353" spans="1:12" s="146" customFormat="1" ht="20.100000000000001" hidden="1" customHeight="1">
      <c r="A353" s="1014" t="s">
        <v>2674</v>
      </c>
      <c r="B353" s="1237" t="s">
        <v>2451</v>
      </c>
      <c r="C353" s="1234" t="s">
        <v>2675</v>
      </c>
      <c r="D353" s="1235">
        <v>46036</v>
      </c>
      <c r="E353" s="1215">
        <f t="shared" si="106"/>
        <v>46044</v>
      </c>
      <c r="F353" s="1215">
        <f t="shared" ref="F353:F355" si="115">E353+2</f>
        <v>46046</v>
      </c>
      <c r="G353" s="1215">
        <f t="shared" ref="G353:G356" si="116">F353+4</f>
        <v>46050</v>
      </c>
      <c r="H353" s="1215">
        <f t="shared" si="112"/>
        <v>46051</v>
      </c>
      <c r="I353" s="1215">
        <f t="shared" si="113"/>
        <v>46054</v>
      </c>
      <c r="J353" s="1215">
        <f t="shared" si="114"/>
        <v>46055</v>
      </c>
      <c r="K353" s="1196"/>
      <c r="L353" s="1151">
        <v>3</v>
      </c>
    </row>
    <row r="354" spans="1:12" s="146" customFormat="1" ht="20.100000000000001" hidden="1" customHeight="1">
      <c r="A354" s="1014" t="s">
        <v>2676</v>
      </c>
      <c r="B354" s="1237" t="s">
        <v>2677</v>
      </c>
      <c r="C354" s="1234" t="s">
        <v>2678</v>
      </c>
      <c r="D354" s="1235">
        <v>46048</v>
      </c>
      <c r="E354" s="1215">
        <f t="shared" si="106"/>
        <v>46056</v>
      </c>
      <c r="F354" s="1215">
        <f t="shared" si="115"/>
        <v>46058</v>
      </c>
      <c r="G354" s="1215">
        <f t="shared" si="116"/>
        <v>46062</v>
      </c>
      <c r="H354" s="1215">
        <f t="shared" si="112"/>
        <v>46063</v>
      </c>
      <c r="I354" s="1215">
        <f t="shared" si="113"/>
        <v>46066</v>
      </c>
      <c r="J354" s="1215">
        <f t="shared" si="114"/>
        <v>46067</v>
      </c>
      <c r="K354" s="1196"/>
      <c r="L354" s="1151">
        <v>4</v>
      </c>
    </row>
    <row r="355" spans="1:12" s="146" customFormat="1" ht="20.100000000000001" hidden="1" customHeight="1">
      <c r="A355" s="1014" t="s">
        <v>2679</v>
      </c>
      <c r="B355" s="1237" t="s">
        <v>2657</v>
      </c>
      <c r="C355" s="1234" t="s">
        <v>2680</v>
      </c>
      <c r="D355" s="1235">
        <v>46053</v>
      </c>
      <c r="E355" s="1215">
        <f t="shared" si="106"/>
        <v>46061</v>
      </c>
      <c r="F355" s="1215">
        <f t="shared" si="115"/>
        <v>46063</v>
      </c>
      <c r="G355" s="1215">
        <f t="shared" si="116"/>
        <v>46067</v>
      </c>
      <c r="H355" s="1215">
        <f t="shared" si="112"/>
        <v>46068</v>
      </c>
      <c r="I355" s="1215">
        <f t="shared" ref="I355:I363" si="117">H355+3</f>
        <v>46071</v>
      </c>
      <c r="J355" s="1215">
        <f t="shared" ref="J355:J363" si="118">I355+1</f>
        <v>46072</v>
      </c>
      <c r="K355" s="1196"/>
      <c r="L355" s="1151">
        <v>5</v>
      </c>
    </row>
    <row r="356" spans="1:12" s="146" customFormat="1" ht="20.100000000000001" hidden="1" customHeight="1">
      <c r="A356" s="1014" t="s">
        <v>2681</v>
      </c>
      <c r="B356" s="1237" t="s">
        <v>2672</v>
      </c>
      <c r="C356" s="1234" t="s">
        <v>2682</v>
      </c>
      <c r="D356" s="1235">
        <v>46059</v>
      </c>
      <c r="E356" s="1215">
        <f t="shared" ref="E356" si="119">D356+8</f>
        <v>46067</v>
      </c>
      <c r="F356" s="1215">
        <f t="shared" ref="F356" si="120">E356+2</f>
        <v>46069</v>
      </c>
      <c r="G356" s="1215">
        <f t="shared" si="116"/>
        <v>46073</v>
      </c>
      <c r="H356" s="1178" t="s">
        <v>283</v>
      </c>
      <c r="I356" s="1215">
        <f>D356+18</f>
        <v>46077</v>
      </c>
      <c r="J356" s="1215">
        <f t="shared" ref="J356" si="121">I356+1</f>
        <v>46078</v>
      </c>
      <c r="K356" s="1196"/>
      <c r="L356" s="1151">
        <v>6</v>
      </c>
    </row>
    <row r="357" spans="1:12" s="146" customFormat="1" ht="20.100000000000001" hidden="1" customHeight="1">
      <c r="A357" s="1014" t="s">
        <v>2683</v>
      </c>
      <c r="B357" s="1236" t="s">
        <v>307</v>
      </c>
      <c r="C357" s="1234" t="s">
        <v>2684</v>
      </c>
      <c r="D357" s="1212">
        <v>46064</v>
      </c>
      <c r="E357" s="1212">
        <f t="shared" ref="E357" si="122">D357+8</f>
        <v>46072</v>
      </c>
      <c r="F357" s="1212">
        <f t="shared" ref="F357" si="123">E357+2</f>
        <v>46074</v>
      </c>
      <c r="G357" s="1212">
        <f>D357+14</f>
        <v>46078</v>
      </c>
      <c r="H357" s="1212">
        <f t="shared" ref="H357" si="124">G357+1</f>
        <v>46079</v>
      </c>
      <c r="I357" s="1212">
        <f t="shared" si="117"/>
        <v>46082</v>
      </c>
      <c r="J357" s="1212">
        <f t="shared" si="118"/>
        <v>46083</v>
      </c>
      <c r="K357" s="1196"/>
      <c r="L357" s="1151">
        <v>7</v>
      </c>
    </row>
    <row r="358" spans="1:12" s="146" customFormat="1" ht="20.100000000000001" hidden="1" customHeight="1">
      <c r="A358" s="1014" t="s">
        <v>2674</v>
      </c>
      <c r="B358" s="1237" t="s">
        <v>2451</v>
      </c>
      <c r="C358" s="1234" t="s">
        <v>2685</v>
      </c>
      <c r="D358" s="1235">
        <v>46073</v>
      </c>
      <c r="E358" s="1215">
        <f t="shared" ref="E358" si="125">D358+8</f>
        <v>46081</v>
      </c>
      <c r="F358" s="1215">
        <f t="shared" ref="F358" si="126">E358+2</f>
        <v>46083</v>
      </c>
      <c r="G358" s="1215">
        <f t="shared" ref="G358" si="127">F358+4</f>
        <v>46087</v>
      </c>
      <c r="H358" s="1215">
        <f t="shared" ref="H358" si="128">G358+1</f>
        <v>46088</v>
      </c>
      <c r="I358" s="1215">
        <f t="shared" si="117"/>
        <v>46091</v>
      </c>
      <c r="J358" s="1215">
        <f t="shared" si="118"/>
        <v>46092</v>
      </c>
      <c r="K358" s="1196"/>
      <c r="L358" s="1151">
        <v>8</v>
      </c>
    </row>
    <row r="359" spans="1:12" s="146" customFormat="1" ht="20.100000000000001" hidden="1" customHeight="1">
      <c r="A359" s="1014" t="s">
        <v>2686</v>
      </c>
      <c r="B359" s="1237" t="s">
        <v>724</v>
      </c>
      <c r="C359" s="1234" t="s">
        <v>2687</v>
      </c>
      <c r="D359" s="1235">
        <v>46084</v>
      </c>
      <c r="E359" s="1215">
        <f t="shared" ref="E359" si="129">D359+8</f>
        <v>46092</v>
      </c>
      <c r="F359" s="1215">
        <f t="shared" ref="F359" si="130">E359+2</f>
        <v>46094</v>
      </c>
      <c r="G359" s="1215">
        <f t="shared" ref="G359" si="131">F359+4</f>
        <v>46098</v>
      </c>
      <c r="H359" s="1215">
        <f t="shared" ref="H359" si="132">G359+1</f>
        <v>46099</v>
      </c>
      <c r="I359" s="1215">
        <f t="shared" si="117"/>
        <v>46102</v>
      </c>
      <c r="J359" s="1215">
        <f t="shared" si="118"/>
        <v>46103</v>
      </c>
      <c r="K359" s="1196"/>
      <c r="L359" s="1151">
        <v>9</v>
      </c>
    </row>
    <row r="360" spans="1:12" s="146" customFormat="1" ht="20.100000000000001" hidden="1" customHeight="1">
      <c r="A360" s="1014" t="s">
        <v>2688</v>
      </c>
      <c r="B360" s="1237" t="s">
        <v>2503</v>
      </c>
      <c r="C360" s="1234" t="s">
        <v>2689</v>
      </c>
      <c r="D360" s="1235">
        <v>46086</v>
      </c>
      <c r="E360" s="1215">
        <f t="shared" ref="E360:E363" si="133">D360+8</f>
        <v>46094</v>
      </c>
      <c r="F360" s="1215">
        <f t="shared" ref="F360:F363" si="134">E360+2</f>
        <v>46096</v>
      </c>
      <c r="G360" s="1215">
        <f t="shared" ref="G360:G363" si="135">F360+4</f>
        <v>46100</v>
      </c>
      <c r="H360" s="1215">
        <f t="shared" ref="H360:H363" si="136">G360+1</f>
        <v>46101</v>
      </c>
      <c r="I360" s="1215">
        <f t="shared" si="117"/>
        <v>46104</v>
      </c>
      <c r="J360" s="1215">
        <f t="shared" si="118"/>
        <v>46105</v>
      </c>
      <c r="K360" s="1196"/>
      <c r="L360" s="1151">
        <v>10</v>
      </c>
    </row>
    <row r="361" spans="1:12" s="146" customFormat="1" ht="20.100000000000001" hidden="1" customHeight="1">
      <c r="A361" s="1014" t="s">
        <v>2578</v>
      </c>
      <c r="B361" s="1237" t="s">
        <v>2688</v>
      </c>
      <c r="C361" s="1234" t="s">
        <v>2690</v>
      </c>
      <c r="D361" s="1235">
        <v>46094</v>
      </c>
      <c r="E361" s="1215">
        <f t="shared" si="133"/>
        <v>46102</v>
      </c>
      <c r="F361" s="1215">
        <f t="shared" si="134"/>
        <v>46104</v>
      </c>
      <c r="G361" s="1215">
        <f t="shared" si="135"/>
        <v>46108</v>
      </c>
      <c r="H361" s="1215">
        <f t="shared" si="136"/>
        <v>46109</v>
      </c>
      <c r="I361" s="1215">
        <f t="shared" si="117"/>
        <v>46112</v>
      </c>
      <c r="J361" s="1215">
        <f t="shared" si="118"/>
        <v>46113</v>
      </c>
      <c r="K361" s="1196"/>
      <c r="L361" s="1151">
        <v>11</v>
      </c>
    </row>
    <row r="362" spans="1:12" s="146" customFormat="1" ht="20.100000000000001" hidden="1" customHeight="1">
      <c r="A362" s="1014" t="s">
        <v>2691</v>
      </c>
      <c r="B362" s="1237" t="s">
        <v>2578</v>
      </c>
      <c r="C362" s="1234" t="s">
        <v>2692</v>
      </c>
      <c r="D362" s="1235">
        <v>46100</v>
      </c>
      <c r="E362" s="1215">
        <f t="shared" si="133"/>
        <v>46108</v>
      </c>
      <c r="F362" s="1215">
        <f t="shared" si="134"/>
        <v>46110</v>
      </c>
      <c r="G362" s="1215">
        <f t="shared" si="135"/>
        <v>46114</v>
      </c>
      <c r="H362" s="1215">
        <f t="shared" si="136"/>
        <v>46115</v>
      </c>
      <c r="I362" s="1215">
        <f t="shared" si="117"/>
        <v>46118</v>
      </c>
      <c r="J362" s="1215">
        <f t="shared" si="118"/>
        <v>46119</v>
      </c>
      <c r="K362" s="1196"/>
      <c r="L362" s="1151">
        <v>12</v>
      </c>
    </row>
    <row r="363" spans="1:12" s="146" customFormat="1" ht="20.100000000000001" hidden="1" customHeight="1">
      <c r="A363" s="1014" t="s">
        <v>2693</v>
      </c>
      <c r="B363" s="1237" t="s">
        <v>724</v>
      </c>
      <c r="C363" s="1234" t="s">
        <v>2694</v>
      </c>
      <c r="D363" s="1235">
        <v>46106</v>
      </c>
      <c r="E363" s="1215">
        <f t="shared" si="133"/>
        <v>46114</v>
      </c>
      <c r="F363" s="1215">
        <f t="shared" si="134"/>
        <v>46116</v>
      </c>
      <c r="G363" s="1215">
        <f t="shared" si="135"/>
        <v>46120</v>
      </c>
      <c r="H363" s="1215">
        <f t="shared" si="136"/>
        <v>46121</v>
      </c>
      <c r="I363" s="1215">
        <f t="shared" si="117"/>
        <v>46124</v>
      </c>
      <c r="J363" s="1215">
        <f t="shared" si="118"/>
        <v>46125</v>
      </c>
      <c r="K363" s="1196"/>
      <c r="L363" s="1151">
        <v>13</v>
      </c>
    </row>
    <row r="364" spans="1:12" s="146" customFormat="1" ht="20.100000000000001" hidden="1" customHeight="1">
      <c r="A364" s="1014" t="s">
        <v>2688</v>
      </c>
      <c r="B364" s="1237" t="s">
        <v>2657</v>
      </c>
      <c r="C364" s="1234" t="s">
        <v>2695</v>
      </c>
      <c r="D364" s="1235">
        <v>46111</v>
      </c>
      <c r="E364" s="1215">
        <f t="shared" ref="E364" si="137">D364+8</f>
        <v>46119</v>
      </c>
      <c r="F364" s="1215">
        <f t="shared" ref="F364" si="138">E364+2</f>
        <v>46121</v>
      </c>
      <c r="G364" s="1215">
        <f t="shared" ref="G364" si="139">F364+4</f>
        <v>46125</v>
      </c>
      <c r="H364" s="1215">
        <f t="shared" ref="H364" si="140">G364+1</f>
        <v>46126</v>
      </c>
      <c r="I364" s="1215">
        <f t="shared" ref="I364" si="141">H364+3</f>
        <v>46129</v>
      </c>
      <c r="J364" s="1215">
        <f t="shared" ref="J364" si="142">I364+1</f>
        <v>46130</v>
      </c>
      <c r="K364" s="1196"/>
      <c r="L364" s="1151">
        <v>14</v>
      </c>
    </row>
    <row r="365" spans="1:12" s="146" customFormat="1" ht="20.100000000000001" hidden="1" customHeight="1">
      <c r="A365" s="1014"/>
      <c r="B365" s="1237" t="s">
        <v>2688</v>
      </c>
      <c r="C365" s="1234" t="s">
        <v>2696</v>
      </c>
      <c r="D365" s="1235">
        <v>46121</v>
      </c>
      <c r="E365" s="1215">
        <f t="shared" ref="E365" si="143">D365+8</f>
        <v>46129</v>
      </c>
      <c r="F365" s="1215">
        <f t="shared" ref="F365" si="144">E365+2</f>
        <v>46131</v>
      </c>
      <c r="G365" s="1215">
        <f t="shared" ref="G365" si="145">F365+4</f>
        <v>46135</v>
      </c>
      <c r="H365" s="1215">
        <f t="shared" ref="H365" si="146">G365+1</f>
        <v>46136</v>
      </c>
      <c r="I365" s="1215">
        <f t="shared" ref="I365" si="147">H365+3</f>
        <v>46139</v>
      </c>
      <c r="J365" s="1215">
        <f t="shared" ref="J365" si="148">I365+1</f>
        <v>46140</v>
      </c>
      <c r="K365" s="1196"/>
      <c r="L365" s="1151">
        <v>15</v>
      </c>
    </row>
    <row r="366" spans="1:12" s="146" customFormat="1" ht="20.100000000000001" hidden="1" customHeight="1">
      <c r="A366" s="1014"/>
      <c r="B366" s="1237" t="s">
        <v>2578</v>
      </c>
      <c r="C366" s="1234" t="s">
        <v>2697</v>
      </c>
      <c r="D366" s="1235">
        <v>46127</v>
      </c>
      <c r="E366" s="1215">
        <f t="shared" ref="E366" si="149">D366+8</f>
        <v>46135</v>
      </c>
      <c r="F366" s="1215">
        <f t="shared" ref="F366" si="150">E366+2</f>
        <v>46137</v>
      </c>
      <c r="G366" s="1215">
        <f t="shared" ref="G366" si="151">F366+4</f>
        <v>46141</v>
      </c>
      <c r="H366" s="1215">
        <f t="shared" ref="H366" si="152">G366+1</f>
        <v>46142</v>
      </c>
      <c r="I366" s="1215">
        <f t="shared" ref="I366" si="153">H366+3</f>
        <v>46145</v>
      </c>
      <c r="J366" s="1215">
        <f t="shared" ref="J366" si="154">I366+1</f>
        <v>46146</v>
      </c>
      <c r="K366" s="1196"/>
      <c r="L366" s="1151">
        <v>16</v>
      </c>
    </row>
    <row r="367" spans="1:12" s="146" customFormat="1" ht="20.100000000000001" hidden="1" customHeight="1">
      <c r="A367" s="1014" t="s">
        <v>2698</v>
      </c>
      <c r="B367" s="1237" t="s">
        <v>724</v>
      </c>
      <c r="C367" s="1234" t="s">
        <v>2699</v>
      </c>
      <c r="D367" s="1235">
        <v>46134</v>
      </c>
      <c r="E367" s="1178" t="s">
        <v>283</v>
      </c>
      <c r="F367" s="1178" t="s">
        <v>283</v>
      </c>
      <c r="G367" s="1178" t="s">
        <v>283</v>
      </c>
      <c r="H367" s="1178" t="s">
        <v>283</v>
      </c>
      <c r="I367" s="1178" t="s">
        <v>283</v>
      </c>
      <c r="J367" s="1178" t="s">
        <v>283</v>
      </c>
      <c r="K367" s="1196"/>
      <c r="L367" s="1151">
        <v>17</v>
      </c>
    </row>
    <row r="368" spans="1:12" s="146" customFormat="1" ht="20.100000000000001" hidden="1" customHeight="1">
      <c r="A368" s="1014"/>
      <c r="B368" s="1237" t="s">
        <v>2657</v>
      </c>
      <c r="C368" s="1234" t="s">
        <v>2700</v>
      </c>
      <c r="D368" s="1235">
        <v>46142</v>
      </c>
      <c r="E368" s="1215">
        <f t="shared" ref="E368:E369" si="155">D368+8</f>
        <v>46150</v>
      </c>
      <c r="F368" s="1215">
        <f t="shared" ref="F368:F369" si="156">E368+2</f>
        <v>46152</v>
      </c>
      <c r="G368" s="1178" t="s">
        <v>283</v>
      </c>
      <c r="H368" s="1178" t="s">
        <v>283</v>
      </c>
      <c r="I368" s="1178" t="s">
        <v>283</v>
      </c>
      <c r="J368" s="1178" t="s">
        <v>283</v>
      </c>
      <c r="K368" s="1196"/>
      <c r="L368" s="1151">
        <v>18</v>
      </c>
    </row>
    <row r="369" spans="1:12" s="146" customFormat="1" ht="20.100000000000001" hidden="1" customHeight="1">
      <c r="A369" s="1014"/>
      <c r="B369" s="1237" t="s">
        <v>2688</v>
      </c>
      <c r="C369" s="1234" t="s">
        <v>2701</v>
      </c>
      <c r="D369" s="1235">
        <v>46150</v>
      </c>
      <c r="E369" s="1215">
        <f t="shared" si="155"/>
        <v>46158</v>
      </c>
      <c r="F369" s="1215">
        <f t="shared" si="156"/>
        <v>46160</v>
      </c>
      <c r="G369" s="1215">
        <f t="shared" ref="G369" si="157">F369+4</f>
        <v>46164</v>
      </c>
      <c r="H369" s="1215">
        <f t="shared" ref="H369" si="158">G369+1</f>
        <v>46165</v>
      </c>
      <c r="I369" s="1215">
        <f t="shared" ref="I369" si="159">H369+3</f>
        <v>46168</v>
      </c>
      <c r="J369" s="1215">
        <f t="shared" ref="J369" si="160">I369+1</f>
        <v>46169</v>
      </c>
      <c r="K369" s="1196"/>
      <c r="L369" s="1263">
        <v>19</v>
      </c>
    </row>
    <row r="370" spans="1:12" s="146" customFormat="1" ht="20.100000000000001" hidden="1" customHeight="1">
      <c r="A370" s="1014"/>
      <c r="B370" s="1237" t="s">
        <v>2578</v>
      </c>
      <c r="C370" s="1234" t="s">
        <v>2702</v>
      </c>
      <c r="D370" s="1235">
        <v>46156</v>
      </c>
      <c r="E370" s="1215">
        <f t="shared" ref="E370" si="161">D370+8</f>
        <v>46164</v>
      </c>
      <c r="F370" s="1215">
        <f t="shared" ref="F370" si="162">E370+2</f>
        <v>46166</v>
      </c>
      <c r="G370" s="1215">
        <f t="shared" ref="G370" si="163">F370+4</f>
        <v>46170</v>
      </c>
      <c r="H370" s="1215">
        <f t="shared" ref="H370" si="164">G370+1</f>
        <v>46171</v>
      </c>
      <c r="I370" s="1215">
        <f t="shared" ref="I370" si="165">H370+3</f>
        <v>46174</v>
      </c>
      <c r="J370" s="1215">
        <f t="shared" ref="J370" si="166">I370+1</f>
        <v>46175</v>
      </c>
      <c r="K370" s="1196"/>
      <c r="L370" s="1263">
        <v>20</v>
      </c>
    </row>
    <row r="371" spans="1:12" s="146" customFormat="1" ht="20.100000000000001" hidden="1" customHeight="1">
      <c r="A371" s="1014"/>
      <c r="B371" s="1237" t="s">
        <v>2703</v>
      </c>
      <c r="C371" s="1234" t="s">
        <v>2704</v>
      </c>
      <c r="D371" s="1235">
        <v>46165</v>
      </c>
      <c r="E371" s="1215">
        <f t="shared" ref="E371" si="167">D371+8</f>
        <v>46173</v>
      </c>
      <c r="F371" s="1215">
        <f t="shared" ref="F371" si="168">E371+2</f>
        <v>46175</v>
      </c>
      <c r="G371" s="1215">
        <f t="shared" ref="G371" si="169">F371+4</f>
        <v>46179</v>
      </c>
      <c r="H371" s="1215">
        <f t="shared" ref="H371" si="170">G371+1</f>
        <v>46180</v>
      </c>
      <c r="I371" s="1215">
        <f t="shared" ref="I371" si="171">H371+3</f>
        <v>46183</v>
      </c>
      <c r="J371" s="1215">
        <f t="shared" ref="J371" si="172">I371+1</f>
        <v>46184</v>
      </c>
      <c r="K371" s="1196"/>
      <c r="L371" s="1263">
        <v>21</v>
      </c>
    </row>
    <row r="372" spans="1:12" s="146" customFormat="1" ht="20.100000000000001" hidden="1" customHeight="1">
      <c r="A372" s="1014" t="s">
        <v>2657</v>
      </c>
      <c r="B372" s="1237" t="s">
        <v>2705</v>
      </c>
      <c r="C372" s="1234" t="s">
        <v>2706</v>
      </c>
      <c r="D372" s="1235">
        <v>46170</v>
      </c>
      <c r="E372" s="1215">
        <f t="shared" ref="E372" si="173">D372+8</f>
        <v>46178</v>
      </c>
      <c r="F372" s="1215">
        <f t="shared" ref="F372" si="174">E372+2</f>
        <v>46180</v>
      </c>
      <c r="G372" s="1215">
        <f t="shared" ref="G372" si="175">F372+4</f>
        <v>46184</v>
      </c>
      <c r="H372" s="1215">
        <f t="shared" ref="H372" si="176">G372+1</f>
        <v>46185</v>
      </c>
      <c r="I372" s="1215">
        <f t="shared" ref="I372" si="177">H372+3</f>
        <v>46188</v>
      </c>
      <c r="J372" s="1215">
        <f t="shared" ref="J372" si="178">I372+1</f>
        <v>46189</v>
      </c>
      <c r="K372" s="1196"/>
      <c r="L372" s="1263">
        <v>22</v>
      </c>
    </row>
    <row r="373" spans="1:12" s="146" customFormat="1" ht="20.100000000000001" hidden="1" customHeight="1">
      <c r="A373" s="1014"/>
      <c r="B373" s="1237" t="s">
        <v>2688</v>
      </c>
      <c r="C373" s="1234" t="s">
        <v>2707</v>
      </c>
      <c r="D373" s="1235">
        <v>46178</v>
      </c>
      <c r="E373" s="1215">
        <f t="shared" ref="E373" si="179">D373+8</f>
        <v>46186</v>
      </c>
      <c r="F373" s="1215">
        <f t="shared" ref="F373" si="180">E373+2</f>
        <v>46188</v>
      </c>
      <c r="G373" s="1215">
        <f t="shared" ref="G373" si="181">F373+4</f>
        <v>46192</v>
      </c>
      <c r="H373" s="1215">
        <f t="shared" ref="H373" si="182">G373+1</f>
        <v>46193</v>
      </c>
      <c r="I373" s="1215">
        <f t="shared" ref="I373" si="183">H373+3</f>
        <v>46196</v>
      </c>
      <c r="J373" s="1215">
        <f t="shared" ref="J373" si="184">I373+1</f>
        <v>46197</v>
      </c>
      <c r="K373" s="1196"/>
      <c r="L373" s="1263">
        <v>23</v>
      </c>
    </row>
    <row r="374" spans="1:12" s="146" customFormat="1" ht="20.100000000000001" hidden="1" customHeight="1">
      <c r="A374" s="1014"/>
      <c r="B374" s="1237" t="s">
        <v>2578</v>
      </c>
      <c r="C374" s="1234" t="s">
        <v>2708</v>
      </c>
      <c r="D374" s="1235">
        <v>46182</v>
      </c>
      <c r="E374" s="1215">
        <f t="shared" ref="E374" si="185">D374+8</f>
        <v>46190</v>
      </c>
      <c r="F374" s="1215">
        <f t="shared" ref="F374" si="186">E374+2</f>
        <v>46192</v>
      </c>
      <c r="G374" s="1215">
        <f t="shared" ref="G374" si="187">F374+4</f>
        <v>46196</v>
      </c>
      <c r="H374" s="1215">
        <f t="shared" ref="H374" si="188">G374+1</f>
        <v>46197</v>
      </c>
      <c r="I374" s="1215">
        <f t="shared" ref="I374" si="189">H374+3</f>
        <v>46200</v>
      </c>
      <c r="J374" s="1215">
        <f t="shared" ref="J374" si="190">I374+1</f>
        <v>46201</v>
      </c>
      <c r="K374" s="1196"/>
      <c r="L374" s="1263">
        <v>24</v>
      </c>
    </row>
    <row r="375" spans="1:12" s="146" customFormat="1" ht="20.100000000000001" hidden="1" customHeight="1">
      <c r="A375" s="1014"/>
      <c r="B375" s="1237" t="s">
        <v>2703</v>
      </c>
      <c r="C375" s="1234" t="s">
        <v>2709</v>
      </c>
      <c r="D375" s="1235">
        <v>46190</v>
      </c>
      <c r="E375" s="1215">
        <f t="shared" ref="E375" si="191">D375+8</f>
        <v>46198</v>
      </c>
      <c r="F375" s="1215">
        <f t="shared" ref="F375" si="192">E375+2</f>
        <v>46200</v>
      </c>
      <c r="G375" s="1215">
        <f t="shared" ref="G375" si="193">F375+4</f>
        <v>46204</v>
      </c>
      <c r="H375" s="1215">
        <f t="shared" ref="H375" si="194">G375+1</f>
        <v>46205</v>
      </c>
      <c r="I375" s="1215">
        <f t="shared" ref="I375" si="195">H375+3</f>
        <v>46208</v>
      </c>
      <c r="J375" s="1215">
        <f t="shared" ref="J375" si="196">I375+1</f>
        <v>46209</v>
      </c>
      <c r="K375" s="1196"/>
      <c r="L375" s="1263">
        <v>25</v>
      </c>
    </row>
    <row r="376" spans="1:12" s="146" customFormat="1" ht="20.100000000000001" hidden="1" customHeight="1">
      <c r="A376" s="1014" t="s">
        <v>2657</v>
      </c>
      <c r="B376" s="1237" t="s">
        <v>2705</v>
      </c>
      <c r="C376" s="1234" t="s">
        <v>2710</v>
      </c>
      <c r="D376" s="1235">
        <v>46197</v>
      </c>
      <c r="E376" s="1215">
        <f t="shared" ref="E376" si="197">D376+8</f>
        <v>46205</v>
      </c>
      <c r="F376" s="1215">
        <f t="shared" ref="F376" si="198">E376+2</f>
        <v>46207</v>
      </c>
      <c r="G376" s="1215">
        <f t="shared" ref="G376" si="199">F376+4</f>
        <v>46211</v>
      </c>
      <c r="H376" s="1215">
        <f t="shared" ref="H376" si="200">G376+1</f>
        <v>46212</v>
      </c>
      <c r="I376" s="1215">
        <f t="shared" ref="I376" si="201">H376+3</f>
        <v>46215</v>
      </c>
      <c r="J376" s="1215">
        <f t="shared" ref="J376" si="202">I376+1</f>
        <v>46216</v>
      </c>
      <c r="K376" s="1196"/>
      <c r="L376" s="1263">
        <v>26</v>
      </c>
    </row>
    <row r="377" spans="1:12" s="146" customFormat="1" ht="20.100000000000001" hidden="1" customHeight="1">
      <c r="A377" s="1014" t="s">
        <v>2688</v>
      </c>
      <c r="B377" s="1237" t="s">
        <v>2711</v>
      </c>
      <c r="C377" s="1234" t="s">
        <v>2712</v>
      </c>
      <c r="D377" s="1235">
        <v>46210</v>
      </c>
      <c r="E377" s="1215">
        <f>D377+8</f>
        <v>46218</v>
      </c>
      <c r="F377" s="1215">
        <f>E377+2</f>
        <v>46220</v>
      </c>
      <c r="G377" s="1215">
        <f t="shared" ref="G377" si="203">F377+4</f>
        <v>46224</v>
      </c>
      <c r="H377" s="1215">
        <f t="shared" ref="H377" si="204">G377+1</f>
        <v>46225</v>
      </c>
      <c r="I377" s="1215">
        <f t="shared" ref="I377" si="205">H377+3</f>
        <v>46228</v>
      </c>
      <c r="J377" s="1215">
        <f t="shared" ref="J377" si="206">I377+1</f>
        <v>46229</v>
      </c>
      <c r="K377" s="1196"/>
      <c r="L377" s="1263">
        <v>27</v>
      </c>
    </row>
    <row r="378" spans="1:12" s="146" customFormat="1" ht="20.100000000000001" hidden="1" customHeight="1">
      <c r="A378" s="1014"/>
      <c r="B378" s="1237" t="s">
        <v>2578</v>
      </c>
      <c r="C378" s="1234" t="s">
        <v>2713</v>
      </c>
      <c r="D378" s="1235">
        <v>46212</v>
      </c>
      <c r="E378" s="1215">
        <f t="shared" ref="E378" si="207">D378+8</f>
        <v>46220</v>
      </c>
      <c r="F378" s="1215">
        <f t="shared" ref="F378" si="208">E378+2</f>
        <v>46222</v>
      </c>
      <c r="G378" s="1215">
        <f t="shared" ref="G378" si="209">F378+4</f>
        <v>46226</v>
      </c>
      <c r="H378" s="1215">
        <f t="shared" ref="H378" si="210">G378+1</f>
        <v>46227</v>
      </c>
      <c r="I378" s="1215">
        <f t="shared" ref="I378" si="211">H378+3</f>
        <v>46230</v>
      </c>
      <c r="J378" s="1215">
        <f t="shared" ref="J378" si="212">I378+1</f>
        <v>46231</v>
      </c>
      <c r="K378" s="1196"/>
      <c r="L378" s="1263">
        <v>28</v>
      </c>
    </row>
    <row r="379" spans="1:12" s="146" customFormat="1" ht="20.100000000000001" hidden="1" customHeight="1">
      <c r="A379" s="1014"/>
      <c r="B379" s="1237" t="s">
        <v>2703</v>
      </c>
      <c r="C379" s="1234" t="s">
        <v>2714</v>
      </c>
      <c r="D379" s="1235">
        <v>46218</v>
      </c>
      <c r="E379" s="1178" t="s">
        <v>283</v>
      </c>
      <c r="F379" s="1178" t="s">
        <v>283</v>
      </c>
      <c r="G379" s="1178" t="s">
        <v>283</v>
      </c>
      <c r="H379" s="1178" t="s">
        <v>283</v>
      </c>
      <c r="I379" s="1178" t="s">
        <v>283</v>
      </c>
      <c r="J379" s="1178" t="s">
        <v>283</v>
      </c>
      <c r="K379" s="1196"/>
      <c r="L379" s="1263">
        <v>29</v>
      </c>
    </row>
    <row r="380" spans="1:12" s="146" customFormat="1" ht="20.100000000000001" hidden="1" customHeight="1">
      <c r="A380" s="1014"/>
      <c r="B380" s="1237" t="s">
        <v>2715</v>
      </c>
      <c r="C380" s="1234" t="s">
        <v>2716</v>
      </c>
      <c r="D380" s="1235">
        <v>46223</v>
      </c>
      <c r="E380" s="1215">
        <f t="shared" ref="E380:E381" si="213">D380+8</f>
        <v>46231</v>
      </c>
      <c r="F380" s="1215">
        <f t="shared" ref="F380:F381" si="214">E380+2</f>
        <v>46233</v>
      </c>
      <c r="G380" s="1215">
        <f t="shared" ref="G380" si="215">F380+4</f>
        <v>46237</v>
      </c>
      <c r="H380" s="1215">
        <f t="shared" ref="H380" si="216">G380+1</f>
        <v>46238</v>
      </c>
      <c r="I380" s="1215">
        <f t="shared" ref="I380" si="217">H380+3</f>
        <v>46241</v>
      </c>
      <c r="J380" s="1215">
        <f t="shared" ref="J380" si="218">I380+1</f>
        <v>46242</v>
      </c>
      <c r="K380" s="1196"/>
      <c r="L380" s="1263">
        <v>30</v>
      </c>
    </row>
    <row r="381" spans="1:12" s="146" customFormat="1" ht="20.100000000000001" hidden="1" customHeight="1">
      <c r="A381" s="1014" t="s">
        <v>2688</v>
      </c>
      <c r="B381" s="1237" t="s">
        <v>2711</v>
      </c>
      <c r="C381" s="1234" t="s">
        <v>2717</v>
      </c>
      <c r="D381" s="1235">
        <v>46236</v>
      </c>
      <c r="E381" s="1215">
        <f t="shared" si="213"/>
        <v>46244</v>
      </c>
      <c r="F381" s="1215">
        <f t="shared" si="214"/>
        <v>46246</v>
      </c>
      <c r="G381" s="1215">
        <f>D381+14</f>
        <v>46250</v>
      </c>
      <c r="H381" s="1215">
        <f t="shared" ref="H381" si="219">G381+1</f>
        <v>46251</v>
      </c>
      <c r="I381" s="1215">
        <f t="shared" ref="I381" si="220">H381+3</f>
        <v>46254</v>
      </c>
      <c r="J381" s="1215">
        <f t="shared" ref="J381" si="221">I381+1</f>
        <v>46255</v>
      </c>
      <c r="K381" s="1196"/>
      <c r="L381" s="1263">
        <v>31</v>
      </c>
    </row>
    <row r="382" spans="1:12" s="146" customFormat="1" ht="20.100000000000001" hidden="1" customHeight="1">
      <c r="A382" s="1014"/>
      <c r="B382" s="1237" t="s">
        <v>2578</v>
      </c>
      <c r="C382" s="1234" t="s">
        <v>2718</v>
      </c>
      <c r="D382" s="1235">
        <v>46249</v>
      </c>
      <c r="E382" s="1178" t="s">
        <v>283</v>
      </c>
      <c r="F382" s="1178" t="s">
        <v>283</v>
      </c>
      <c r="G382" s="1215">
        <f>D382+14</f>
        <v>46263</v>
      </c>
      <c r="H382" s="1215">
        <f t="shared" ref="H382" si="222">G382+1</f>
        <v>46264</v>
      </c>
      <c r="I382" s="1215">
        <f t="shared" ref="I382" si="223">H382+3</f>
        <v>46267</v>
      </c>
      <c r="J382" s="1215">
        <f t="shared" ref="J382" si="224">I382+1</f>
        <v>46268</v>
      </c>
      <c r="K382" s="1196"/>
      <c r="L382" s="1263">
        <v>32</v>
      </c>
    </row>
    <row r="383" spans="1:12" s="146" customFormat="1" ht="20.100000000000001" hidden="1" customHeight="1">
      <c r="A383" s="1014" t="s">
        <v>2703</v>
      </c>
      <c r="B383" s="1237" t="s">
        <v>2172</v>
      </c>
      <c r="C383" s="1234" t="s">
        <v>2719</v>
      </c>
      <c r="D383" s="1235">
        <v>46252</v>
      </c>
      <c r="E383" s="1215">
        <f t="shared" ref="E383:E384" si="225">D383+8</f>
        <v>46260</v>
      </c>
      <c r="F383" s="1215">
        <f t="shared" ref="F383:F384" si="226">E383+2</f>
        <v>46262</v>
      </c>
      <c r="G383" s="1215">
        <f t="shared" ref="G383" si="227">F383+4</f>
        <v>46266</v>
      </c>
      <c r="H383" s="1215">
        <f t="shared" ref="H383" si="228">G383+1</f>
        <v>46267</v>
      </c>
      <c r="I383" s="1215">
        <f t="shared" ref="I383" si="229">H383+3</f>
        <v>46270</v>
      </c>
      <c r="J383" s="1215">
        <f t="shared" ref="J383" si="230">I383+1</f>
        <v>46271</v>
      </c>
      <c r="K383" s="1196"/>
      <c r="L383" s="1263">
        <v>33</v>
      </c>
    </row>
    <row r="384" spans="1:12" s="146" customFormat="1" ht="20.100000000000001" customHeight="1">
      <c r="A384" s="1014"/>
      <c r="B384" s="1237" t="s">
        <v>2715</v>
      </c>
      <c r="C384" s="1234" t="s">
        <v>2720</v>
      </c>
      <c r="D384" s="1235">
        <v>46255</v>
      </c>
      <c r="E384" s="1215">
        <f t="shared" si="225"/>
        <v>46263</v>
      </c>
      <c r="F384" s="1215">
        <f t="shared" si="226"/>
        <v>46265</v>
      </c>
      <c r="G384" s="1178" t="s">
        <v>283</v>
      </c>
      <c r="H384" s="1178" t="s">
        <v>283</v>
      </c>
      <c r="I384" s="1178" t="s">
        <v>283</v>
      </c>
      <c r="J384" s="1178" t="s">
        <v>283</v>
      </c>
      <c r="K384" s="1196"/>
      <c r="L384" s="1263">
        <v>34</v>
      </c>
    </row>
    <row r="385" spans="1:12" s="146" customFormat="1" ht="20.100000000000001" customHeight="1">
      <c r="A385" s="1014" t="s">
        <v>2688</v>
      </c>
      <c r="B385" s="1237" t="s">
        <v>2711</v>
      </c>
      <c r="C385" s="1234" t="s">
        <v>2721</v>
      </c>
      <c r="D385" s="1235">
        <v>46266</v>
      </c>
      <c r="E385" s="1215">
        <f t="shared" ref="E385" si="231">D385+8</f>
        <v>46274</v>
      </c>
      <c r="F385" s="1215">
        <f t="shared" ref="F385" si="232">E385+2</f>
        <v>46276</v>
      </c>
      <c r="G385" s="1215">
        <f t="shared" ref="G385" si="233">F385+4</f>
        <v>46280</v>
      </c>
      <c r="H385" s="1215">
        <f t="shared" ref="H385" si="234">G385+1</f>
        <v>46281</v>
      </c>
      <c r="I385" s="1215">
        <f t="shared" ref="I385" si="235">H385+3</f>
        <v>46284</v>
      </c>
      <c r="J385" s="1215">
        <f t="shared" ref="J385" si="236">I385+1</f>
        <v>46285</v>
      </c>
      <c r="K385" s="1196"/>
      <c r="L385" s="1263">
        <v>35</v>
      </c>
    </row>
    <row r="386" spans="1:12" s="146" customFormat="1" ht="20.100000000000001" customHeight="1">
      <c r="A386" s="1014"/>
      <c r="B386" s="1237" t="s">
        <v>2578</v>
      </c>
      <c r="C386" s="1234" t="s">
        <v>2722</v>
      </c>
      <c r="D386" s="1235">
        <v>46275</v>
      </c>
      <c r="E386" s="1215">
        <f t="shared" ref="E386" si="237">D386+8</f>
        <v>46283</v>
      </c>
      <c r="F386" s="1215">
        <f t="shared" ref="F386" si="238">E386+2</f>
        <v>46285</v>
      </c>
      <c r="G386" s="1215">
        <f t="shared" ref="G386" si="239">F386+4</f>
        <v>46289</v>
      </c>
      <c r="H386" s="1215">
        <f t="shared" ref="H386" si="240">G386+1</f>
        <v>46290</v>
      </c>
      <c r="I386" s="1215">
        <f t="shared" ref="I386" si="241">H386+3</f>
        <v>46293</v>
      </c>
      <c r="J386" s="1215">
        <f t="shared" ref="J386" si="242">I386+1</f>
        <v>46294</v>
      </c>
      <c r="K386" s="1196"/>
      <c r="L386" s="1263">
        <v>36</v>
      </c>
    </row>
    <row r="387" spans="1:12" s="146" customFormat="1" ht="20.100000000000001" customHeight="1">
      <c r="A387" s="1014" t="s">
        <v>2723</v>
      </c>
      <c r="B387" s="1237" t="s">
        <v>2705</v>
      </c>
      <c r="C387" s="1234" t="s">
        <v>2724</v>
      </c>
      <c r="D387" s="1235">
        <v>46281</v>
      </c>
      <c r="E387" s="1178" t="s">
        <v>283</v>
      </c>
      <c r="F387" s="1178" t="s">
        <v>283</v>
      </c>
      <c r="G387" s="1215">
        <f>D387+14</f>
        <v>46295</v>
      </c>
      <c r="H387" s="1215">
        <f>D387+15</f>
        <v>46296</v>
      </c>
      <c r="I387" s="1215">
        <f>D387+18</f>
        <v>46299</v>
      </c>
      <c r="J387" s="1215">
        <f t="shared" ref="J387" si="243">I387+1</f>
        <v>46300</v>
      </c>
      <c r="K387" s="1196"/>
      <c r="L387" s="1263">
        <v>37</v>
      </c>
    </row>
    <row r="388" spans="1:12" s="146" customFormat="1" ht="20.100000000000001" customHeight="1">
      <c r="A388" s="1014" t="s">
        <v>2715</v>
      </c>
      <c r="B388" s="1237" t="s">
        <v>2172</v>
      </c>
      <c r="C388" s="1234" t="s">
        <v>2725</v>
      </c>
      <c r="D388" s="1235">
        <v>46281</v>
      </c>
      <c r="E388" s="1215">
        <f t="shared" ref="E388" si="244">D388+8</f>
        <v>46289</v>
      </c>
      <c r="F388" s="1215">
        <f t="shared" ref="F388" si="245">E388+2</f>
        <v>46291</v>
      </c>
      <c r="G388" s="1215">
        <f t="shared" ref="G388" si="246">F388+4</f>
        <v>46295</v>
      </c>
      <c r="H388" s="1215">
        <f t="shared" ref="H388" si="247">G388+1</f>
        <v>46296</v>
      </c>
      <c r="I388" s="1215">
        <f t="shared" ref="I388" si="248">H388+3</f>
        <v>46299</v>
      </c>
      <c r="J388" s="1215">
        <f t="shared" ref="J388" si="249">I388+1</f>
        <v>46300</v>
      </c>
      <c r="K388" s="1196"/>
      <c r="L388" s="1263">
        <v>38</v>
      </c>
    </row>
    <row r="389" spans="1:12" s="146" customFormat="1" ht="20.100000000000001" customHeight="1">
      <c r="A389" s="1014"/>
      <c r="B389" s="1237" t="s">
        <v>2726</v>
      </c>
      <c r="C389" s="1234" t="s">
        <v>2727</v>
      </c>
      <c r="D389" s="1235">
        <v>46288</v>
      </c>
      <c r="E389" s="1215">
        <f t="shared" ref="E389:E390" si="250">D389+8</f>
        <v>46296</v>
      </c>
      <c r="F389" s="1215">
        <f t="shared" ref="F389:F390" si="251">E389+2</f>
        <v>46298</v>
      </c>
      <c r="G389" s="1215">
        <f t="shared" ref="G389:G390" si="252">F389+4</f>
        <v>46302</v>
      </c>
      <c r="H389" s="1215">
        <f t="shared" ref="H389:H390" si="253">G389+1</f>
        <v>46303</v>
      </c>
      <c r="I389" s="1215">
        <f t="shared" ref="I389:I390" si="254">H389+3</f>
        <v>46306</v>
      </c>
      <c r="J389" s="1215">
        <f t="shared" ref="J389:J390" si="255">I389+1</f>
        <v>46307</v>
      </c>
      <c r="K389" s="1196"/>
      <c r="L389" s="1263">
        <v>39</v>
      </c>
    </row>
    <row r="390" spans="1:12" s="146" customFormat="1" ht="20.100000000000001" customHeight="1">
      <c r="A390" s="1014"/>
      <c r="B390" s="1237" t="s">
        <v>2578</v>
      </c>
      <c r="C390" s="1234" t="s">
        <v>2728</v>
      </c>
      <c r="D390" s="1235">
        <v>46295</v>
      </c>
      <c r="E390" s="1215">
        <f t="shared" si="250"/>
        <v>46303</v>
      </c>
      <c r="F390" s="1215">
        <f t="shared" si="251"/>
        <v>46305</v>
      </c>
      <c r="G390" s="1215">
        <f t="shared" si="252"/>
        <v>46309</v>
      </c>
      <c r="H390" s="1215">
        <f t="shared" si="253"/>
        <v>46310</v>
      </c>
      <c r="I390" s="1215">
        <f t="shared" si="254"/>
        <v>46313</v>
      </c>
      <c r="J390" s="1215">
        <f t="shared" si="255"/>
        <v>46314</v>
      </c>
      <c r="K390" s="1196"/>
      <c r="L390" s="1263">
        <v>40</v>
      </c>
    </row>
    <row r="391" spans="1:12" s="146" customFormat="1" ht="20.100000000000001" customHeight="1">
      <c r="A391" s="1014" t="s">
        <v>2189</v>
      </c>
      <c r="B391" s="1237" t="s">
        <v>2705</v>
      </c>
      <c r="C391" s="1234" t="s">
        <v>2729</v>
      </c>
      <c r="D391" s="1235">
        <v>46302</v>
      </c>
      <c r="E391" s="1215">
        <f t="shared" ref="E391" si="256">D391+8</f>
        <v>46310</v>
      </c>
      <c r="F391" s="1215">
        <f t="shared" ref="F391" si="257">E391+2</f>
        <v>46312</v>
      </c>
      <c r="G391" s="1215">
        <f t="shared" ref="G391" si="258">F391+4</f>
        <v>46316</v>
      </c>
      <c r="H391" s="1215">
        <f t="shared" ref="H391" si="259">G391+1</f>
        <v>46317</v>
      </c>
      <c r="I391" s="1215">
        <f t="shared" ref="I391" si="260">H391+3</f>
        <v>46320</v>
      </c>
      <c r="J391" s="1215">
        <f t="shared" ref="J391" si="261">I391+1</f>
        <v>46321</v>
      </c>
      <c r="K391" s="1196"/>
      <c r="L391" s="1263">
        <v>41</v>
      </c>
    </row>
    <row r="392" spans="1:12" s="146" customFormat="1" ht="20.100000000000001" customHeight="1">
      <c r="A392" s="1014" t="s">
        <v>2715</v>
      </c>
      <c r="B392" s="1237" t="s">
        <v>2172</v>
      </c>
      <c r="C392" s="1234" t="s">
        <v>2730</v>
      </c>
      <c r="D392" s="1235">
        <v>46309</v>
      </c>
      <c r="E392" s="1215">
        <f t="shared" ref="E392" si="262">D392+8</f>
        <v>46317</v>
      </c>
      <c r="F392" s="1215">
        <f t="shared" ref="F392" si="263">E392+2</f>
        <v>46319</v>
      </c>
      <c r="G392" s="1215">
        <f t="shared" ref="G392" si="264">F392+4</f>
        <v>46323</v>
      </c>
      <c r="H392" s="1215">
        <f t="shared" ref="H392" si="265">G392+1</f>
        <v>46324</v>
      </c>
      <c r="I392" s="1215">
        <f t="shared" ref="I392" si="266">H392+3</f>
        <v>46327</v>
      </c>
      <c r="J392" s="1215">
        <f t="shared" ref="J392" si="267">I392+1</f>
        <v>46328</v>
      </c>
      <c r="K392" s="1196"/>
      <c r="L392" s="1263">
        <v>42</v>
      </c>
    </row>
    <row r="393" spans="1:12" s="146" customFormat="1" ht="20.100000000000001" customHeight="1">
      <c r="A393" s="1014"/>
      <c r="B393" s="1237" t="s">
        <v>2726</v>
      </c>
      <c r="C393" s="1234" t="s">
        <v>2731</v>
      </c>
      <c r="D393" s="1235">
        <v>46316</v>
      </c>
      <c r="E393" s="1215">
        <f t="shared" ref="E393" si="268">D393+8</f>
        <v>46324</v>
      </c>
      <c r="F393" s="1215">
        <f t="shared" ref="F393" si="269">E393+2</f>
        <v>46326</v>
      </c>
      <c r="G393" s="1215">
        <f t="shared" ref="G393" si="270">F393+4</f>
        <v>46330</v>
      </c>
      <c r="H393" s="1215">
        <f t="shared" ref="H393" si="271">G393+1</f>
        <v>46331</v>
      </c>
      <c r="I393" s="1215">
        <f t="shared" ref="I393" si="272">H393+3</f>
        <v>46334</v>
      </c>
      <c r="J393" s="1215">
        <f t="shared" ref="J393" si="273">I393+1</f>
        <v>46335</v>
      </c>
      <c r="K393" s="1196"/>
      <c r="L393" s="1263">
        <v>43</v>
      </c>
    </row>
    <row r="394" spans="1:12" s="146" customFormat="1" ht="20.100000000000001" customHeight="1">
      <c r="A394" s="1014"/>
      <c r="B394" s="1237" t="s">
        <v>2578</v>
      </c>
      <c r="C394" s="1234" t="s">
        <v>2732</v>
      </c>
      <c r="D394" s="1235">
        <v>46323</v>
      </c>
      <c r="E394" s="1215">
        <f t="shared" ref="E394" si="274">D394+8</f>
        <v>46331</v>
      </c>
      <c r="F394" s="1215">
        <f t="shared" ref="F394" si="275">E394+2</f>
        <v>46333</v>
      </c>
      <c r="G394" s="1215">
        <f t="shared" ref="G394" si="276">F394+4</f>
        <v>46337</v>
      </c>
      <c r="H394" s="1215">
        <f t="shared" ref="H394" si="277">G394+1</f>
        <v>46338</v>
      </c>
      <c r="I394" s="1215">
        <f t="shared" ref="I394" si="278">H394+3</f>
        <v>46341</v>
      </c>
      <c r="J394" s="1215">
        <f t="shared" ref="J394" si="279">I394+1</f>
        <v>46342</v>
      </c>
      <c r="K394" s="1196"/>
      <c r="L394" s="1263">
        <v>44</v>
      </c>
    </row>
    <row r="395" spans="1:12" s="146" customFormat="1" ht="20.100000000000001" customHeight="1">
      <c r="A395" s="1014"/>
      <c r="B395" s="1237" t="s">
        <v>2715</v>
      </c>
      <c r="C395" s="1234" t="s">
        <v>2733</v>
      </c>
      <c r="D395" s="1235">
        <v>46330</v>
      </c>
      <c r="E395" s="1215">
        <f t="shared" ref="E395" si="280">D395+8</f>
        <v>46338</v>
      </c>
      <c r="F395" s="1215">
        <f t="shared" ref="F395" si="281">E395+2</f>
        <v>46340</v>
      </c>
      <c r="G395" s="1215">
        <f t="shared" ref="G395" si="282">F395+4</f>
        <v>46344</v>
      </c>
      <c r="H395" s="1215">
        <f t="shared" ref="H395" si="283">G395+1</f>
        <v>46345</v>
      </c>
      <c r="I395" s="1215">
        <f t="shared" ref="I395" si="284">H395+3</f>
        <v>46348</v>
      </c>
      <c r="J395" s="1215">
        <f t="shared" ref="J395" si="285">I395+1</f>
        <v>46349</v>
      </c>
      <c r="K395" s="1196"/>
      <c r="L395" s="1263">
        <v>45</v>
      </c>
    </row>
    <row r="396" spans="1:12" s="146" customFormat="1" ht="20.100000000000001" customHeight="1">
      <c r="A396" s="1014"/>
      <c r="B396" s="147" t="s">
        <v>464</v>
      </c>
      <c r="C396" s="763"/>
      <c r="D396" s="800"/>
      <c r="E396" s="1077"/>
      <c r="F396" s="1077"/>
      <c r="G396" s="800"/>
      <c r="H396" s="800"/>
      <c r="I396" s="800"/>
      <c r="J396" s="800"/>
      <c r="K396" s="800"/>
      <c r="L396" s="195"/>
    </row>
    <row r="397" spans="1:12" s="159" customFormat="1" ht="18" customHeight="1">
      <c r="A397" s="1014"/>
      <c r="B397" s="192"/>
      <c r="C397" s="193"/>
      <c r="D397" s="193"/>
      <c r="E397" s="194"/>
      <c r="F397" s="195"/>
      <c r="G397" s="195"/>
      <c r="H397" s="193"/>
      <c r="I397" s="193"/>
      <c r="J397" s="195"/>
      <c r="K397" s="195"/>
      <c r="L397" s="195"/>
    </row>
    <row r="398" spans="1:12" s="159" customFormat="1" ht="18" customHeight="1">
      <c r="A398" s="1014"/>
      <c r="B398" s="197"/>
      <c r="C398" s="193"/>
      <c r="D398" s="198"/>
      <c r="E398" s="199"/>
      <c r="F398" s="197"/>
      <c r="G398" s="193"/>
      <c r="H398" s="198"/>
      <c r="I398" s="193"/>
      <c r="J398" s="197"/>
      <c r="K398" s="193"/>
      <c r="L398" s="198"/>
    </row>
    <row r="399" spans="1:12" s="147" customFormat="1" ht="18.75" customHeight="1">
      <c r="B399" s="887"/>
      <c r="C399" s="888"/>
      <c r="D399" s="889"/>
      <c r="E399" s="890"/>
      <c r="F399" s="891"/>
      <c r="G399" s="892"/>
      <c r="H399" s="893"/>
    </row>
    <row r="400" spans="1:12" s="147" customFormat="1" ht="18.75" customHeight="1">
      <c r="B400" s="777" t="s">
        <v>465</v>
      </c>
      <c r="C400" s="145"/>
      <c r="D400" s="147" t="s">
        <v>466</v>
      </c>
      <c r="G400" s="147" t="s">
        <v>467</v>
      </c>
      <c r="H400" s="778"/>
    </row>
    <row r="401" spans="1:13" s="147" customFormat="1" ht="18.75" customHeight="1">
      <c r="B401" s="779" t="s">
        <v>468</v>
      </c>
      <c r="C401" s="1080" t="s">
        <v>469</v>
      </c>
      <c r="D401" s="133" t="s">
        <v>470</v>
      </c>
      <c r="F401" s="1080" t="s">
        <v>471</v>
      </c>
      <c r="G401" s="145" t="s">
        <v>472</v>
      </c>
      <c r="H401" s="1081" t="s">
        <v>473</v>
      </c>
    </row>
    <row r="402" spans="1:13" s="147" customFormat="1" ht="18.75" customHeight="1">
      <c r="B402" s="1545" t="s">
        <v>481</v>
      </c>
      <c r="C402" s="1546" t="s">
        <v>482</v>
      </c>
      <c r="D402" s="133" t="s">
        <v>476</v>
      </c>
      <c r="E402" s="148" t="s">
        <v>477</v>
      </c>
      <c r="F402" s="1082" t="s">
        <v>478</v>
      </c>
      <c r="G402" s="145" t="s">
        <v>479</v>
      </c>
      <c r="H402" s="1081" t="s">
        <v>480</v>
      </c>
    </row>
    <row r="403" spans="1:13" s="147" customFormat="1" ht="18.75" customHeight="1">
      <c r="B403" s="1545" t="s">
        <v>502</v>
      </c>
      <c r="C403" s="1546" t="s">
        <v>503</v>
      </c>
      <c r="D403" s="133" t="s">
        <v>483</v>
      </c>
      <c r="E403" s="148" t="s">
        <v>484</v>
      </c>
      <c r="F403" s="1082" t="s">
        <v>485</v>
      </c>
      <c r="G403" s="587" t="s">
        <v>486</v>
      </c>
      <c r="H403" s="1084" t="s">
        <v>487</v>
      </c>
    </row>
    <row r="404" spans="1:13" s="147" customFormat="1" ht="18.75" customHeight="1">
      <c r="B404" s="1545" t="s">
        <v>922</v>
      </c>
      <c r="C404" s="1532" t="s">
        <v>923</v>
      </c>
      <c r="D404" s="133" t="s">
        <v>490</v>
      </c>
      <c r="E404" s="148" t="s">
        <v>491</v>
      </c>
      <c r="F404" s="1082" t="s">
        <v>492</v>
      </c>
      <c r="G404" s="587" t="s">
        <v>493</v>
      </c>
      <c r="H404" s="1084" t="s">
        <v>494</v>
      </c>
      <c r="M404" s="149"/>
    </row>
    <row r="405" spans="1:13" s="147" customFormat="1" ht="18.75" customHeight="1">
      <c r="B405" s="1545" t="s">
        <v>924</v>
      </c>
      <c r="C405" s="1532" t="s">
        <v>925</v>
      </c>
      <c r="D405" s="133" t="s">
        <v>497</v>
      </c>
      <c r="E405" s="148" t="s">
        <v>498</v>
      </c>
      <c r="F405" s="1082" t="s">
        <v>499</v>
      </c>
      <c r="G405" s="587" t="s">
        <v>500</v>
      </c>
      <c r="H405" s="1084" t="s">
        <v>501</v>
      </c>
      <c r="M405" s="149"/>
    </row>
    <row r="406" spans="1:13" s="147" customFormat="1" ht="18.75" customHeight="1">
      <c r="B406" s="1545" t="s">
        <v>926</v>
      </c>
      <c r="C406" s="1532" t="s">
        <v>927</v>
      </c>
      <c r="D406" s="133" t="s">
        <v>504</v>
      </c>
      <c r="E406" s="148" t="s">
        <v>505</v>
      </c>
      <c r="F406" s="1082" t="s">
        <v>506</v>
      </c>
      <c r="G406" s="587" t="s">
        <v>507</v>
      </c>
      <c r="H406" s="1084" t="s">
        <v>508</v>
      </c>
      <c r="M406" s="149"/>
    </row>
    <row r="407" spans="1:13" s="147" customFormat="1" ht="18.75" customHeight="1">
      <c r="B407" s="1545" t="s">
        <v>928</v>
      </c>
      <c r="C407" s="1532" t="s">
        <v>929</v>
      </c>
      <c r="D407" s="133" t="s">
        <v>511</v>
      </c>
      <c r="E407" s="148" t="s">
        <v>512</v>
      </c>
      <c r="F407" s="1080" t="s">
        <v>513</v>
      </c>
      <c r="G407" s="587" t="s">
        <v>514</v>
      </c>
      <c r="H407" s="786" t="s">
        <v>515</v>
      </c>
      <c r="M407" s="149"/>
    </row>
    <row r="408" spans="1:13" ht="18.75" customHeight="1">
      <c r="A408" s="1018"/>
      <c r="B408" s="1545" t="s">
        <v>930</v>
      </c>
      <c r="C408" s="1532" t="s">
        <v>931</v>
      </c>
      <c r="D408" s="133" t="s">
        <v>518</v>
      </c>
      <c r="E408" s="148" t="s">
        <v>519</v>
      </c>
      <c r="F408" s="738" t="s">
        <v>520</v>
      </c>
      <c r="G408" s="147"/>
      <c r="H408" s="787"/>
      <c r="L408" s="149"/>
    </row>
    <row r="409" spans="1:13" ht="18.75" customHeight="1">
      <c r="A409" s="1018"/>
      <c r="B409" s="1545" t="s">
        <v>932</v>
      </c>
      <c r="C409" s="1532" t="s">
        <v>933</v>
      </c>
      <c r="D409" s="133"/>
      <c r="E409" s="148"/>
      <c r="F409" s="738"/>
      <c r="G409" s="147"/>
      <c r="H409" s="787"/>
      <c r="L409" s="149"/>
    </row>
    <row r="410" spans="1:13" ht="18" customHeight="1">
      <c r="A410" s="1018"/>
      <c r="B410" s="1551" t="s">
        <v>934</v>
      </c>
      <c r="C410" s="1552" t="s">
        <v>935</v>
      </c>
      <c r="D410" s="790"/>
      <c r="E410" s="790"/>
      <c r="F410" s="790"/>
      <c r="G410" s="790"/>
      <c r="H410" s="1086"/>
      <c r="L410" s="149"/>
    </row>
  </sheetData>
  <mergeCells count="12">
    <mergeCell ref="B142:I142"/>
    <mergeCell ref="B2:G2"/>
    <mergeCell ref="B4:G4"/>
    <mergeCell ref="B6:F6"/>
    <mergeCell ref="B8:C8"/>
    <mergeCell ref="D8:D9"/>
    <mergeCell ref="B143:C209"/>
    <mergeCell ref="D143:D209"/>
    <mergeCell ref="E214:G214"/>
    <mergeCell ref="D249:D315"/>
    <mergeCell ref="B249:C249"/>
    <mergeCell ref="B247:G247"/>
  </mergeCells>
  <phoneticPr fontId="81" type="noConversion"/>
  <hyperlinks>
    <hyperlink ref="I2" location="HOME!Print_Area" display="HOME" xr:uid="{5519DD82-F8FB-49CE-8F98-77F6EC7F22B6}"/>
    <hyperlink ref="H401" r:id="rId1" xr:uid="{7C5D52B2-D0A4-4B33-AA0A-437C8119E90C}"/>
    <hyperlink ref="H406" r:id="rId2" xr:uid="{7926A36D-BACF-4B21-836E-0D19DF2269E1}"/>
    <hyperlink ref="H405" r:id="rId3" xr:uid="{F6B2DA88-F549-4A48-88C6-E0BA9FDE42C7}"/>
    <hyperlink ref="H404" r:id="rId4" xr:uid="{525E65B3-45E8-40A5-9ED4-F9495A3EFA6A}"/>
    <hyperlink ref="H407" r:id="rId5" xr:uid="{81505327-2F93-48D9-B879-F6A4FB9B93F8}"/>
    <hyperlink ref="F401" r:id="rId6" xr:uid="{15183594-9661-4D20-8164-80A5B86F9BE6}"/>
    <hyperlink ref="F406" r:id="rId7" xr:uid="{E2622EFF-E554-4ACF-B78B-2DAE3DC58B86}"/>
    <hyperlink ref="F402" r:id="rId8" xr:uid="{56945F7D-DDCF-47D3-AF20-B5C592CA5B92}"/>
    <hyperlink ref="F403" r:id="rId9" xr:uid="{D5977FCA-146C-4BA6-9EEF-FF2DC9D38A7D}"/>
    <hyperlink ref="F404" r:id="rId10" xr:uid="{2927B5BA-3DB4-4E97-9225-513DCE2DE5E3}"/>
    <hyperlink ref="F405" r:id="rId11" xr:uid="{FB9E2600-873D-4B5D-A736-673F92074512}"/>
    <hyperlink ref="H402" r:id="rId12" xr:uid="{40D05224-292A-4645-BFCD-95FCC5311993}"/>
    <hyperlink ref="H403" r:id="rId13" xr:uid="{8BDB82AB-06F7-4045-9E6E-45C2FF6EED09}"/>
    <hyperlink ref="F407" r:id="rId14" xr:uid="{B9C21DD5-C3AA-43F0-9764-D0F96B366245}"/>
    <hyperlink ref="F408" r:id="rId15" xr:uid="{225CF520-DCE1-4E77-A794-AF04858D0915}"/>
    <hyperlink ref="C401" r:id="rId16" xr:uid="{A3074F91-59E7-4E24-91FE-6FAD843172FE}"/>
    <hyperlink ref="C402" r:id="rId17" xr:uid="{4687378E-87AF-48A0-9DD7-00281C498762}"/>
  </hyperlinks>
  <pageMargins left="0.70866141732283472" right="0.70866141732283472" top="0.74803149606299213" bottom="0.74803149606299213" header="0.31496062992125984" footer="0.31496062992125984"/>
  <pageSetup paperSize="9" scale="42" orientation="portrait"/>
  <headerFooter>
    <oddFooter>&amp;L_x000D_&amp;1#&amp;"Calibri"&amp;10&amp;K000000 Sensitivity: Public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O316"/>
  <sheetViews>
    <sheetView showGridLines="0" topLeftCell="A186" zoomScaleNormal="100" zoomScaleSheetLayoutView="75" workbookViewId="0">
      <selection activeCell="D245" sqref="D245"/>
    </sheetView>
  </sheetViews>
  <sheetFormatPr defaultColWidth="9.140625" defaultRowHeight="18" customHeight="1"/>
  <cols>
    <col min="1" max="1" width="16.85546875" style="1013" customWidth="1"/>
    <col min="2" max="2" width="26.140625" style="145" customWidth="1"/>
    <col min="3" max="3" width="20.28515625" style="145" customWidth="1"/>
    <col min="4" max="4" width="19.7109375" style="145" bestFit="1" customWidth="1"/>
    <col min="5" max="5" width="17" style="145" customWidth="1"/>
    <col min="6" max="6" width="18.42578125" style="145" customWidth="1"/>
    <col min="7" max="7" width="16.28515625" style="145" customWidth="1"/>
    <col min="8" max="8" width="21.42578125" style="145" customWidth="1"/>
    <col min="9" max="10" width="18.7109375" style="145" customWidth="1"/>
    <col min="11" max="13" width="16.28515625" style="145" customWidth="1"/>
    <col min="14" max="14" width="18.85546875" style="149" customWidth="1"/>
    <col min="15" max="15" width="12" style="149" customWidth="1"/>
    <col min="16" max="16384" width="9.140625" style="149"/>
  </cols>
  <sheetData>
    <row r="1" spans="1:12" ht="18" customHeight="1">
      <c r="L1" s="149"/>
    </row>
    <row r="2" spans="1:12" ht="20.100000000000001" customHeight="1">
      <c r="B2" s="1598" t="s">
        <v>0</v>
      </c>
      <c r="C2" s="1598"/>
      <c r="D2" s="1598"/>
      <c r="E2" s="1598"/>
      <c r="F2" s="1598"/>
      <c r="G2" s="1598"/>
      <c r="I2" s="943" t="s">
        <v>241</v>
      </c>
      <c r="J2" s="1136"/>
      <c r="L2" s="149"/>
    </row>
    <row r="3" spans="1:12" ht="18" customHeight="1">
      <c r="B3" s="165"/>
      <c r="L3" s="149"/>
    </row>
    <row r="4" spans="1:12" s="146" customFormat="1" ht="24.6" customHeight="1">
      <c r="A4" s="1014"/>
      <c r="B4" s="1633" t="s">
        <v>7</v>
      </c>
      <c r="C4" s="1634"/>
      <c r="D4" s="1634"/>
      <c r="E4" s="1634"/>
      <c r="F4" s="1634"/>
      <c r="G4" s="1635"/>
    </row>
    <row r="5" spans="1:12" s="146" customFormat="1" ht="24.6" customHeight="1">
      <c r="A5" s="1014"/>
      <c r="B5" s="1070"/>
      <c r="C5" s="1070"/>
      <c r="D5" s="1070"/>
      <c r="E5" s="1070"/>
      <c r="F5" s="1070"/>
      <c r="G5" s="1070"/>
    </row>
    <row r="6" spans="1:12" ht="20.100000000000001" customHeight="1">
      <c r="A6" s="1018"/>
      <c r="B6" s="1587" t="s">
        <v>245</v>
      </c>
      <c r="C6" s="1587"/>
      <c r="D6" s="1587"/>
      <c r="E6" s="1587"/>
      <c r="F6" s="1587"/>
      <c r="G6" s="1022"/>
    </row>
    <row r="7" spans="1:12" s="146" customFormat="1" ht="18" customHeight="1">
      <c r="A7" s="1014"/>
      <c r="B7" s="10"/>
      <c r="C7" s="11"/>
      <c r="D7" s="11"/>
      <c r="E7" s="11"/>
      <c r="F7" s="11"/>
      <c r="G7" s="11"/>
      <c r="H7" s="2"/>
      <c r="I7" s="391"/>
      <c r="J7" s="391"/>
      <c r="K7" s="391"/>
      <c r="L7" s="391"/>
    </row>
    <row r="8" spans="1:12" s="146" customFormat="1" ht="30" customHeight="1">
      <c r="A8" s="1014"/>
      <c r="B8" s="1589" t="s">
        <v>7</v>
      </c>
      <c r="C8" s="1602"/>
      <c r="D8" s="1640" t="s">
        <v>247</v>
      </c>
      <c r="E8" s="1147" t="s">
        <v>70</v>
      </c>
      <c r="F8" s="1147" t="s">
        <v>81</v>
      </c>
      <c r="G8" s="1238"/>
      <c r="H8" s="1163"/>
      <c r="I8" s="1238"/>
      <c r="J8" s="1238"/>
      <c r="K8" s="800"/>
      <c r="L8" s="817"/>
    </row>
    <row r="9" spans="1:12" s="146" customFormat="1" ht="18" customHeight="1">
      <c r="A9" s="1014"/>
      <c r="B9" s="1148" t="s">
        <v>249</v>
      </c>
      <c r="C9" s="1148" t="s">
        <v>250</v>
      </c>
      <c r="D9" s="1641"/>
      <c r="E9" s="1239" t="s">
        <v>47</v>
      </c>
      <c r="F9" s="1239" t="s">
        <v>64</v>
      </c>
      <c r="G9" s="1238"/>
      <c r="H9" s="1209" t="s">
        <v>335</v>
      </c>
      <c r="I9" s="800"/>
      <c r="J9" s="817"/>
      <c r="K9" s="800"/>
      <c r="L9" s="817"/>
    </row>
    <row r="10" spans="1:12" s="146" customFormat="1" ht="20.25" hidden="1" customHeight="1">
      <c r="A10" s="1014"/>
      <c r="B10" s="1240" t="s">
        <v>1779</v>
      </c>
      <c r="C10" s="1241" t="s">
        <v>2421</v>
      </c>
      <c r="D10" s="1184">
        <v>45090</v>
      </c>
      <c r="E10" s="1184">
        <f t="shared" ref="E10:E55" si="0">D10+5</f>
        <v>45095</v>
      </c>
      <c r="F10" s="1184">
        <f t="shared" ref="F10:F41" si="1">D10+8</f>
        <v>45098</v>
      </c>
      <c r="G10" s="1238"/>
      <c r="H10" s="1242" t="e">
        <v>#REF!</v>
      </c>
      <c r="I10" s="800"/>
      <c r="J10" s="817"/>
      <c r="K10" s="800"/>
      <c r="L10" s="817"/>
    </row>
    <row r="11" spans="1:12" s="146" customFormat="1" ht="20.25" hidden="1" customHeight="1">
      <c r="A11" s="1014"/>
      <c r="B11" s="1240" t="s">
        <v>2101</v>
      </c>
      <c r="C11" s="1241" t="s">
        <v>2422</v>
      </c>
      <c r="D11" s="1184">
        <f>D10+7</f>
        <v>45097</v>
      </c>
      <c r="E11" s="1184">
        <f t="shared" si="0"/>
        <v>45102</v>
      </c>
      <c r="F11" s="1184">
        <f t="shared" si="1"/>
        <v>45105</v>
      </c>
      <c r="G11" s="1238"/>
      <c r="H11" s="1242" t="e">
        <v>#REF!</v>
      </c>
      <c r="I11" s="800"/>
      <c r="J11" s="817"/>
      <c r="K11" s="800"/>
      <c r="L11" s="817"/>
    </row>
    <row r="12" spans="1:12" s="146" customFormat="1" ht="20.25" hidden="1" customHeight="1">
      <c r="A12" s="1014"/>
      <c r="B12" s="1243" t="s">
        <v>320</v>
      </c>
      <c r="C12" s="1184" t="s">
        <v>2423</v>
      </c>
      <c r="D12" s="1184">
        <f t="shared" ref="D12:D13" si="2">D11+7</f>
        <v>45104</v>
      </c>
      <c r="E12" s="1187">
        <f t="shared" si="0"/>
        <v>45109</v>
      </c>
      <c r="F12" s="1187">
        <f t="shared" si="1"/>
        <v>45112</v>
      </c>
      <c r="G12" s="1186"/>
      <c r="H12" s="1242" t="e">
        <v>#REF!</v>
      </c>
      <c r="I12" s="800"/>
      <c r="J12" s="817"/>
      <c r="K12" s="800"/>
      <c r="L12" s="817"/>
    </row>
    <row r="13" spans="1:12" s="146" customFormat="1" ht="20.25" hidden="1" customHeight="1">
      <c r="A13" s="1014"/>
      <c r="B13" s="1240" t="s">
        <v>2424</v>
      </c>
      <c r="C13" s="1184" t="s">
        <v>2425</v>
      </c>
      <c r="D13" s="1184">
        <f t="shared" si="2"/>
        <v>45111</v>
      </c>
      <c r="E13" s="1244">
        <f t="shared" si="0"/>
        <v>45116</v>
      </c>
      <c r="F13" s="1184">
        <f t="shared" si="1"/>
        <v>45119</v>
      </c>
      <c r="G13" s="1238"/>
      <c r="H13" s="1242" t="e">
        <v>#REF!</v>
      </c>
      <c r="I13" s="800"/>
      <c r="J13" s="817"/>
      <c r="K13" s="800"/>
      <c r="L13" s="817"/>
    </row>
    <row r="14" spans="1:12" s="146" customFormat="1" ht="20.25" hidden="1" customHeight="1">
      <c r="A14" s="1014" t="s">
        <v>2426</v>
      </c>
      <c r="B14" s="1240" t="s">
        <v>1779</v>
      </c>
      <c r="C14" s="1184" t="s">
        <v>2427</v>
      </c>
      <c r="D14" s="1184">
        <v>45120</v>
      </c>
      <c r="E14" s="1244">
        <f t="shared" si="0"/>
        <v>45125</v>
      </c>
      <c r="F14" s="1184">
        <f t="shared" si="1"/>
        <v>45128</v>
      </c>
      <c r="G14" s="1238"/>
      <c r="H14" s="1242" t="e">
        <v>#REF!</v>
      </c>
      <c r="I14" s="800"/>
      <c r="J14" s="817"/>
      <c r="K14" s="800"/>
      <c r="L14" s="817"/>
    </row>
    <row r="15" spans="1:12" s="146" customFormat="1" ht="20.25" hidden="1" customHeight="1">
      <c r="A15" s="1014" t="s">
        <v>1785</v>
      </c>
      <c r="B15" s="1240" t="s">
        <v>2127</v>
      </c>
      <c r="C15" s="1184" t="s">
        <v>2428</v>
      </c>
      <c r="D15" s="1184">
        <v>45127</v>
      </c>
      <c r="E15" s="1244">
        <f t="shared" si="0"/>
        <v>45132</v>
      </c>
      <c r="F15" s="1184">
        <f t="shared" si="1"/>
        <v>45135</v>
      </c>
      <c r="G15" s="1238"/>
      <c r="H15" s="1242" t="e">
        <v>#REF!</v>
      </c>
      <c r="I15" s="800"/>
      <c r="J15" s="817"/>
      <c r="K15" s="800"/>
      <c r="L15" s="817"/>
    </row>
    <row r="16" spans="1:12" s="146" customFormat="1" ht="20.25" hidden="1" customHeight="1">
      <c r="A16" s="1014" t="s">
        <v>2429</v>
      </c>
      <c r="B16" s="1240" t="s">
        <v>2430</v>
      </c>
      <c r="C16" s="1184" t="s">
        <v>2431</v>
      </c>
      <c r="D16" s="1184">
        <v>45132</v>
      </c>
      <c r="E16" s="1244">
        <f t="shared" si="0"/>
        <v>45137</v>
      </c>
      <c r="F16" s="1184">
        <f t="shared" si="1"/>
        <v>45140</v>
      </c>
      <c r="G16" s="1238"/>
      <c r="H16" s="1242" t="e">
        <v>#REF!</v>
      </c>
      <c r="I16" s="800"/>
      <c r="J16" s="817"/>
      <c r="K16" s="800"/>
      <c r="L16" s="817"/>
    </row>
    <row r="17" spans="1:12" s="146" customFormat="1" ht="20.25" hidden="1" customHeight="1">
      <c r="A17" s="1014"/>
      <c r="B17" s="1245" t="s">
        <v>2101</v>
      </c>
      <c r="C17" s="1184" t="s">
        <v>2432</v>
      </c>
      <c r="D17" s="1184">
        <f t="shared" ref="D17:D27" si="3">D16+7</f>
        <v>45139</v>
      </c>
      <c r="E17" s="1244">
        <f t="shared" si="0"/>
        <v>45144</v>
      </c>
      <c r="F17" s="1184">
        <f t="shared" si="1"/>
        <v>45147</v>
      </c>
      <c r="G17" s="1238"/>
      <c r="H17" s="1242" t="e">
        <v>#REF!</v>
      </c>
      <c r="I17" s="800"/>
      <c r="J17" s="817"/>
      <c r="K17" s="800"/>
      <c r="L17" s="817"/>
    </row>
    <row r="18" spans="1:12" s="146" customFormat="1" ht="20.25" hidden="1" customHeight="1">
      <c r="A18" s="1014"/>
      <c r="B18" s="1245" t="s">
        <v>2424</v>
      </c>
      <c r="C18" s="1184" t="s">
        <v>2433</v>
      </c>
      <c r="D18" s="1184">
        <f t="shared" si="3"/>
        <v>45146</v>
      </c>
      <c r="E18" s="1244">
        <f t="shared" si="0"/>
        <v>45151</v>
      </c>
      <c r="F18" s="1184">
        <f t="shared" si="1"/>
        <v>45154</v>
      </c>
      <c r="G18" s="1238"/>
      <c r="H18" s="1242" t="e">
        <v>#REF!</v>
      </c>
    </row>
    <row r="19" spans="1:12" s="146" customFormat="1" ht="20.25" hidden="1" customHeight="1">
      <c r="A19" s="1014" t="s">
        <v>2426</v>
      </c>
      <c r="B19" s="1245" t="s">
        <v>1779</v>
      </c>
      <c r="C19" s="1184" t="s">
        <v>2434</v>
      </c>
      <c r="D19" s="1184">
        <f t="shared" si="3"/>
        <v>45153</v>
      </c>
      <c r="E19" s="1244">
        <f t="shared" si="0"/>
        <v>45158</v>
      </c>
      <c r="F19" s="1184">
        <f t="shared" si="1"/>
        <v>45161</v>
      </c>
      <c r="G19" s="1238"/>
      <c r="H19" s="1242">
        <v>45519</v>
      </c>
    </row>
    <row r="20" spans="1:12" s="146" customFormat="1" ht="20.25" hidden="1" customHeight="1">
      <c r="A20" s="1014" t="s">
        <v>2435</v>
      </c>
      <c r="B20" s="1240" t="s">
        <v>261</v>
      </c>
      <c r="C20" s="1184" t="s">
        <v>2436</v>
      </c>
      <c r="D20" s="1184">
        <v>45162</v>
      </c>
      <c r="E20" s="1244">
        <f t="shared" si="0"/>
        <v>45167</v>
      </c>
      <c r="F20" s="1184">
        <f t="shared" si="1"/>
        <v>45170</v>
      </c>
      <c r="G20" s="1238"/>
      <c r="H20" s="1242" t="e">
        <v>#REF!</v>
      </c>
    </row>
    <row r="21" spans="1:12" s="146" customFormat="1" ht="20.25" hidden="1" customHeight="1">
      <c r="A21" s="1014" t="s">
        <v>2429</v>
      </c>
      <c r="B21" s="1245" t="s">
        <v>721</v>
      </c>
      <c r="C21" s="1184" t="s">
        <v>2437</v>
      </c>
      <c r="D21" s="1184">
        <v>45167</v>
      </c>
      <c r="E21" s="1244">
        <f t="shared" si="0"/>
        <v>45172</v>
      </c>
      <c r="F21" s="1184">
        <f t="shared" si="1"/>
        <v>45175</v>
      </c>
      <c r="G21" s="1238"/>
      <c r="H21" s="1242" t="e">
        <v>#REF!</v>
      </c>
    </row>
    <row r="22" spans="1:12" s="146" customFormat="1" ht="20.25" hidden="1" customHeight="1">
      <c r="A22" s="1014"/>
      <c r="B22" s="1245" t="s">
        <v>2101</v>
      </c>
      <c r="C22" s="1184" t="s">
        <v>2438</v>
      </c>
      <c r="D22" s="1184">
        <f t="shared" si="3"/>
        <v>45174</v>
      </c>
      <c r="E22" s="1244">
        <f t="shared" si="0"/>
        <v>45179</v>
      </c>
      <c r="F22" s="1184">
        <f t="shared" si="1"/>
        <v>45182</v>
      </c>
      <c r="G22" s="1238"/>
      <c r="H22" s="1242" t="e">
        <v>#REF!</v>
      </c>
    </row>
    <row r="23" spans="1:12" s="146" customFormat="1" ht="20.25" hidden="1" customHeight="1">
      <c r="A23" s="1014"/>
      <c r="B23" s="1245" t="s">
        <v>2424</v>
      </c>
      <c r="C23" s="1184" t="s">
        <v>2439</v>
      </c>
      <c r="D23" s="1184">
        <v>45186</v>
      </c>
      <c r="E23" s="1244">
        <f t="shared" si="0"/>
        <v>45191</v>
      </c>
      <c r="F23" s="1184">
        <f t="shared" si="1"/>
        <v>45194</v>
      </c>
      <c r="G23" s="1238"/>
      <c r="H23" s="1242" t="e">
        <v>#REF!</v>
      </c>
    </row>
    <row r="24" spans="1:12" s="146" customFormat="1" ht="20.25" hidden="1" customHeight="1">
      <c r="A24" s="1014"/>
      <c r="B24" s="1245" t="s">
        <v>1779</v>
      </c>
      <c r="C24" s="1184" t="s">
        <v>2440</v>
      </c>
      <c r="D24" s="1184">
        <v>45189</v>
      </c>
      <c r="E24" s="1244">
        <f t="shared" si="0"/>
        <v>45194</v>
      </c>
      <c r="F24" s="1184">
        <f t="shared" si="1"/>
        <v>45197</v>
      </c>
      <c r="G24" s="1238"/>
      <c r="H24" s="1242" t="e">
        <v>#REF!</v>
      </c>
    </row>
    <row r="25" spans="1:12" s="146" customFormat="1" ht="20.25" hidden="1" customHeight="1">
      <c r="A25" s="1014" t="s">
        <v>2441</v>
      </c>
      <c r="B25" s="1245" t="s">
        <v>2442</v>
      </c>
      <c r="C25" s="1184" t="s">
        <v>2443</v>
      </c>
      <c r="D25" s="1184">
        <f t="shared" si="3"/>
        <v>45196</v>
      </c>
      <c r="E25" s="1244">
        <f t="shared" si="0"/>
        <v>45201</v>
      </c>
      <c r="F25" s="1184">
        <f t="shared" si="1"/>
        <v>45204</v>
      </c>
      <c r="G25" s="1238"/>
      <c r="H25" s="1242" t="e">
        <v>#REF!</v>
      </c>
    </row>
    <row r="26" spans="1:12" s="146" customFormat="1" ht="20.25" hidden="1" customHeight="1">
      <c r="A26" s="1014"/>
      <c r="B26" s="1245" t="s">
        <v>2444</v>
      </c>
      <c r="C26" s="1184" t="s">
        <v>2445</v>
      </c>
      <c r="D26" s="1184">
        <f t="shared" si="3"/>
        <v>45203</v>
      </c>
      <c r="E26" s="1244">
        <f t="shared" si="0"/>
        <v>45208</v>
      </c>
      <c r="F26" s="1184">
        <f t="shared" si="1"/>
        <v>45211</v>
      </c>
      <c r="G26" s="1238"/>
      <c r="H26" s="1242" t="e">
        <v>#REF!</v>
      </c>
    </row>
    <row r="27" spans="1:12" s="146" customFormat="1" ht="20.25" hidden="1" customHeight="1">
      <c r="A27" s="1014"/>
      <c r="B27" s="1245" t="s">
        <v>2101</v>
      </c>
      <c r="C27" s="1184" t="s">
        <v>2446</v>
      </c>
      <c r="D27" s="1184">
        <f t="shared" si="3"/>
        <v>45210</v>
      </c>
      <c r="E27" s="1244">
        <f t="shared" si="0"/>
        <v>45215</v>
      </c>
      <c r="F27" s="1184">
        <f t="shared" si="1"/>
        <v>45218</v>
      </c>
      <c r="G27" s="1238"/>
      <c r="H27" s="1242" t="e">
        <v>#REF!</v>
      </c>
    </row>
    <row r="28" spans="1:12" s="146" customFormat="1" ht="20.25" hidden="1" customHeight="1">
      <c r="A28" s="1014"/>
      <c r="B28" s="1245" t="s">
        <v>2424</v>
      </c>
      <c r="C28" s="1184" t="s">
        <v>2447</v>
      </c>
      <c r="D28" s="1184">
        <v>45216</v>
      </c>
      <c r="E28" s="1244">
        <f t="shared" si="0"/>
        <v>45221</v>
      </c>
      <c r="F28" s="1184">
        <f t="shared" si="1"/>
        <v>45224</v>
      </c>
      <c r="G28" s="1238"/>
      <c r="H28" s="1242" t="e">
        <v>#REF!</v>
      </c>
    </row>
    <row r="29" spans="1:12" s="146" customFormat="1" ht="20.25" hidden="1" customHeight="1">
      <c r="A29" s="1014" t="s">
        <v>2448</v>
      </c>
      <c r="B29" s="1245" t="s">
        <v>2442</v>
      </c>
      <c r="C29" s="1184" t="s">
        <v>2449</v>
      </c>
      <c r="D29" s="1184">
        <v>45229</v>
      </c>
      <c r="E29" s="1244">
        <f t="shared" si="0"/>
        <v>45234</v>
      </c>
      <c r="F29" s="1184">
        <f t="shared" si="1"/>
        <v>45237</v>
      </c>
      <c r="G29" s="1238"/>
      <c r="H29" s="1242" t="e">
        <v>#REF!</v>
      </c>
    </row>
    <row r="30" spans="1:12" s="146" customFormat="1" ht="20.25" hidden="1" customHeight="1">
      <c r="A30" s="1014" t="s">
        <v>2450</v>
      </c>
      <c r="B30" s="1240" t="s">
        <v>2451</v>
      </c>
      <c r="C30" s="1184" t="s">
        <v>2452</v>
      </c>
      <c r="D30" s="1184">
        <v>45233</v>
      </c>
      <c r="E30" s="1244">
        <f t="shared" si="0"/>
        <v>45238</v>
      </c>
      <c r="F30" s="1184">
        <f t="shared" si="1"/>
        <v>45241</v>
      </c>
      <c r="G30" s="1238"/>
      <c r="H30" s="1242" t="e">
        <v>#VALUE!</v>
      </c>
    </row>
    <row r="31" spans="1:12" s="146" customFormat="1" ht="20.25" hidden="1" customHeight="1">
      <c r="A31" s="1014"/>
      <c r="B31" s="1245" t="s">
        <v>2444</v>
      </c>
      <c r="C31" s="1184" t="s">
        <v>2453</v>
      </c>
      <c r="D31" s="1184">
        <v>45241</v>
      </c>
      <c r="E31" s="1244">
        <f t="shared" si="0"/>
        <v>45246</v>
      </c>
      <c r="F31" s="1184">
        <f t="shared" si="1"/>
        <v>45249</v>
      </c>
      <c r="G31" s="1238"/>
      <c r="H31" s="1242" t="e">
        <v>#REF!</v>
      </c>
    </row>
    <row r="32" spans="1:12" s="146" customFormat="1" ht="20.25" hidden="1" customHeight="1">
      <c r="A32" s="1014"/>
      <c r="B32" s="1245" t="s">
        <v>2101</v>
      </c>
      <c r="C32" s="1184" t="s">
        <v>2454</v>
      </c>
      <c r="D32" s="1184">
        <v>45247</v>
      </c>
      <c r="E32" s="1244">
        <f t="shared" si="0"/>
        <v>45252</v>
      </c>
      <c r="F32" s="1184">
        <f t="shared" si="1"/>
        <v>45255</v>
      </c>
      <c r="G32" s="1238"/>
      <c r="H32" s="1242" t="e">
        <v>#REF!</v>
      </c>
    </row>
    <row r="33" spans="1:8" s="146" customFormat="1" ht="20.25" hidden="1" customHeight="1">
      <c r="A33" s="1014"/>
      <c r="B33" s="1245" t="s">
        <v>2424</v>
      </c>
      <c r="C33" s="1184" t="s">
        <v>2455</v>
      </c>
      <c r="D33" s="1184">
        <v>45251</v>
      </c>
      <c r="E33" s="1244">
        <f t="shared" si="0"/>
        <v>45256</v>
      </c>
      <c r="F33" s="1184">
        <f t="shared" si="1"/>
        <v>45259</v>
      </c>
      <c r="G33" s="1238"/>
      <c r="H33" s="1242" t="e">
        <v>#REF!</v>
      </c>
    </row>
    <row r="34" spans="1:8" s="146" customFormat="1" ht="20.25" hidden="1" customHeight="1">
      <c r="A34" s="1014"/>
      <c r="B34" s="1245" t="s">
        <v>2442</v>
      </c>
      <c r="C34" s="1184" t="s">
        <v>2456</v>
      </c>
      <c r="D34" s="1187">
        <f>D33+7</f>
        <v>45258</v>
      </c>
      <c r="E34" s="1246">
        <f t="shared" si="0"/>
        <v>45263</v>
      </c>
      <c r="F34" s="1187">
        <f t="shared" si="1"/>
        <v>45266</v>
      </c>
      <c r="G34" s="1238"/>
      <c r="H34" s="1242" t="e">
        <v>#REF!</v>
      </c>
    </row>
    <row r="35" spans="1:8" s="146" customFormat="1" ht="20.25" hidden="1" customHeight="1">
      <c r="A35" s="1014"/>
      <c r="B35" s="1245" t="s">
        <v>2451</v>
      </c>
      <c r="C35" s="1184" t="s">
        <v>2458</v>
      </c>
      <c r="D35" s="1184">
        <v>45271</v>
      </c>
      <c r="E35" s="1244">
        <f t="shared" si="0"/>
        <v>45276</v>
      </c>
      <c r="F35" s="1184">
        <f t="shared" si="1"/>
        <v>45279</v>
      </c>
      <c r="G35" s="1238"/>
      <c r="H35" s="1242" t="e">
        <v>#REF!</v>
      </c>
    </row>
    <row r="36" spans="1:8" s="146" customFormat="1" ht="20.25" hidden="1" customHeight="1">
      <c r="A36" s="1014"/>
      <c r="B36" s="1245" t="s">
        <v>2444</v>
      </c>
      <c r="C36" s="1184" t="s">
        <v>2459</v>
      </c>
      <c r="D36" s="1184">
        <v>45276</v>
      </c>
      <c r="E36" s="1244">
        <f t="shared" si="0"/>
        <v>45281</v>
      </c>
      <c r="F36" s="1184">
        <f t="shared" si="1"/>
        <v>45284</v>
      </c>
      <c r="G36" s="1238"/>
      <c r="H36" s="1242" t="e">
        <v>#REF!</v>
      </c>
    </row>
    <row r="37" spans="1:8" s="146" customFormat="1" ht="20.25" hidden="1" customHeight="1">
      <c r="A37" s="1014"/>
      <c r="B37" s="1245" t="s">
        <v>2101</v>
      </c>
      <c r="C37" s="1184" t="s">
        <v>2460</v>
      </c>
      <c r="D37" s="1187">
        <v>45288</v>
      </c>
      <c r="E37" s="1246">
        <f t="shared" si="0"/>
        <v>45293</v>
      </c>
      <c r="F37" s="1187">
        <f t="shared" si="1"/>
        <v>45296</v>
      </c>
      <c r="G37" s="1247"/>
      <c r="H37" s="1242">
        <v>51</v>
      </c>
    </row>
    <row r="38" spans="1:8" s="146" customFormat="1" ht="20.25" hidden="1" customHeight="1">
      <c r="A38" s="1014"/>
      <c r="B38" s="1245" t="s">
        <v>2424</v>
      </c>
      <c r="C38" s="1184" t="s">
        <v>2461</v>
      </c>
      <c r="D38" s="1184">
        <v>45287</v>
      </c>
      <c r="E38" s="1244">
        <f t="shared" si="0"/>
        <v>45292</v>
      </c>
      <c r="F38" s="1184">
        <f t="shared" si="1"/>
        <v>45295</v>
      </c>
      <c r="G38" s="1238"/>
      <c r="H38" s="1242">
        <v>52</v>
      </c>
    </row>
    <row r="39" spans="1:8" s="146" customFormat="1" ht="20.25" hidden="1" customHeight="1">
      <c r="A39" s="1014"/>
      <c r="B39" s="1245" t="s">
        <v>2442</v>
      </c>
      <c r="C39" s="1184" t="s">
        <v>2462</v>
      </c>
      <c r="D39" s="1184">
        <v>44928</v>
      </c>
      <c r="E39" s="1244">
        <f t="shared" si="0"/>
        <v>44933</v>
      </c>
      <c r="F39" s="1184">
        <f t="shared" si="1"/>
        <v>44936</v>
      </c>
      <c r="G39" s="1238"/>
      <c r="H39" s="1242">
        <v>1</v>
      </c>
    </row>
    <row r="40" spans="1:8" s="146" customFormat="1" ht="20.25" hidden="1" customHeight="1">
      <c r="A40" s="1014" t="s">
        <v>2463</v>
      </c>
      <c r="B40" s="1248" t="s">
        <v>2464</v>
      </c>
      <c r="C40" s="1249" t="s">
        <v>2465</v>
      </c>
      <c r="D40" s="1184">
        <v>45306</v>
      </c>
      <c r="E40" s="1244">
        <f t="shared" si="0"/>
        <v>45311</v>
      </c>
      <c r="F40" s="1184">
        <f t="shared" si="1"/>
        <v>45314</v>
      </c>
      <c r="G40" s="1238"/>
      <c r="H40" s="1242">
        <v>2</v>
      </c>
    </row>
    <row r="41" spans="1:8" s="146" customFormat="1" ht="20.25" hidden="1" customHeight="1">
      <c r="A41" s="1014"/>
      <c r="B41" s="1245" t="s">
        <v>2444</v>
      </c>
      <c r="C41" s="1184" t="s">
        <v>2466</v>
      </c>
      <c r="D41" s="1184">
        <v>45309</v>
      </c>
      <c r="E41" s="1244">
        <f t="shared" si="0"/>
        <v>45314</v>
      </c>
      <c r="F41" s="1184">
        <f t="shared" si="1"/>
        <v>45317</v>
      </c>
      <c r="G41" s="1238"/>
      <c r="H41" s="1242">
        <v>3</v>
      </c>
    </row>
    <row r="42" spans="1:8" s="146" customFormat="1" ht="20.25" hidden="1" customHeight="1">
      <c r="A42" s="1014"/>
      <c r="B42" s="1245" t="s">
        <v>2101</v>
      </c>
      <c r="C42" s="1184" t="s">
        <v>2467</v>
      </c>
      <c r="D42" s="1184">
        <f t="shared" ref="D42" si="4">D41+7</f>
        <v>45316</v>
      </c>
      <c r="E42" s="1244">
        <f t="shared" si="0"/>
        <v>45321</v>
      </c>
      <c r="F42" s="1184">
        <f t="shared" ref="F42:F61" si="5">D42+8</f>
        <v>45324</v>
      </c>
      <c r="G42" s="1238"/>
      <c r="H42" s="1242">
        <v>4</v>
      </c>
    </row>
    <row r="43" spans="1:8" s="146" customFormat="1" ht="20.25" hidden="1" customHeight="1">
      <c r="A43" s="1014"/>
      <c r="B43" s="1245" t="s">
        <v>2424</v>
      </c>
      <c r="C43" s="1184" t="s">
        <v>2468</v>
      </c>
      <c r="D43" s="1184">
        <v>45321</v>
      </c>
      <c r="E43" s="1244">
        <f t="shared" si="0"/>
        <v>45326</v>
      </c>
      <c r="F43" s="1184">
        <f t="shared" si="5"/>
        <v>45329</v>
      </c>
      <c r="G43" s="1238"/>
      <c r="H43" s="1242">
        <v>5</v>
      </c>
    </row>
    <row r="44" spans="1:8" s="146" customFormat="1" ht="20.25" hidden="1" customHeight="1">
      <c r="A44" s="1014"/>
      <c r="B44" s="1245" t="s">
        <v>2442</v>
      </c>
      <c r="C44" s="1184" t="s">
        <v>2469</v>
      </c>
      <c r="D44" s="1184">
        <v>45328</v>
      </c>
      <c r="E44" s="1244">
        <f t="shared" si="0"/>
        <v>45333</v>
      </c>
      <c r="F44" s="1184">
        <f t="shared" si="5"/>
        <v>45336</v>
      </c>
      <c r="G44" s="1238"/>
      <c r="H44" s="1242">
        <v>6</v>
      </c>
    </row>
    <row r="45" spans="1:8" s="146" customFormat="1" ht="20.25" hidden="1" customHeight="1">
      <c r="A45" s="1014"/>
      <c r="B45" s="1245" t="s">
        <v>2451</v>
      </c>
      <c r="C45" s="1184" t="s">
        <v>2470</v>
      </c>
      <c r="D45" s="1184">
        <v>45335</v>
      </c>
      <c r="E45" s="1244">
        <f t="shared" si="0"/>
        <v>45340</v>
      </c>
      <c r="F45" s="1184">
        <f t="shared" si="5"/>
        <v>45343</v>
      </c>
      <c r="G45" s="1238"/>
      <c r="H45" s="1242">
        <v>7</v>
      </c>
    </row>
    <row r="46" spans="1:8" s="146" customFormat="1" ht="20.25" hidden="1" customHeight="1">
      <c r="A46" s="1014"/>
      <c r="B46" s="1245" t="s">
        <v>2444</v>
      </c>
      <c r="C46" s="1184" t="s">
        <v>2471</v>
      </c>
      <c r="D46" s="1184">
        <v>45346</v>
      </c>
      <c r="E46" s="1244">
        <f t="shared" si="0"/>
        <v>45351</v>
      </c>
      <c r="F46" s="1184">
        <f t="shared" si="5"/>
        <v>45354</v>
      </c>
      <c r="G46" s="1238"/>
      <c r="H46" s="1242">
        <v>8</v>
      </c>
    </row>
    <row r="47" spans="1:8" s="146" customFormat="1" ht="20.25" hidden="1" customHeight="1">
      <c r="A47" s="1014"/>
      <c r="B47" s="1245" t="s">
        <v>2101</v>
      </c>
      <c r="C47" s="1184" t="s">
        <v>2472</v>
      </c>
      <c r="D47" s="1184">
        <v>45351</v>
      </c>
      <c r="E47" s="1244">
        <f t="shared" si="0"/>
        <v>45356</v>
      </c>
      <c r="F47" s="1184">
        <f t="shared" si="5"/>
        <v>45359</v>
      </c>
      <c r="G47" s="1238"/>
      <c r="H47" s="1242">
        <v>9</v>
      </c>
    </row>
    <row r="48" spans="1:8" s="146" customFormat="1" ht="20.25" hidden="1" customHeight="1">
      <c r="A48" s="1014"/>
      <c r="B48" s="1245" t="s">
        <v>2424</v>
      </c>
      <c r="C48" s="1184" t="s">
        <v>2473</v>
      </c>
      <c r="D48" s="1184">
        <v>45356</v>
      </c>
      <c r="E48" s="1244">
        <f t="shared" si="0"/>
        <v>45361</v>
      </c>
      <c r="F48" s="1184">
        <f t="shared" si="5"/>
        <v>45364</v>
      </c>
      <c r="G48" s="1238"/>
      <c r="H48" s="1242">
        <v>10</v>
      </c>
    </row>
    <row r="49" spans="1:8" s="146" customFormat="1" ht="20.25" hidden="1" customHeight="1">
      <c r="A49" s="1014" t="s">
        <v>2474</v>
      </c>
      <c r="B49" s="1245" t="s">
        <v>2475</v>
      </c>
      <c r="C49" s="1184" t="s">
        <v>2476</v>
      </c>
      <c r="D49" s="1184">
        <v>45366</v>
      </c>
      <c r="E49" s="1244">
        <f t="shared" si="0"/>
        <v>45371</v>
      </c>
      <c r="F49" s="1184">
        <f t="shared" si="5"/>
        <v>45374</v>
      </c>
      <c r="G49" s="1238"/>
      <c r="H49" s="1242">
        <v>11</v>
      </c>
    </row>
    <row r="50" spans="1:8" s="146" customFormat="1" ht="20.25" hidden="1" customHeight="1">
      <c r="A50" s="1014"/>
      <c r="B50" s="1250" t="s">
        <v>2451</v>
      </c>
      <c r="C50" s="1200" t="s">
        <v>2477</v>
      </c>
      <c r="D50" s="1200">
        <v>45372</v>
      </c>
      <c r="E50" s="1244">
        <f t="shared" si="0"/>
        <v>45377</v>
      </c>
      <c r="F50" s="1184">
        <f t="shared" si="5"/>
        <v>45380</v>
      </c>
      <c r="G50" s="1238"/>
      <c r="H50" s="1151">
        <v>12</v>
      </c>
    </row>
    <row r="51" spans="1:8" s="146" customFormat="1" ht="20.25" hidden="1" customHeight="1">
      <c r="A51" s="1014"/>
      <c r="B51" s="1250" t="s">
        <v>2444</v>
      </c>
      <c r="C51" s="1200" t="s">
        <v>2478</v>
      </c>
      <c r="D51" s="1200">
        <v>45379</v>
      </c>
      <c r="E51" s="1244">
        <f t="shared" si="0"/>
        <v>45384</v>
      </c>
      <c r="F51" s="1184">
        <f t="shared" si="5"/>
        <v>45387</v>
      </c>
      <c r="G51" s="1238"/>
      <c r="H51" s="1151">
        <v>13</v>
      </c>
    </row>
    <row r="52" spans="1:8" s="146" customFormat="1" ht="20.25" hidden="1" customHeight="1">
      <c r="A52" s="1014"/>
      <c r="B52" s="1251" t="s">
        <v>2101</v>
      </c>
      <c r="C52" s="1154" t="s">
        <v>2479</v>
      </c>
      <c r="D52" s="1200">
        <v>45385</v>
      </c>
      <c r="E52" s="1244">
        <f t="shared" si="0"/>
        <v>45390</v>
      </c>
      <c r="F52" s="1184">
        <f t="shared" si="5"/>
        <v>45393</v>
      </c>
      <c r="G52" s="1238"/>
      <c r="H52" s="1151">
        <v>14</v>
      </c>
    </row>
    <row r="53" spans="1:8" s="146" customFormat="1" ht="20.25" hidden="1" customHeight="1">
      <c r="A53" s="1014"/>
      <c r="B53" s="1251" t="s">
        <v>2424</v>
      </c>
      <c r="C53" s="1200" t="s">
        <v>2480</v>
      </c>
      <c r="D53" s="1200">
        <v>45394</v>
      </c>
      <c r="E53" s="1244">
        <f t="shared" si="0"/>
        <v>45399</v>
      </c>
      <c r="F53" s="1184">
        <f t="shared" si="5"/>
        <v>45402</v>
      </c>
      <c r="G53" s="1238"/>
      <c r="H53" s="1151">
        <v>15</v>
      </c>
    </row>
    <row r="54" spans="1:8" s="146" customFormat="1" ht="20.25" hidden="1" customHeight="1">
      <c r="A54" s="1014"/>
      <c r="B54" s="1251" t="s">
        <v>2475</v>
      </c>
      <c r="C54" s="1200" t="s">
        <v>2481</v>
      </c>
      <c r="D54" s="1200">
        <v>45403</v>
      </c>
      <c r="E54" s="1244">
        <f t="shared" si="0"/>
        <v>45408</v>
      </c>
      <c r="F54" s="1184">
        <f t="shared" si="5"/>
        <v>45411</v>
      </c>
      <c r="G54" s="1238"/>
      <c r="H54" s="1151">
        <v>16</v>
      </c>
    </row>
    <row r="55" spans="1:8" s="146" customFormat="1" ht="20.25" hidden="1" customHeight="1">
      <c r="A55" s="1014"/>
      <c r="B55" s="1251" t="s">
        <v>2451</v>
      </c>
      <c r="C55" s="1200" t="s">
        <v>2482</v>
      </c>
      <c r="D55" s="1200">
        <v>45409</v>
      </c>
      <c r="E55" s="1244">
        <f t="shared" si="0"/>
        <v>45414</v>
      </c>
      <c r="F55" s="1184">
        <f t="shared" si="5"/>
        <v>45417</v>
      </c>
      <c r="G55" s="1238"/>
      <c r="H55" s="1151">
        <v>17</v>
      </c>
    </row>
    <row r="56" spans="1:8" s="146" customFormat="1" ht="20.25" hidden="1" customHeight="1">
      <c r="A56" s="1014"/>
      <c r="B56" s="1251" t="s">
        <v>2444</v>
      </c>
      <c r="C56" s="1154" t="s">
        <v>2483</v>
      </c>
      <c r="D56" s="1200">
        <v>45419</v>
      </c>
      <c r="E56" s="1173" t="s">
        <v>283</v>
      </c>
      <c r="F56" s="1184">
        <f t="shared" si="5"/>
        <v>45427</v>
      </c>
      <c r="G56" s="1238"/>
      <c r="H56" s="1151">
        <v>18</v>
      </c>
    </row>
    <row r="57" spans="1:8" s="146" customFormat="1" ht="20.100000000000001" hidden="1" customHeight="1">
      <c r="A57" s="1014" t="s">
        <v>2484</v>
      </c>
      <c r="B57" s="1252" t="s">
        <v>307</v>
      </c>
      <c r="C57" s="1154" t="s">
        <v>2485</v>
      </c>
      <c r="D57" s="1200">
        <v>45412</v>
      </c>
      <c r="E57" s="1253">
        <f>D57+5</f>
        <v>45417</v>
      </c>
      <c r="F57" s="1193">
        <f t="shared" si="5"/>
        <v>45420</v>
      </c>
      <c r="G57" s="1238"/>
      <c r="H57" s="1151">
        <v>19</v>
      </c>
    </row>
    <row r="58" spans="1:8" s="146" customFormat="1" ht="20.100000000000001" hidden="1" customHeight="1">
      <c r="A58" s="1014"/>
      <c r="B58" s="1191" t="s">
        <v>2424</v>
      </c>
      <c r="C58" s="1154" t="s">
        <v>2486</v>
      </c>
      <c r="D58" s="1200">
        <v>45435</v>
      </c>
      <c r="E58" s="1244">
        <f>D58+5</f>
        <v>45440</v>
      </c>
      <c r="F58" s="1184">
        <f t="shared" si="5"/>
        <v>45443</v>
      </c>
      <c r="G58" s="1238"/>
      <c r="H58" s="1151">
        <v>20</v>
      </c>
    </row>
    <row r="59" spans="1:8" s="146" customFormat="1" ht="20.100000000000001" hidden="1" customHeight="1">
      <c r="A59" s="1014" t="s">
        <v>2487</v>
      </c>
      <c r="B59" s="1192" t="s">
        <v>283</v>
      </c>
      <c r="C59" s="1154" t="s">
        <v>2488</v>
      </c>
      <c r="D59" s="1193">
        <v>45439</v>
      </c>
      <c r="E59" s="1253">
        <f>D59+5</f>
        <v>45444</v>
      </c>
      <c r="F59" s="1193">
        <f t="shared" si="5"/>
        <v>45447</v>
      </c>
      <c r="G59" s="1238"/>
      <c r="H59" s="1151">
        <v>21</v>
      </c>
    </row>
    <row r="60" spans="1:8" s="146" customFormat="1" ht="20.100000000000001" hidden="1" customHeight="1">
      <c r="A60" s="1014" t="s">
        <v>2489</v>
      </c>
      <c r="B60" s="1191" t="s">
        <v>2451</v>
      </c>
      <c r="C60" s="1154" t="s">
        <v>2490</v>
      </c>
      <c r="D60" s="1200">
        <v>45451</v>
      </c>
      <c r="E60" s="1244">
        <f>D60+5</f>
        <v>45456</v>
      </c>
      <c r="F60" s="1184">
        <f t="shared" si="5"/>
        <v>45459</v>
      </c>
      <c r="G60" s="1238"/>
      <c r="H60" s="1151">
        <v>22</v>
      </c>
    </row>
    <row r="61" spans="1:8" s="146" customFormat="1" ht="20.100000000000001" hidden="1" customHeight="1">
      <c r="A61" s="1014" t="s">
        <v>2444</v>
      </c>
      <c r="B61" s="1191" t="s">
        <v>2491</v>
      </c>
      <c r="C61" s="1154" t="s">
        <v>2492</v>
      </c>
      <c r="D61" s="1200">
        <v>45453</v>
      </c>
      <c r="E61" s="1230" t="s">
        <v>283</v>
      </c>
      <c r="F61" s="1184">
        <f t="shared" si="5"/>
        <v>45461</v>
      </c>
      <c r="G61" s="1238"/>
      <c r="H61" s="1151">
        <v>23</v>
      </c>
    </row>
    <row r="62" spans="1:8" s="146" customFormat="1" ht="20.100000000000001" hidden="1" customHeight="1">
      <c r="A62" s="1014" t="s">
        <v>2484</v>
      </c>
      <c r="B62" s="1191" t="s">
        <v>2444</v>
      </c>
      <c r="C62" s="1154" t="s">
        <v>2493</v>
      </c>
      <c r="D62" s="1200">
        <v>45463</v>
      </c>
      <c r="E62" s="1230" t="s">
        <v>283</v>
      </c>
      <c r="F62" s="1230" t="s">
        <v>283</v>
      </c>
      <c r="G62" s="1238"/>
      <c r="H62" s="1151">
        <v>24</v>
      </c>
    </row>
    <row r="63" spans="1:8" s="146" customFormat="1" ht="20.100000000000001" hidden="1" customHeight="1">
      <c r="A63" s="1014" t="s">
        <v>2424</v>
      </c>
      <c r="B63" s="1191" t="s">
        <v>1838</v>
      </c>
      <c r="C63" s="1154" t="s">
        <v>2494</v>
      </c>
      <c r="D63" s="1200">
        <v>45470</v>
      </c>
      <c r="E63" s="1244">
        <f t="shared" ref="E63:E71" si="6">D63+5</f>
        <v>45475</v>
      </c>
      <c r="F63" s="1184">
        <f t="shared" ref="F63:F71" si="7">D63+8</f>
        <v>45478</v>
      </c>
      <c r="G63" s="1238"/>
      <c r="H63" s="1151">
        <v>25</v>
      </c>
    </row>
    <row r="64" spans="1:8" s="146" customFormat="1" ht="20.100000000000001" hidden="1" customHeight="1">
      <c r="A64" s="1014" t="s">
        <v>2495</v>
      </c>
      <c r="B64" s="1191" t="s">
        <v>2424</v>
      </c>
      <c r="C64" s="1154" t="s">
        <v>2496</v>
      </c>
      <c r="D64" s="1200">
        <v>45477</v>
      </c>
      <c r="E64" s="1244">
        <f t="shared" si="6"/>
        <v>45482</v>
      </c>
      <c r="F64" s="1184">
        <f t="shared" si="7"/>
        <v>45485</v>
      </c>
      <c r="G64" s="1238"/>
      <c r="H64" s="1151">
        <v>26</v>
      </c>
    </row>
    <row r="65" spans="1:8" s="146" customFormat="1" ht="20.100000000000001" hidden="1" customHeight="1">
      <c r="A65" s="1014" t="s">
        <v>2489</v>
      </c>
      <c r="B65" s="1191" t="s">
        <v>2451</v>
      </c>
      <c r="C65" s="1154" t="s">
        <v>2497</v>
      </c>
      <c r="D65" s="1200">
        <v>45487</v>
      </c>
      <c r="E65" s="1244">
        <f t="shared" si="6"/>
        <v>45492</v>
      </c>
      <c r="F65" s="1184">
        <f t="shared" si="7"/>
        <v>45495</v>
      </c>
      <c r="G65" s="1238"/>
      <c r="H65" s="1151">
        <v>27</v>
      </c>
    </row>
    <row r="66" spans="1:8" s="146" customFormat="1" ht="20.100000000000001" hidden="1" customHeight="1">
      <c r="A66" s="1014" t="s">
        <v>2444</v>
      </c>
      <c r="B66" s="1191" t="s">
        <v>2491</v>
      </c>
      <c r="C66" s="1154" t="s">
        <v>2498</v>
      </c>
      <c r="D66" s="1200">
        <v>45490</v>
      </c>
      <c r="E66" s="1155" t="s">
        <v>283</v>
      </c>
      <c r="F66" s="1155" t="s">
        <v>283</v>
      </c>
      <c r="G66" s="1238"/>
      <c r="H66" s="1151">
        <v>28</v>
      </c>
    </row>
    <row r="67" spans="1:8" s="146" customFormat="1" ht="20.100000000000001" hidden="1" customHeight="1">
      <c r="A67" s="1014" t="s">
        <v>2484</v>
      </c>
      <c r="B67" s="1191" t="s">
        <v>2499</v>
      </c>
      <c r="C67" s="1154" t="s">
        <v>2500</v>
      </c>
      <c r="D67" s="1155" t="s">
        <v>283</v>
      </c>
      <c r="E67" s="1254" t="e">
        <f t="shared" si="6"/>
        <v>#VALUE!</v>
      </c>
      <c r="F67" s="1156" t="e">
        <f t="shared" si="7"/>
        <v>#VALUE!</v>
      </c>
      <c r="G67" s="1238"/>
      <c r="H67" s="1151">
        <v>29</v>
      </c>
    </row>
    <row r="68" spans="1:8" s="146" customFormat="1" ht="20.100000000000001" hidden="1" customHeight="1">
      <c r="A68" s="1014" t="s">
        <v>2424</v>
      </c>
      <c r="B68" s="1191" t="s">
        <v>1838</v>
      </c>
      <c r="C68" s="1154" t="s">
        <v>2501</v>
      </c>
      <c r="D68" s="1155" t="s">
        <v>283</v>
      </c>
      <c r="E68" s="1155" t="s">
        <v>283</v>
      </c>
      <c r="F68" s="1155" t="s">
        <v>283</v>
      </c>
      <c r="G68" s="1238"/>
      <c r="H68" s="1151">
        <v>30</v>
      </c>
    </row>
    <row r="69" spans="1:8" s="146" customFormat="1" ht="20.100000000000001" hidden="1" customHeight="1">
      <c r="A69" s="1014"/>
      <c r="B69" s="1191" t="s">
        <v>2424</v>
      </c>
      <c r="C69" s="1154" t="s">
        <v>2502</v>
      </c>
      <c r="D69" s="1155" t="s">
        <v>283</v>
      </c>
      <c r="E69" s="1155" t="s">
        <v>283</v>
      </c>
      <c r="F69" s="1155" t="s">
        <v>283</v>
      </c>
      <c r="G69" s="1238"/>
      <c r="H69" s="1151">
        <v>31</v>
      </c>
    </row>
    <row r="70" spans="1:8" s="146" customFormat="1" ht="20.100000000000001" hidden="1" customHeight="1">
      <c r="A70" s="1014" t="s">
        <v>2451</v>
      </c>
      <c r="B70" s="1191" t="s">
        <v>2503</v>
      </c>
      <c r="C70" s="1154" t="s">
        <v>2504</v>
      </c>
      <c r="D70" s="1200">
        <v>45519</v>
      </c>
      <c r="E70" s="1155" t="s">
        <v>283</v>
      </c>
      <c r="F70" s="1155" t="s">
        <v>283</v>
      </c>
      <c r="G70" s="1238"/>
      <c r="H70" s="1151">
        <v>32</v>
      </c>
    </row>
    <row r="71" spans="1:8" s="146" customFormat="1" ht="20.100000000000001" hidden="1" customHeight="1">
      <c r="A71" s="1014" t="s">
        <v>2505</v>
      </c>
      <c r="B71" s="1191" t="s">
        <v>2451</v>
      </c>
      <c r="C71" s="1154" t="s">
        <v>2506</v>
      </c>
      <c r="D71" s="1200">
        <v>45523</v>
      </c>
      <c r="E71" s="1244">
        <f t="shared" si="6"/>
        <v>45528</v>
      </c>
      <c r="F71" s="1184">
        <f t="shared" si="7"/>
        <v>45531</v>
      </c>
      <c r="G71" s="1238"/>
      <c r="H71" s="1151">
        <v>33</v>
      </c>
    </row>
    <row r="72" spans="1:8" s="146" customFormat="1" ht="20.100000000000001" hidden="1" customHeight="1">
      <c r="A72" s="1014" t="s">
        <v>2499</v>
      </c>
      <c r="B72" s="1191" t="s">
        <v>2507</v>
      </c>
      <c r="C72" s="1154" t="s">
        <v>2508</v>
      </c>
      <c r="D72" s="1155" t="s">
        <v>283</v>
      </c>
      <c r="E72" s="1253"/>
      <c r="F72" s="1193"/>
      <c r="G72" s="1238"/>
      <c r="H72" s="1151">
        <v>34</v>
      </c>
    </row>
    <row r="73" spans="1:8" s="146" customFormat="1" ht="20.100000000000001" hidden="1" customHeight="1">
      <c r="A73" s="1014" t="s">
        <v>2424</v>
      </c>
      <c r="B73" s="1191" t="s">
        <v>1838</v>
      </c>
      <c r="C73" s="1154" t="s">
        <v>2509</v>
      </c>
      <c r="D73" s="1200">
        <v>45543</v>
      </c>
      <c r="E73" s="1244">
        <f t="shared" ref="E73" si="8">D73+5</f>
        <v>45548</v>
      </c>
      <c r="F73" s="1184">
        <f t="shared" ref="F73" si="9">D73+8</f>
        <v>45551</v>
      </c>
      <c r="G73" s="1238"/>
      <c r="H73" s="1151">
        <v>35</v>
      </c>
    </row>
    <row r="74" spans="1:8" s="146" customFormat="1" ht="20.100000000000001" hidden="1" customHeight="1">
      <c r="A74" s="1014"/>
      <c r="B74" s="1191" t="s">
        <v>2424</v>
      </c>
      <c r="C74" s="1154" t="s">
        <v>2510</v>
      </c>
      <c r="D74" s="1200">
        <v>45543</v>
      </c>
      <c r="E74" s="1244">
        <f t="shared" ref="E74:E77" si="10">D74+5</f>
        <v>45548</v>
      </c>
      <c r="F74" s="1184">
        <f t="shared" ref="F74:F78" si="11">D74+8</f>
        <v>45551</v>
      </c>
      <c r="G74" s="1238"/>
      <c r="H74" s="1151">
        <v>36</v>
      </c>
    </row>
    <row r="75" spans="1:8" s="146" customFormat="1" ht="20.100000000000001" hidden="1" customHeight="1">
      <c r="A75" s="1014" t="s">
        <v>2451</v>
      </c>
      <c r="B75" s="1191" t="s">
        <v>2503</v>
      </c>
      <c r="C75" s="1154" t="s">
        <v>2511</v>
      </c>
      <c r="D75" s="1200">
        <v>45558</v>
      </c>
      <c r="E75" s="1244">
        <f t="shared" si="10"/>
        <v>45563</v>
      </c>
      <c r="F75" s="1230" t="s">
        <v>283</v>
      </c>
      <c r="G75" s="1238"/>
      <c r="H75" s="1151">
        <v>37</v>
      </c>
    </row>
    <row r="76" spans="1:8" s="146" customFormat="1" ht="20.100000000000001" hidden="1" customHeight="1">
      <c r="A76" s="1014" t="s">
        <v>2505</v>
      </c>
      <c r="B76" s="1191" t="s">
        <v>2451</v>
      </c>
      <c r="C76" s="1154" t="s">
        <v>2512</v>
      </c>
      <c r="D76" s="1200">
        <v>45560</v>
      </c>
      <c r="E76" s="1230" t="s">
        <v>283</v>
      </c>
      <c r="F76" s="1184">
        <f t="shared" si="11"/>
        <v>45568</v>
      </c>
      <c r="G76" s="1238"/>
      <c r="H76" s="1151">
        <v>38</v>
      </c>
    </row>
    <row r="77" spans="1:8" s="146" customFormat="1" ht="20.100000000000001" hidden="1" customHeight="1">
      <c r="A77" s="1014"/>
      <c r="B77" s="1191" t="s">
        <v>2507</v>
      </c>
      <c r="C77" s="1154" t="s">
        <v>2513</v>
      </c>
      <c r="D77" s="1200">
        <v>45569</v>
      </c>
      <c r="E77" s="1244">
        <f t="shared" si="10"/>
        <v>45574</v>
      </c>
      <c r="F77" s="1230" t="s">
        <v>283</v>
      </c>
      <c r="G77" s="1238"/>
      <c r="H77" s="1151">
        <v>39</v>
      </c>
    </row>
    <row r="78" spans="1:8" s="146" customFormat="1" ht="20.100000000000001" hidden="1" customHeight="1">
      <c r="A78" s="1014"/>
      <c r="B78" s="1191" t="s">
        <v>1838</v>
      </c>
      <c r="C78" s="1154" t="s">
        <v>2514</v>
      </c>
      <c r="D78" s="1200">
        <v>45573</v>
      </c>
      <c r="E78" s="1230" t="s">
        <v>283</v>
      </c>
      <c r="F78" s="1184">
        <f t="shared" si="11"/>
        <v>45581</v>
      </c>
      <c r="G78" s="1238"/>
      <c r="H78" s="1151">
        <v>40</v>
      </c>
    </row>
    <row r="79" spans="1:8" s="146" customFormat="1" ht="20.100000000000001" hidden="1" customHeight="1">
      <c r="A79" s="1014"/>
      <c r="B79" s="1191" t="s">
        <v>2424</v>
      </c>
      <c r="C79" s="1154" t="s">
        <v>2515</v>
      </c>
      <c r="D79" s="1200">
        <v>45575</v>
      </c>
      <c r="E79" s="1244">
        <f t="shared" ref="E79:E83" si="12">D79+5</f>
        <v>45580</v>
      </c>
      <c r="F79" s="1184">
        <f t="shared" ref="F79:F83" si="13">D79+8</f>
        <v>45583</v>
      </c>
      <c r="G79" s="1238"/>
      <c r="H79" s="1151">
        <v>41</v>
      </c>
    </row>
    <row r="80" spans="1:8" s="146" customFormat="1" ht="20.100000000000001" hidden="1" customHeight="1">
      <c r="A80" s="1014"/>
      <c r="B80" s="1191" t="s">
        <v>2503</v>
      </c>
      <c r="C80" s="1154" t="s">
        <v>2516</v>
      </c>
      <c r="D80" s="1200">
        <v>45583</v>
      </c>
      <c r="E80" s="1244">
        <f t="shared" si="12"/>
        <v>45588</v>
      </c>
      <c r="F80" s="1184">
        <f t="shared" si="13"/>
        <v>45591</v>
      </c>
      <c r="G80" s="1238"/>
      <c r="H80" s="1151">
        <v>42</v>
      </c>
    </row>
    <row r="81" spans="1:8" s="146" customFormat="1" ht="20.100000000000001" hidden="1" customHeight="1">
      <c r="A81" s="1014"/>
      <c r="B81" s="1191" t="s">
        <v>2451</v>
      </c>
      <c r="C81" s="1154" t="s">
        <v>2517</v>
      </c>
      <c r="D81" s="1200">
        <v>45593</v>
      </c>
      <c r="E81" s="1244">
        <f t="shared" si="12"/>
        <v>45598</v>
      </c>
      <c r="F81" s="1184">
        <f t="shared" si="13"/>
        <v>45601</v>
      </c>
      <c r="G81" s="1238"/>
      <c r="H81" s="1151"/>
    </row>
    <row r="82" spans="1:8" s="146" customFormat="1" ht="20.100000000000001" hidden="1" customHeight="1">
      <c r="A82" s="1014" t="s">
        <v>2518</v>
      </c>
      <c r="B82" s="1191" t="s">
        <v>2507</v>
      </c>
      <c r="C82" s="1154" t="s">
        <v>2519</v>
      </c>
      <c r="D82" s="1200">
        <v>45599</v>
      </c>
      <c r="E82" s="1244">
        <f t="shared" ref="E82" si="14">D82+5</f>
        <v>45604</v>
      </c>
      <c r="F82" s="1184">
        <f t="shared" ref="F82" si="15">D82+8</f>
        <v>45607</v>
      </c>
      <c r="G82" s="1238"/>
      <c r="H82" s="1151"/>
    </row>
    <row r="83" spans="1:8" s="146" customFormat="1" ht="20.100000000000001" hidden="1" customHeight="1">
      <c r="A83" s="1014"/>
      <c r="B83" s="1191" t="s">
        <v>1838</v>
      </c>
      <c r="C83" s="1154" t="s">
        <v>2520</v>
      </c>
      <c r="D83" s="1200">
        <v>45606</v>
      </c>
      <c r="E83" s="1244">
        <f t="shared" si="12"/>
        <v>45611</v>
      </c>
      <c r="F83" s="1184">
        <f t="shared" si="13"/>
        <v>45614</v>
      </c>
      <c r="G83" s="1238"/>
      <c r="H83" s="1151"/>
    </row>
    <row r="84" spans="1:8" s="146" customFormat="1" ht="20.100000000000001" hidden="1" customHeight="1">
      <c r="A84" s="1014"/>
      <c r="B84" s="1191" t="s">
        <v>2424</v>
      </c>
      <c r="C84" s="1154" t="s">
        <v>2521</v>
      </c>
      <c r="D84" s="1200">
        <v>45616</v>
      </c>
      <c r="E84" s="1244">
        <f t="shared" ref="E84:E87" si="16">D84+5</f>
        <v>45621</v>
      </c>
      <c r="F84" s="1184">
        <f t="shared" ref="F84:F85" si="17">D84+8</f>
        <v>45624</v>
      </c>
      <c r="G84" s="1238"/>
      <c r="H84" s="1151"/>
    </row>
    <row r="85" spans="1:8" s="146" customFormat="1" ht="20.100000000000001" hidden="1" customHeight="1">
      <c r="A85" s="1014"/>
      <c r="B85" s="1191" t="s">
        <v>2503</v>
      </c>
      <c r="C85" s="1154" t="s">
        <v>2522</v>
      </c>
      <c r="D85" s="1200">
        <v>45619</v>
      </c>
      <c r="E85" s="1244">
        <f t="shared" si="16"/>
        <v>45624</v>
      </c>
      <c r="F85" s="1184">
        <f t="shared" si="17"/>
        <v>45627</v>
      </c>
      <c r="G85" s="1238"/>
      <c r="H85" s="1151"/>
    </row>
    <row r="86" spans="1:8" s="146" customFormat="1" ht="20.100000000000001" hidden="1" customHeight="1">
      <c r="A86" s="1014"/>
      <c r="B86" s="1191" t="s">
        <v>2451</v>
      </c>
      <c r="C86" s="1154" t="s">
        <v>2523</v>
      </c>
      <c r="D86" s="1155" t="s">
        <v>283</v>
      </c>
      <c r="E86" s="1157"/>
      <c r="F86" s="1157"/>
      <c r="G86" s="1238"/>
      <c r="H86" s="1151"/>
    </row>
    <row r="87" spans="1:8" s="146" customFormat="1" ht="20.100000000000001" hidden="1" customHeight="1">
      <c r="A87" s="1014"/>
      <c r="B87" s="1191" t="s">
        <v>2182</v>
      </c>
      <c r="C87" s="1154" t="s">
        <v>2524</v>
      </c>
      <c r="D87" s="1200">
        <v>45635</v>
      </c>
      <c r="E87" s="1244">
        <f t="shared" si="16"/>
        <v>45640</v>
      </c>
      <c r="F87" s="1155" t="s">
        <v>283</v>
      </c>
      <c r="G87" s="1238"/>
      <c r="H87" s="1151"/>
    </row>
    <row r="88" spans="1:8" s="146" customFormat="1" ht="20.100000000000001" hidden="1" customHeight="1">
      <c r="A88" s="1014"/>
      <c r="B88" s="1191" t="s">
        <v>1838</v>
      </c>
      <c r="C88" s="1154" t="s">
        <v>2525</v>
      </c>
      <c r="D88" s="1200">
        <v>45643</v>
      </c>
      <c r="E88" s="1155" t="s">
        <v>283</v>
      </c>
      <c r="F88" s="1184">
        <v>45645</v>
      </c>
      <c r="G88" s="1238"/>
      <c r="H88" s="1151"/>
    </row>
    <row r="89" spans="1:8" s="146" customFormat="1" ht="20.100000000000001" hidden="1" customHeight="1">
      <c r="A89" s="1014"/>
      <c r="B89" s="1191" t="s">
        <v>2424</v>
      </c>
      <c r="C89" s="1154" t="s">
        <v>2526</v>
      </c>
      <c r="D89" s="1200">
        <v>45651</v>
      </c>
      <c r="E89" s="1155" t="s">
        <v>283</v>
      </c>
      <c r="F89" s="1184">
        <v>45649</v>
      </c>
      <c r="G89" s="1238"/>
      <c r="H89" s="1151"/>
    </row>
    <row r="90" spans="1:8" s="146" customFormat="1" ht="20.100000000000001" hidden="1" customHeight="1">
      <c r="A90" s="1014"/>
      <c r="B90" s="1191" t="s">
        <v>2503</v>
      </c>
      <c r="C90" s="1154" t="s">
        <v>2527</v>
      </c>
      <c r="D90" s="1200">
        <v>45656</v>
      </c>
      <c r="E90" s="1244">
        <f t="shared" ref="E90:E93" si="18">D90+5</f>
        <v>45661</v>
      </c>
      <c r="F90" s="1184">
        <f t="shared" ref="F90:F93" si="19">D90+8</f>
        <v>45664</v>
      </c>
      <c r="G90" s="1238"/>
      <c r="H90" s="1151"/>
    </row>
    <row r="91" spans="1:8" s="146" customFormat="1" ht="20.100000000000001" hidden="1" customHeight="1">
      <c r="A91" s="1014"/>
      <c r="B91" s="1191" t="s">
        <v>2451</v>
      </c>
      <c r="C91" s="1154" t="s">
        <v>2528</v>
      </c>
      <c r="D91" s="1200">
        <v>45662</v>
      </c>
      <c r="E91" s="1244">
        <f t="shared" si="18"/>
        <v>45667</v>
      </c>
      <c r="F91" s="1184">
        <f t="shared" si="19"/>
        <v>45670</v>
      </c>
      <c r="G91" s="1238"/>
      <c r="H91" s="1151"/>
    </row>
    <row r="92" spans="1:8" s="146" customFormat="1" ht="20.100000000000001" hidden="1" customHeight="1">
      <c r="A92" s="1014"/>
      <c r="B92" s="1191" t="s">
        <v>2182</v>
      </c>
      <c r="C92" s="1154" t="s">
        <v>2529</v>
      </c>
      <c r="D92" s="1200">
        <v>45672</v>
      </c>
      <c r="E92" s="1244">
        <f t="shared" si="18"/>
        <v>45677</v>
      </c>
      <c r="F92" s="1184">
        <f t="shared" si="19"/>
        <v>45680</v>
      </c>
      <c r="G92" s="1238"/>
      <c r="H92" s="1151"/>
    </row>
    <row r="93" spans="1:8" s="146" customFormat="1" ht="20.100000000000001" hidden="1" customHeight="1">
      <c r="A93" s="1014"/>
      <c r="B93" s="1191" t="s">
        <v>1838</v>
      </c>
      <c r="C93" s="1154" t="s">
        <v>2530</v>
      </c>
      <c r="D93" s="1200">
        <v>45675</v>
      </c>
      <c r="E93" s="1244">
        <f t="shared" si="18"/>
        <v>45680</v>
      </c>
      <c r="F93" s="1184">
        <f t="shared" si="19"/>
        <v>45683</v>
      </c>
      <c r="G93" s="1238"/>
      <c r="H93" s="1151"/>
    </row>
    <row r="94" spans="1:8" s="146" customFormat="1" ht="20.100000000000001" hidden="1" customHeight="1">
      <c r="A94" s="1014"/>
      <c r="B94" s="1191" t="s">
        <v>2424</v>
      </c>
      <c r="C94" s="1154" t="s">
        <v>2531</v>
      </c>
      <c r="D94" s="1200">
        <v>45681</v>
      </c>
      <c r="E94" s="1244">
        <f t="shared" ref="E94:E98" si="20">D94+5</f>
        <v>45686</v>
      </c>
      <c r="F94" s="1184">
        <f t="shared" ref="F94:F98" si="21">D94+8</f>
        <v>45689</v>
      </c>
      <c r="G94" s="1238"/>
      <c r="H94" s="1151"/>
    </row>
    <row r="95" spans="1:8" s="146" customFormat="1" ht="20.100000000000001" hidden="1" customHeight="1">
      <c r="A95" s="1014"/>
      <c r="B95" s="1191" t="s">
        <v>2503</v>
      </c>
      <c r="C95" s="1154" t="s">
        <v>2532</v>
      </c>
      <c r="D95" s="1200">
        <v>45697</v>
      </c>
      <c r="E95" s="1155" t="s">
        <v>283</v>
      </c>
      <c r="F95" s="1155" t="s">
        <v>283</v>
      </c>
      <c r="G95" s="1238"/>
      <c r="H95" s="1151"/>
    </row>
    <row r="96" spans="1:8" s="146" customFormat="1" ht="20.100000000000001" hidden="1" customHeight="1">
      <c r="A96" s="1014"/>
      <c r="B96" s="1191" t="s">
        <v>2451</v>
      </c>
      <c r="C96" s="1154" t="s">
        <v>2533</v>
      </c>
      <c r="D96" s="1200">
        <v>45711</v>
      </c>
      <c r="E96" s="1155" t="s">
        <v>283</v>
      </c>
      <c r="F96" s="1155" t="s">
        <v>283</v>
      </c>
      <c r="G96" s="1238"/>
      <c r="H96" s="1151"/>
    </row>
    <row r="97" spans="1:8" s="146" customFormat="1" ht="20.100000000000001" hidden="1" customHeight="1">
      <c r="A97" s="1014"/>
      <c r="B97" s="1191" t="s">
        <v>2182</v>
      </c>
      <c r="C97" s="1154" t="s">
        <v>2534</v>
      </c>
      <c r="D97" s="1200">
        <v>45707</v>
      </c>
      <c r="E97" s="1244">
        <f t="shared" si="20"/>
        <v>45712</v>
      </c>
      <c r="F97" s="1184">
        <f t="shared" si="21"/>
        <v>45715</v>
      </c>
      <c r="G97" s="1238"/>
      <c r="H97" s="1151"/>
    </row>
    <row r="98" spans="1:8" s="146" customFormat="1" ht="20.100000000000001" hidden="1" customHeight="1">
      <c r="A98" s="1014"/>
      <c r="B98" s="1191" t="s">
        <v>1838</v>
      </c>
      <c r="C98" s="1154" t="s">
        <v>2535</v>
      </c>
      <c r="D98" s="1200">
        <v>45710</v>
      </c>
      <c r="E98" s="1244">
        <f t="shared" si="20"/>
        <v>45715</v>
      </c>
      <c r="F98" s="1184">
        <f t="shared" si="21"/>
        <v>45718</v>
      </c>
      <c r="G98" s="1238"/>
      <c r="H98" s="1151"/>
    </row>
    <row r="99" spans="1:8" s="146" customFormat="1" ht="20.100000000000001" hidden="1" customHeight="1">
      <c r="A99" s="1014" t="s">
        <v>2424</v>
      </c>
      <c r="B99" s="1191" t="s">
        <v>2135</v>
      </c>
      <c r="C99" s="1154" t="s">
        <v>2536</v>
      </c>
      <c r="D99" s="1200">
        <v>45714</v>
      </c>
      <c r="E99" s="1244">
        <f t="shared" ref="E99:E104" si="22">D99+5</f>
        <v>45719</v>
      </c>
      <c r="F99" s="1184">
        <f t="shared" ref="F99:F104" si="23">D99+8</f>
        <v>45722</v>
      </c>
      <c r="G99" s="1238"/>
      <c r="H99" s="1151"/>
    </row>
    <row r="100" spans="1:8" s="146" customFormat="1" ht="20.100000000000001" hidden="1" customHeight="1">
      <c r="A100" s="1014"/>
      <c r="B100" s="1191" t="s">
        <v>2503</v>
      </c>
      <c r="C100" s="1154" t="s">
        <v>2537</v>
      </c>
      <c r="D100" s="1200">
        <v>45725</v>
      </c>
      <c r="E100" s="1244">
        <f t="shared" si="22"/>
        <v>45730</v>
      </c>
      <c r="F100" s="1184">
        <f t="shared" si="23"/>
        <v>45733</v>
      </c>
      <c r="G100" s="1238"/>
      <c r="H100" s="1151"/>
    </row>
    <row r="101" spans="1:8" s="146" customFormat="1" ht="20.100000000000001" hidden="1" customHeight="1">
      <c r="A101" s="1014"/>
      <c r="B101" s="1191" t="s">
        <v>2451</v>
      </c>
      <c r="C101" s="1154" t="s">
        <v>2538</v>
      </c>
      <c r="D101" s="1200">
        <v>45734</v>
      </c>
      <c r="E101" s="1244">
        <f t="shared" si="22"/>
        <v>45739</v>
      </c>
      <c r="F101" s="1184">
        <f t="shared" si="23"/>
        <v>45742</v>
      </c>
      <c r="G101" s="1238"/>
      <c r="H101" s="1151"/>
    </row>
    <row r="102" spans="1:8" s="146" customFormat="1" ht="20.100000000000001" hidden="1" customHeight="1">
      <c r="A102" s="1014"/>
      <c r="B102" s="1191" t="s">
        <v>2539</v>
      </c>
      <c r="C102" s="1154" t="s">
        <v>2540</v>
      </c>
      <c r="D102" s="1200">
        <v>45737</v>
      </c>
      <c r="E102" s="1244">
        <f t="shared" si="22"/>
        <v>45742</v>
      </c>
      <c r="F102" s="1184">
        <f t="shared" si="23"/>
        <v>45745</v>
      </c>
      <c r="G102" s="1238"/>
      <c r="H102" s="1151"/>
    </row>
    <row r="103" spans="1:8" s="146" customFormat="1" ht="20.100000000000001" hidden="1" customHeight="1">
      <c r="A103" s="1014" t="s">
        <v>2541</v>
      </c>
      <c r="B103" s="1191" t="s">
        <v>2182</v>
      </c>
      <c r="C103" s="1154" t="s">
        <v>2542</v>
      </c>
      <c r="D103" s="1200">
        <v>45742</v>
      </c>
      <c r="E103" s="1177" t="s">
        <v>283</v>
      </c>
      <c r="F103" s="1177" t="s">
        <v>283</v>
      </c>
      <c r="G103" s="1238"/>
      <c r="H103" s="1151"/>
    </row>
    <row r="104" spans="1:8" s="146" customFormat="1" ht="20.100000000000001" hidden="1" customHeight="1">
      <c r="A104" s="1014"/>
      <c r="B104" s="1191" t="s">
        <v>1838</v>
      </c>
      <c r="C104" s="1154" t="s">
        <v>2543</v>
      </c>
      <c r="D104" s="1200">
        <v>45751</v>
      </c>
      <c r="E104" s="1244">
        <f t="shared" si="22"/>
        <v>45756</v>
      </c>
      <c r="F104" s="1184">
        <f t="shared" si="23"/>
        <v>45759</v>
      </c>
      <c r="G104" s="1238"/>
      <c r="H104" s="1151"/>
    </row>
    <row r="105" spans="1:8" s="146" customFormat="1" ht="20.100000000000001" hidden="1" customHeight="1">
      <c r="A105" s="1014"/>
      <c r="B105" s="1191" t="s">
        <v>2135</v>
      </c>
      <c r="C105" s="1154" t="s">
        <v>2544</v>
      </c>
      <c r="D105" s="1200">
        <v>45757</v>
      </c>
      <c r="E105" s="1244">
        <f t="shared" ref="E105:E107" si="24">D105+5</f>
        <v>45762</v>
      </c>
      <c r="F105" s="1184">
        <f t="shared" ref="F105:F107" si="25">D105+8</f>
        <v>45765</v>
      </c>
      <c r="G105" s="1238"/>
      <c r="H105" s="1151"/>
    </row>
    <row r="106" spans="1:8" s="146" customFormat="1" ht="20.100000000000001" hidden="1" customHeight="1">
      <c r="A106" s="1014"/>
      <c r="B106" s="1191" t="s">
        <v>2503</v>
      </c>
      <c r="C106" s="1154" t="s">
        <v>2545</v>
      </c>
      <c r="D106" s="1200">
        <v>45764</v>
      </c>
      <c r="E106" s="1244">
        <f t="shared" si="24"/>
        <v>45769</v>
      </c>
      <c r="F106" s="1184">
        <f t="shared" si="25"/>
        <v>45772</v>
      </c>
      <c r="G106" s="1238"/>
      <c r="H106" s="1151"/>
    </row>
    <row r="107" spans="1:8" s="146" customFormat="1" ht="20.100000000000001" hidden="1" customHeight="1">
      <c r="A107" s="1014"/>
      <c r="B107" s="1191" t="s">
        <v>2451</v>
      </c>
      <c r="C107" s="1154" t="s">
        <v>2546</v>
      </c>
      <c r="D107" s="1200">
        <v>45768</v>
      </c>
      <c r="E107" s="1244">
        <f t="shared" si="24"/>
        <v>45773</v>
      </c>
      <c r="F107" s="1184">
        <f t="shared" si="25"/>
        <v>45776</v>
      </c>
      <c r="G107" s="1238"/>
      <c r="H107" s="1151"/>
    </row>
    <row r="108" spans="1:8" s="146" customFormat="1" ht="20.100000000000001" hidden="1" customHeight="1">
      <c r="A108" s="1014"/>
      <c r="B108" s="1191" t="s">
        <v>2539</v>
      </c>
      <c r="C108" s="1154" t="s">
        <v>2547</v>
      </c>
      <c r="D108" s="1154">
        <v>45778</v>
      </c>
      <c r="E108" s="1255">
        <f>D108+5</f>
        <v>45783</v>
      </c>
      <c r="F108" s="1151">
        <f>D108+8</f>
        <v>45786</v>
      </c>
      <c r="G108" s="1202"/>
      <c r="H108" s="1151"/>
    </row>
    <row r="109" spans="1:8" s="146" customFormat="1" ht="20.100000000000001" hidden="1" customHeight="1">
      <c r="A109" s="1014"/>
      <c r="B109" s="1191" t="s">
        <v>1838</v>
      </c>
      <c r="C109" s="1154" t="s">
        <v>2548</v>
      </c>
      <c r="D109" s="1200">
        <v>45786</v>
      </c>
      <c r="E109" s="1244">
        <f t="shared" ref="E109:E112" si="26">D109+5</f>
        <v>45791</v>
      </c>
      <c r="F109" s="1184">
        <f t="shared" ref="F109:F112" si="27">D109+8</f>
        <v>45794</v>
      </c>
      <c r="G109" s="1238"/>
      <c r="H109" s="1151"/>
    </row>
    <row r="110" spans="1:8" s="146" customFormat="1" ht="20.100000000000001" hidden="1" customHeight="1">
      <c r="A110" s="1014"/>
      <c r="B110" s="1191" t="s">
        <v>2135</v>
      </c>
      <c r="C110" s="1154" t="s">
        <v>2549</v>
      </c>
      <c r="D110" s="1200">
        <v>45793</v>
      </c>
      <c r="E110" s="1244">
        <f t="shared" si="26"/>
        <v>45798</v>
      </c>
      <c r="F110" s="1184">
        <f t="shared" si="27"/>
        <v>45801</v>
      </c>
      <c r="G110" s="1238"/>
      <c r="H110" s="1151"/>
    </row>
    <row r="111" spans="1:8" s="146" customFormat="1" ht="20.100000000000001" hidden="1" customHeight="1">
      <c r="A111" s="1014"/>
      <c r="B111" s="1191" t="s">
        <v>2503</v>
      </c>
      <c r="C111" s="1154" t="s">
        <v>2550</v>
      </c>
      <c r="D111" s="1200">
        <v>45802</v>
      </c>
      <c r="E111" s="1244">
        <f t="shared" si="26"/>
        <v>45807</v>
      </c>
      <c r="F111" s="1184">
        <f t="shared" si="27"/>
        <v>45810</v>
      </c>
      <c r="G111" s="1238"/>
      <c r="H111" s="1151"/>
    </row>
    <row r="112" spans="1:8" s="146" customFormat="1" ht="20.100000000000001" hidden="1" customHeight="1">
      <c r="A112" s="1014"/>
      <c r="B112" s="1191" t="s">
        <v>2451</v>
      </c>
      <c r="C112" s="1154" t="s">
        <v>2551</v>
      </c>
      <c r="D112" s="1200">
        <v>45805</v>
      </c>
      <c r="E112" s="1244">
        <f t="shared" si="26"/>
        <v>45810</v>
      </c>
      <c r="F112" s="1184">
        <f t="shared" si="27"/>
        <v>45813</v>
      </c>
      <c r="G112" s="1238"/>
      <c r="H112" s="1151"/>
    </row>
    <row r="113" spans="1:8" s="146" customFormat="1" ht="20.100000000000001" hidden="1" customHeight="1">
      <c r="A113" s="1014"/>
      <c r="B113" s="1191" t="s">
        <v>2539</v>
      </c>
      <c r="C113" s="1154" t="s">
        <v>2552</v>
      </c>
      <c r="D113" s="1154">
        <v>45812</v>
      </c>
      <c r="E113" s="1255">
        <f>D113+5</f>
        <v>45817</v>
      </c>
      <c r="F113" s="1151">
        <f>D113+8</f>
        <v>45820</v>
      </c>
      <c r="G113" s="1202"/>
      <c r="H113" s="1151"/>
    </row>
    <row r="114" spans="1:8" s="146" customFormat="1" ht="20.100000000000001" hidden="1" customHeight="1">
      <c r="A114" s="1014"/>
      <c r="B114" s="1191" t="s">
        <v>2553</v>
      </c>
      <c r="C114" s="1154" t="s">
        <v>2554</v>
      </c>
      <c r="D114" s="1200">
        <v>45820</v>
      </c>
      <c r="E114" s="1244">
        <f t="shared" ref="E114:E117" si="28">D114+5</f>
        <v>45825</v>
      </c>
      <c r="F114" s="1184">
        <f t="shared" ref="F114:F117" si="29">D114+8</f>
        <v>45828</v>
      </c>
      <c r="G114" s="1238"/>
      <c r="H114" s="1151"/>
    </row>
    <row r="115" spans="1:8" s="146" customFormat="1" ht="20.100000000000001" hidden="1" customHeight="1">
      <c r="A115" s="1014"/>
      <c r="B115" s="1191" t="s">
        <v>2135</v>
      </c>
      <c r="C115" s="1154" t="s">
        <v>2555</v>
      </c>
      <c r="D115" s="1200">
        <v>45827</v>
      </c>
      <c r="E115" s="1244">
        <f t="shared" si="28"/>
        <v>45832</v>
      </c>
      <c r="F115" s="1184">
        <f t="shared" si="29"/>
        <v>45835</v>
      </c>
      <c r="G115" s="1238"/>
      <c r="H115" s="1151"/>
    </row>
    <row r="116" spans="1:8" s="146" customFormat="1" ht="20.100000000000001" hidden="1" customHeight="1">
      <c r="A116" s="1014"/>
      <c r="B116" s="1191" t="s">
        <v>2503</v>
      </c>
      <c r="C116" s="1154" t="s">
        <v>2556</v>
      </c>
      <c r="D116" s="1200">
        <v>45837</v>
      </c>
      <c r="E116" s="1244">
        <f t="shared" si="28"/>
        <v>45842</v>
      </c>
      <c r="F116" s="1184">
        <f t="shared" si="29"/>
        <v>45845</v>
      </c>
      <c r="G116" s="1238"/>
      <c r="H116" s="1151"/>
    </row>
    <row r="117" spans="1:8" s="146" customFormat="1" ht="20.100000000000001" hidden="1" customHeight="1">
      <c r="A117" s="1014"/>
      <c r="B117" s="1191" t="s">
        <v>2451</v>
      </c>
      <c r="C117" s="1154" t="s">
        <v>2557</v>
      </c>
      <c r="D117" s="1200">
        <v>45842</v>
      </c>
      <c r="E117" s="1244">
        <f t="shared" si="28"/>
        <v>45847</v>
      </c>
      <c r="F117" s="1184">
        <f t="shared" si="29"/>
        <v>45850</v>
      </c>
      <c r="G117" s="1238"/>
      <c r="H117" s="1151"/>
    </row>
    <row r="118" spans="1:8" s="146" customFormat="1" ht="20.100000000000001" hidden="1" customHeight="1">
      <c r="A118" s="1014"/>
      <c r="B118" s="1191" t="s">
        <v>2539</v>
      </c>
      <c r="C118" s="1154" t="s">
        <v>2558</v>
      </c>
      <c r="D118" s="1154">
        <v>45845</v>
      </c>
      <c r="E118" s="1255">
        <f>D118+5</f>
        <v>45850</v>
      </c>
      <c r="F118" s="1151">
        <f>D118+8</f>
        <v>45853</v>
      </c>
      <c r="G118" s="1202"/>
      <c r="H118" s="1151"/>
    </row>
    <row r="119" spans="1:8" s="146" customFormat="1" ht="20.100000000000001" hidden="1" customHeight="1">
      <c r="A119" s="1014"/>
      <c r="B119" s="1191" t="s">
        <v>2553</v>
      </c>
      <c r="C119" s="1154" t="s">
        <v>2559</v>
      </c>
      <c r="D119" s="1200">
        <v>45853</v>
      </c>
      <c r="E119" s="1244">
        <f t="shared" ref="E119:E122" si="30">D119+5</f>
        <v>45858</v>
      </c>
      <c r="F119" s="1184">
        <f t="shared" ref="F119:F122" si="31">D119+8</f>
        <v>45861</v>
      </c>
      <c r="G119" s="1238"/>
      <c r="H119" s="1151"/>
    </row>
    <row r="120" spans="1:8" s="146" customFormat="1" ht="20.100000000000001" hidden="1" customHeight="1">
      <c r="A120" s="1014"/>
      <c r="B120" s="1191" t="s">
        <v>2135</v>
      </c>
      <c r="C120" s="1154" t="s">
        <v>2560</v>
      </c>
      <c r="D120" s="1200">
        <v>45862</v>
      </c>
      <c r="E120" s="1244">
        <f t="shared" si="30"/>
        <v>45867</v>
      </c>
      <c r="F120" s="1184">
        <f t="shared" si="31"/>
        <v>45870</v>
      </c>
      <c r="G120" s="1238"/>
      <c r="H120" s="1151"/>
    </row>
    <row r="121" spans="1:8" s="146" customFormat="1" ht="20.100000000000001" hidden="1" customHeight="1">
      <c r="A121" s="1014"/>
      <c r="B121" s="1191" t="s">
        <v>2503</v>
      </c>
      <c r="C121" s="1154" t="s">
        <v>2561</v>
      </c>
      <c r="D121" s="1200">
        <v>45874</v>
      </c>
      <c r="E121" s="1244">
        <f t="shared" si="30"/>
        <v>45879</v>
      </c>
      <c r="F121" s="1184">
        <f t="shared" si="31"/>
        <v>45882</v>
      </c>
      <c r="G121" s="1238"/>
      <c r="H121" s="1151"/>
    </row>
    <row r="122" spans="1:8" s="146" customFormat="1" ht="20.100000000000001" hidden="1" customHeight="1">
      <c r="A122" s="1014"/>
      <c r="B122" s="1191" t="s">
        <v>2451</v>
      </c>
      <c r="C122" s="1154" t="s">
        <v>2562</v>
      </c>
      <c r="D122" s="1200">
        <v>45877</v>
      </c>
      <c r="E122" s="1244">
        <f t="shared" si="30"/>
        <v>45882</v>
      </c>
      <c r="F122" s="1184">
        <f t="shared" si="31"/>
        <v>45885</v>
      </c>
      <c r="G122" s="1238"/>
      <c r="H122" s="1151"/>
    </row>
    <row r="123" spans="1:8" s="146" customFormat="1" ht="20.100000000000001" hidden="1" customHeight="1">
      <c r="A123" s="1014"/>
      <c r="B123" s="1191" t="s">
        <v>2539</v>
      </c>
      <c r="C123" s="1154" t="s">
        <v>2563</v>
      </c>
      <c r="D123" s="1154">
        <v>45882</v>
      </c>
      <c r="E123" s="1255">
        <f>D123+5</f>
        <v>45887</v>
      </c>
      <c r="F123" s="1151">
        <f>D123+8</f>
        <v>45890</v>
      </c>
      <c r="G123" s="1202"/>
      <c r="H123" s="1151"/>
    </row>
    <row r="124" spans="1:8" s="146" customFormat="1" ht="20.100000000000001" hidden="1" customHeight="1">
      <c r="A124" s="1014"/>
      <c r="B124" s="1191" t="s">
        <v>2553</v>
      </c>
      <c r="C124" s="1154" t="s">
        <v>2564</v>
      </c>
      <c r="D124" s="1200">
        <v>45889</v>
      </c>
      <c r="E124" s="1244">
        <f t="shared" ref="E124:E127" si="32">D124+5</f>
        <v>45894</v>
      </c>
      <c r="F124" s="1184">
        <f t="shared" ref="F124:F127" si="33">D124+8</f>
        <v>45897</v>
      </c>
      <c r="G124" s="1238"/>
      <c r="H124" s="1151"/>
    </row>
    <row r="125" spans="1:8" s="146" customFormat="1" ht="20.100000000000001" hidden="1" customHeight="1">
      <c r="A125" s="1014" t="s">
        <v>2172</v>
      </c>
      <c r="B125" s="1191" t="s">
        <v>2135</v>
      </c>
      <c r="C125" s="1154" t="s">
        <v>2565</v>
      </c>
      <c r="D125" s="1200">
        <v>45895</v>
      </c>
      <c r="E125" s="1244">
        <f t="shared" si="32"/>
        <v>45900</v>
      </c>
      <c r="F125" s="1184">
        <f t="shared" si="33"/>
        <v>45903</v>
      </c>
      <c r="G125" s="1238"/>
      <c r="H125" s="1151"/>
    </row>
    <row r="126" spans="1:8" s="146" customFormat="1" ht="20.100000000000001" hidden="1" customHeight="1">
      <c r="A126" s="1014"/>
      <c r="B126" s="1191" t="s">
        <v>2503</v>
      </c>
      <c r="C126" s="1154" t="s">
        <v>2566</v>
      </c>
      <c r="D126" s="1200">
        <v>45909</v>
      </c>
      <c r="E126" s="1244">
        <f t="shared" si="32"/>
        <v>45914</v>
      </c>
      <c r="F126" s="1184">
        <f t="shared" si="33"/>
        <v>45917</v>
      </c>
      <c r="G126" s="1238"/>
      <c r="H126" s="1151"/>
    </row>
    <row r="127" spans="1:8" s="146" customFormat="1" ht="20.100000000000001" hidden="1" customHeight="1">
      <c r="A127" s="1014"/>
      <c r="B127" s="1191" t="s">
        <v>2451</v>
      </c>
      <c r="C127" s="1154" t="s">
        <v>2567</v>
      </c>
      <c r="D127" s="1200">
        <v>45912</v>
      </c>
      <c r="E127" s="1244">
        <f t="shared" si="32"/>
        <v>45917</v>
      </c>
      <c r="F127" s="1184">
        <f t="shared" si="33"/>
        <v>45920</v>
      </c>
      <c r="G127" s="1238"/>
      <c r="H127" s="1151"/>
    </row>
    <row r="128" spans="1:8" s="146" customFormat="1" ht="20.100000000000001" hidden="1" customHeight="1">
      <c r="A128" s="1014"/>
      <c r="B128" s="1191" t="s">
        <v>2539</v>
      </c>
      <c r="C128" s="1154" t="s">
        <v>2568</v>
      </c>
      <c r="D128" s="1154">
        <v>45921</v>
      </c>
      <c r="E128" s="1255">
        <f>D128+5</f>
        <v>45926</v>
      </c>
      <c r="F128" s="1151">
        <f>D128+8</f>
        <v>45929</v>
      </c>
      <c r="G128" s="1202"/>
      <c r="H128" s="1151"/>
    </row>
    <row r="129" spans="1:8" s="146" customFormat="1" ht="20.100000000000001" hidden="1" customHeight="1">
      <c r="A129" s="1014"/>
      <c r="B129" s="1191" t="s">
        <v>2553</v>
      </c>
      <c r="C129" s="1154" t="s">
        <v>2569</v>
      </c>
      <c r="D129" s="1200">
        <v>45923</v>
      </c>
      <c r="E129" s="1244">
        <f t="shared" ref="E129:E132" si="34">D129+5</f>
        <v>45928</v>
      </c>
      <c r="F129" s="1184">
        <f t="shared" ref="F129" si="35">D129+8</f>
        <v>45931</v>
      </c>
      <c r="G129" s="1238"/>
      <c r="H129" s="1151"/>
    </row>
    <row r="130" spans="1:8" s="146" customFormat="1" ht="20.100000000000001" hidden="1" customHeight="1">
      <c r="A130" s="1014"/>
      <c r="B130" s="1191" t="s">
        <v>2135</v>
      </c>
      <c r="C130" s="1154" t="s">
        <v>2570</v>
      </c>
      <c r="D130" s="1200">
        <v>45943</v>
      </c>
      <c r="E130" s="1177" t="s">
        <v>283</v>
      </c>
      <c r="F130" s="1177" t="s">
        <v>283</v>
      </c>
      <c r="G130" s="1238"/>
      <c r="H130" s="1151"/>
    </row>
    <row r="131" spans="1:8" s="146" customFormat="1" ht="20.100000000000001" hidden="1" customHeight="1">
      <c r="A131" s="1014"/>
      <c r="B131" s="1191" t="s">
        <v>2503</v>
      </c>
      <c r="C131" s="1154" t="s">
        <v>2571</v>
      </c>
      <c r="D131" s="1200">
        <v>45943</v>
      </c>
      <c r="E131" s="1177" t="s">
        <v>283</v>
      </c>
      <c r="F131" s="1184">
        <v>45946</v>
      </c>
      <c r="G131" s="1238"/>
      <c r="H131" s="1151"/>
    </row>
    <row r="132" spans="1:8" s="146" customFormat="1" ht="20.100000000000001" hidden="1" customHeight="1">
      <c r="A132" s="1014" t="s">
        <v>2539</v>
      </c>
      <c r="B132" s="1191" t="s">
        <v>2451</v>
      </c>
      <c r="C132" s="1154" t="s">
        <v>2572</v>
      </c>
      <c r="D132" s="1200">
        <v>45949</v>
      </c>
      <c r="E132" s="1244">
        <f t="shared" si="34"/>
        <v>45954</v>
      </c>
      <c r="F132" s="1184">
        <f t="shared" ref="F132:F136" si="36">D132+8</f>
        <v>45957</v>
      </c>
      <c r="G132" s="1238"/>
      <c r="H132" s="1151"/>
    </row>
    <row r="133" spans="1:8" s="146" customFormat="1" ht="20.100000000000001" hidden="1" customHeight="1">
      <c r="A133" s="1014" t="s">
        <v>2539</v>
      </c>
      <c r="B133" s="1236" t="s">
        <v>307</v>
      </c>
      <c r="C133" s="1154" t="s">
        <v>2573</v>
      </c>
      <c r="D133" s="1160">
        <v>45952</v>
      </c>
      <c r="E133" s="1254"/>
      <c r="F133" s="1195"/>
      <c r="G133" s="1202"/>
      <c r="H133" s="1151"/>
    </row>
    <row r="134" spans="1:8" s="146" customFormat="1" ht="20.100000000000001" hidden="1" customHeight="1">
      <c r="A134" s="1014" t="s">
        <v>2553</v>
      </c>
      <c r="B134" s="1236" t="s">
        <v>307</v>
      </c>
      <c r="C134" s="1154" t="s">
        <v>2574</v>
      </c>
      <c r="D134" s="1187">
        <v>45959</v>
      </c>
      <c r="E134" s="1246">
        <f t="shared" ref="E134:E136" si="37">D134+5</f>
        <v>45964</v>
      </c>
      <c r="F134" s="1187">
        <f t="shared" si="36"/>
        <v>45967</v>
      </c>
      <c r="G134" s="1238"/>
      <c r="H134" s="1151"/>
    </row>
    <row r="135" spans="1:8" s="146" customFormat="1" ht="20.100000000000001" hidden="1" customHeight="1">
      <c r="A135" s="1014"/>
      <c r="B135" s="1191" t="s">
        <v>2135</v>
      </c>
      <c r="C135" s="1154" t="s">
        <v>2575</v>
      </c>
      <c r="D135" s="1200">
        <v>45966</v>
      </c>
      <c r="E135" s="1244">
        <f t="shared" si="37"/>
        <v>45971</v>
      </c>
      <c r="F135" s="1184">
        <f t="shared" si="36"/>
        <v>45974</v>
      </c>
      <c r="G135" s="1238"/>
      <c r="H135" s="1151"/>
    </row>
    <row r="136" spans="1:8" s="146" customFormat="1" ht="20.100000000000001" hidden="1" customHeight="1">
      <c r="A136" s="1014"/>
      <c r="B136" s="1191" t="s">
        <v>2503</v>
      </c>
      <c r="C136" s="1154" t="s">
        <v>2576</v>
      </c>
      <c r="D136" s="1200">
        <v>45973</v>
      </c>
      <c r="E136" s="1244">
        <f t="shared" si="37"/>
        <v>45978</v>
      </c>
      <c r="F136" s="1184">
        <f t="shared" si="36"/>
        <v>45981</v>
      </c>
      <c r="G136" s="1238"/>
      <c r="H136" s="1151"/>
    </row>
    <row r="137" spans="1:8" s="146" customFormat="1" ht="20.100000000000001" hidden="1" customHeight="1">
      <c r="A137" s="1014" t="s">
        <v>2539</v>
      </c>
      <c r="B137" s="1236" t="s">
        <v>307</v>
      </c>
      <c r="C137" s="1154" t="s">
        <v>2577</v>
      </c>
      <c r="D137" s="1187">
        <v>45980</v>
      </c>
      <c r="E137" s="1246">
        <f t="shared" ref="E137" si="38">D137+5</f>
        <v>45985</v>
      </c>
      <c r="F137" s="1187">
        <f t="shared" ref="F137" si="39">D137+8</f>
        <v>45988</v>
      </c>
      <c r="G137" s="1238"/>
      <c r="H137" s="1151"/>
    </row>
    <row r="138" spans="1:8" s="146" customFormat="1" ht="20.100000000000001" hidden="1" customHeight="1">
      <c r="A138" s="1014" t="s">
        <v>2578</v>
      </c>
      <c r="B138" s="1236" t="s">
        <v>307</v>
      </c>
      <c r="C138" s="1154" t="s">
        <v>2579</v>
      </c>
      <c r="D138" s="1187">
        <v>45987</v>
      </c>
      <c r="E138" s="1246">
        <f t="shared" ref="E138" si="40">D138+5</f>
        <v>45992</v>
      </c>
      <c r="F138" s="1187">
        <f t="shared" ref="F138" si="41">D138+8</f>
        <v>45995</v>
      </c>
      <c r="G138" s="1238"/>
      <c r="H138" s="1151"/>
    </row>
    <row r="139" spans="1:8" s="146" customFormat="1" ht="20.100000000000001" hidden="1" customHeight="1">
      <c r="A139" s="1014"/>
      <c r="B139" s="1191" t="s">
        <v>2734</v>
      </c>
      <c r="C139" s="1154" t="s">
        <v>2735</v>
      </c>
      <c r="D139" s="1200">
        <v>45985</v>
      </c>
      <c r="E139" s="1256">
        <f>D139+4</f>
        <v>45989</v>
      </c>
      <c r="F139" s="1257">
        <f>D139+7</f>
        <v>45992</v>
      </c>
      <c r="G139" s="1238"/>
      <c r="H139" s="1151">
        <v>47</v>
      </c>
    </row>
    <row r="140" spans="1:8" s="146" customFormat="1" ht="20.100000000000001" hidden="1" customHeight="1">
      <c r="A140" s="1014"/>
      <c r="B140" s="1191" t="s">
        <v>2736</v>
      </c>
      <c r="C140" s="1154" t="s">
        <v>2737</v>
      </c>
      <c r="D140" s="1258" t="s">
        <v>283</v>
      </c>
      <c r="E140" s="1178" t="s">
        <v>283</v>
      </c>
      <c r="F140" s="1178" t="s">
        <v>283</v>
      </c>
      <c r="G140" s="1238"/>
      <c r="H140" s="1151">
        <v>48</v>
      </c>
    </row>
    <row r="141" spans="1:8" s="146" customFormat="1" ht="20.100000000000001" hidden="1" customHeight="1">
      <c r="A141" s="1014" t="s">
        <v>2738</v>
      </c>
      <c r="B141" s="1191" t="s">
        <v>2739</v>
      </c>
      <c r="C141" s="1154" t="s">
        <v>2740</v>
      </c>
      <c r="D141" s="1200">
        <v>45999</v>
      </c>
      <c r="E141" s="1244">
        <f t="shared" ref="E141:E144" si="42">D141+4</f>
        <v>46003</v>
      </c>
      <c r="F141" s="1244">
        <f t="shared" ref="F141:F144" si="43">D141+7</f>
        <v>46006</v>
      </c>
      <c r="G141" s="1238"/>
      <c r="H141" s="1151">
        <v>49</v>
      </c>
    </row>
    <row r="142" spans="1:8" s="146" customFormat="1" ht="20.100000000000001" hidden="1" customHeight="1">
      <c r="A142" s="1014" t="s">
        <v>2741</v>
      </c>
      <c r="B142" s="1191" t="s">
        <v>2742</v>
      </c>
      <c r="C142" s="1154" t="s">
        <v>2743</v>
      </c>
      <c r="D142" s="1200">
        <v>46010</v>
      </c>
      <c r="E142" s="1244">
        <f t="shared" si="42"/>
        <v>46014</v>
      </c>
      <c r="F142" s="1177" t="s">
        <v>283</v>
      </c>
      <c r="G142" s="1238"/>
      <c r="H142" s="1151">
        <v>50</v>
      </c>
    </row>
    <row r="143" spans="1:8" s="146" customFormat="1" ht="20.100000000000001" hidden="1" customHeight="1">
      <c r="A143" s="1014" t="s">
        <v>2744</v>
      </c>
      <c r="B143" s="1191" t="s">
        <v>2745</v>
      </c>
      <c r="C143" s="1154" t="s">
        <v>2746</v>
      </c>
      <c r="D143" s="1200">
        <v>46012</v>
      </c>
      <c r="E143" s="1177" t="s">
        <v>283</v>
      </c>
      <c r="F143" s="1184">
        <f t="shared" si="43"/>
        <v>46019</v>
      </c>
      <c r="G143" s="1238"/>
      <c r="H143" s="1151">
        <v>51</v>
      </c>
    </row>
    <row r="144" spans="1:8" s="146" customFormat="1" ht="20.100000000000001" hidden="1" customHeight="1">
      <c r="A144" s="1014" t="s">
        <v>2747</v>
      </c>
      <c r="B144" s="1191" t="s">
        <v>2748</v>
      </c>
      <c r="C144" s="1154" t="s">
        <v>2749</v>
      </c>
      <c r="D144" s="1200">
        <v>46022</v>
      </c>
      <c r="E144" s="1244">
        <f t="shared" si="42"/>
        <v>46026</v>
      </c>
      <c r="F144" s="1184">
        <f t="shared" si="43"/>
        <v>46029</v>
      </c>
      <c r="G144" s="1238"/>
      <c r="H144" s="1151">
        <v>52</v>
      </c>
    </row>
    <row r="145" spans="1:8" s="146" customFormat="1" ht="20.100000000000001" hidden="1" customHeight="1">
      <c r="A145" s="1014" t="s">
        <v>2553</v>
      </c>
      <c r="B145" s="1191" t="s">
        <v>2736</v>
      </c>
      <c r="C145" s="1154" t="s">
        <v>2750</v>
      </c>
      <c r="D145" s="1200">
        <v>46028</v>
      </c>
      <c r="E145" s="1244">
        <f t="shared" ref="E145:E147" si="44">D145+4</f>
        <v>46032</v>
      </c>
      <c r="F145" s="1184">
        <f t="shared" ref="F145:F147" si="45">D145+7</f>
        <v>46035</v>
      </c>
      <c r="G145" s="1238"/>
      <c r="H145" s="1151">
        <v>1</v>
      </c>
    </row>
    <row r="146" spans="1:8" s="146" customFormat="1" ht="20.100000000000001" hidden="1" customHeight="1">
      <c r="A146" s="1014" t="s">
        <v>2751</v>
      </c>
      <c r="B146" s="1191" t="s">
        <v>2752</v>
      </c>
      <c r="C146" s="1154" t="s">
        <v>2753</v>
      </c>
      <c r="D146" s="1200">
        <v>45669</v>
      </c>
      <c r="E146" s="1244">
        <f t="shared" si="44"/>
        <v>45673</v>
      </c>
      <c r="F146" s="1184">
        <f t="shared" si="45"/>
        <v>45676</v>
      </c>
      <c r="G146" s="1238"/>
      <c r="H146" s="1151">
        <v>2</v>
      </c>
    </row>
    <row r="147" spans="1:8" s="146" customFormat="1" ht="20.100000000000001" hidden="1" customHeight="1">
      <c r="A147" s="1014" t="s">
        <v>2739</v>
      </c>
      <c r="B147" s="1236" t="s">
        <v>307</v>
      </c>
      <c r="C147" s="1154" t="s">
        <v>2754</v>
      </c>
      <c r="D147" s="1187">
        <v>46037</v>
      </c>
      <c r="E147" s="1246">
        <f t="shared" si="44"/>
        <v>46041</v>
      </c>
      <c r="F147" s="1187">
        <f t="shared" si="45"/>
        <v>46044</v>
      </c>
      <c r="G147" s="1238"/>
      <c r="H147" s="1151">
        <v>3</v>
      </c>
    </row>
    <row r="148" spans="1:8" s="146" customFormat="1" ht="20.100000000000001" hidden="1" customHeight="1">
      <c r="A148" s="1014" t="s">
        <v>2742</v>
      </c>
      <c r="B148" s="1191" t="s">
        <v>2739</v>
      </c>
      <c r="C148" s="1154" t="s">
        <v>2755</v>
      </c>
      <c r="D148" s="1200">
        <v>46044</v>
      </c>
      <c r="E148" s="1178" t="s">
        <v>283</v>
      </c>
      <c r="F148" s="1184">
        <f>D148+7</f>
        <v>46051</v>
      </c>
      <c r="G148" s="1238"/>
      <c r="H148" s="1151">
        <v>4</v>
      </c>
    </row>
    <row r="149" spans="1:8" s="146" customFormat="1" ht="20.100000000000001" hidden="1" customHeight="1">
      <c r="A149" s="1014" t="s">
        <v>2756</v>
      </c>
      <c r="B149" s="1159" t="s">
        <v>459</v>
      </c>
      <c r="C149" s="1154" t="s">
        <v>2757</v>
      </c>
      <c r="D149" s="1200">
        <v>46051</v>
      </c>
      <c r="E149" s="1244">
        <f t="shared" ref="E149" si="46">D149+4</f>
        <v>46055</v>
      </c>
      <c r="F149" s="1184">
        <f t="shared" ref="F149" si="47">D149+7</f>
        <v>46058</v>
      </c>
      <c r="G149" s="1238"/>
      <c r="H149" s="1151">
        <v>5</v>
      </c>
    </row>
    <row r="150" spans="1:8" s="146" customFormat="1" ht="20.100000000000001" hidden="1" customHeight="1">
      <c r="A150" s="1014"/>
      <c r="B150" s="1191" t="s">
        <v>2745</v>
      </c>
      <c r="C150" s="1154" t="s">
        <v>2758</v>
      </c>
      <c r="D150" s="1200">
        <v>46060</v>
      </c>
      <c r="E150" s="1244">
        <f t="shared" ref="E150:E153" si="48">D150+4</f>
        <v>46064</v>
      </c>
      <c r="F150" s="1184">
        <f t="shared" ref="F150:F152" si="49">D150+7</f>
        <v>46067</v>
      </c>
      <c r="G150" s="1238"/>
      <c r="H150" s="1151">
        <v>6</v>
      </c>
    </row>
    <row r="151" spans="1:8" s="146" customFormat="1" ht="20.100000000000001" hidden="1" customHeight="1">
      <c r="A151" s="1014" t="s">
        <v>2748</v>
      </c>
      <c r="B151" s="1159" t="s">
        <v>459</v>
      </c>
      <c r="C151" s="1154" t="s">
        <v>2759</v>
      </c>
      <c r="D151" s="1200">
        <v>46065</v>
      </c>
      <c r="E151" s="1244">
        <f t="shared" si="48"/>
        <v>46069</v>
      </c>
      <c r="F151" s="1184">
        <f t="shared" si="49"/>
        <v>46072</v>
      </c>
      <c r="G151" s="1238"/>
      <c r="H151" s="1151">
        <v>7</v>
      </c>
    </row>
    <row r="152" spans="1:8" s="146" customFormat="1" ht="20.100000000000001" hidden="1" customHeight="1">
      <c r="A152" s="1014"/>
      <c r="B152" s="1191" t="s">
        <v>2736</v>
      </c>
      <c r="C152" s="1154" t="s">
        <v>2760</v>
      </c>
      <c r="D152" s="1200">
        <v>46078</v>
      </c>
      <c r="E152" s="1244">
        <f t="shared" si="48"/>
        <v>46082</v>
      </c>
      <c r="F152" s="1184">
        <f t="shared" si="49"/>
        <v>46085</v>
      </c>
      <c r="G152" s="1238"/>
      <c r="H152" s="1151">
        <v>8</v>
      </c>
    </row>
    <row r="153" spans="1:8" s="146" customFormat="1" ht="20.100000000000001" hidden="1" customHeight="1">
      <c r="A153" s="1014" t="s">
        <v>2734</v>
      </c>
      <c r="B153" s="1191" t="s">
        <v>2752</v>
      </c>
      <c r="C153" s="1154" t="s">
        <v>2761</v>
      </c>
      <c r="D153" s="1200">
        <v>46084</v>
      </c>
      <c r="E153" s="1244">
        <f t="shared" si="48"/>
        <v>46088</v>
      </c>
      <c r="F153" s="1178" t="s">
        <v>283</v>
      </c>
      <c r="G153" s="1238"/>
      <c r="H153" s="1151">
        <v>9</v>
      </c>
    </row>
    <row r="154" spans="1:8" s="146" customFormat="1" ht="20.100000000000001" hidden="1" customHeight="1">
      <c r="A154" s="1014"/>
      <c r="B154" s="1191" t="s">
        <v>2739</v>
      </c>
      <c r="C154" s="1154" t="s">
        <v>2762</v>
      </c>
      <c r="D154" s="1200">
        <v>46093</v>
      </c>
      <c r="E154" s="1244">
        <f t="shared" ref="E154" si="50">D154+4</f>
        <v>46097</v>
      </c>
      <c r="F154" s="1184">
        <f t="shared" ref="F154" si="51">D154+7</f>
        <v>46100</v>
      </c>
      <c r="G154" s="1238"/>
      <c r="H154" s="1151">
        <v>10</v>
      </c>
    </row>
    <row r="155" spans="1:8" s="146" customFormat="1" ht="20.100000000000001" hidden="1" customHeight="1">
      <c r="A155" s="1014" t="s">
        <v>2763</v>
      </c>
      <c r="B155" s="1236" t="s">
        <v>307</v>
      </c>
      <c r="C155" s="1154" t="s">
        <v>2764</v>
      </c>
      <c r="D155" s="1187">
        <v>46093</v>
      </c>
      <c r="E155" s="1246">
        <f t="shared" ref="E155" si="52">D155+4</f>
        <v>46097</v>
      </c>
      <c r="F155" s="1187">
        <f t="shared" ref="F155" si="53">D155+7</f>
        <v>46100</v>
      </c>
      <c r="G155" s="1238"/>
      <c r="H155" s="1151">
        <v>11</v>
      </c>
    </row>
    <row r="156" spans="1:8" s="146" customFormat="1" ht="20.100000000000001" hidden="1" customHeight="1">
      <c r="A156" s="1014" t="s">
        <v>2765</v>
      </c>
      <c r="B156" s="1167" t="s">
        <v>2766</v>
      </c>
      <c r="C156" s="1154" t="s">
        <v>2767</v>
      </c>
      <c r="D156" s="1200">
        <v>46102</v>
      </c>
      <c r="E156" s="1244">
        <f t="shared" ref="E156:E157" si="54">D156+4</f>
        <v>46106</v>
      </c>
      <c r="F156" s="1184">
        <f t="shared" ref="F156:F157" si="55">D156+7</f>
        <v>46109</v>
      </c>
      <c r="G156" s="1238"/>
      <c r="H156" s="1151">
        <v>12</v>
      </c>
    </row>
    <row r="157" spans="1:8" s="146" customFormat="1" ht="20.100000000000001" hidden="1" customHeight="1">
      <c r="A157" s="1014" t="s">
        <v>2768</v>
      </c>
      <c r="B157" s="1191" t="s">
        <v>2745</v>
      </c>
      <c r="C157" s="1154" t="s">
        <v>2769</v>
      </c>
      <c r="D157" s="1200">
        <v>46107</v>
      </c>
      <c r="E157" s="1244">
        <f t="shared" si="54"/>
        <v>46111</v>
      </c>
      <c r="F157" s="1184">
        <f t="shared" si="55"/>
        <v>46114</v>
      </c>
      <c r="G157" s="1238"/>
      <c r="H157" s="1151">
        <v>13</v>
      </c>
    </row>
    <row r="158" spans="1:8" s="146" customFormat="1" ht="20.100000000000001" hidden="1" customHeight="1">
      <c r="A158" s="1014" t="s">
        <v>2770</v>
      </c>
      <c r="B158" s="1191" t="s">
        <v>2771</v>
      </c>
      <c r="C158" s="1154" t="s">
        <v>2772</v>
      </c>
      <c r="D158" s="1200">
        <v>46115</v>
      </c>
      <c r="E158" s="1244">
        <f t="shared" ref="E158" si="56">D158+4</f>
        <v>46119</v>
      </c>
      <c r="F158" s="1184">
        <f t="shared" ref="F158" si="57">D158+7</f>
        <v>46122</v>
      </c>
      <c r="G158" s="1238"/>
      <c r="H158" s="1151">
        <v>14</v>
      </c>
    </row>
    <row r="159" spans="1:8" s="146" customFormat="1" ht="20.100000000000001" hidden="1" customHeight="1">
      <c r="A159" s="1014" t="s">
        <v>2773</v>
      </c>
      <c r="B159" s="1167" t="s">
        <v>1977</v>
      </c>
      <c r="C159" s="1154" t="s">
        <v>2774</v>
      </c>
      <c r="D159" s="1200">
        <v>46123</v>
      </c>
      <c r="E159" s="1244">
        <f t="shared" ref="E159" si="58">D159+4</f>
        <v>46127</v>
      </c>
      <c r="F159" s="1184">
        <f t="shared" ref="F159" si="59">D159+7</f>
        <v>46130</v>
      </c>
      <c r="G159" s="1238"/>
      <c r="H159" s="1151">
        <v>15</v>
      </c>
    </row>
    <row r="160" spans="1:8" s="146" customFormat="1" ht="20.100000000000001" hidden="1" customHeight="1">
      <c r="A160" s="1014" t="s">
        <v>2775</v>
      </c>
      <c r="B160" s="1167" t="s">
        <v>2752</v>
      </c>
      <c r="C160" s="1154" t="s">
        <v>2776</v>
      </c>
      <c r="D160" s="1200">
        <v>46137</v>
      </c>
      <c r="E160" s="1244">
        <f t="shared" ref="E160:E162" si="60">D160+4</f>
        <v>46141</v>
      </c>
      <c r="F160" s="1178" t="s">
        <v>283</v>
      </c>
      <c r="G160" s="1238"/>
      <c r="H160" s="1151">
        <v>16</v>
      </c>
    </row>
    <row r="161" spans="1:8" s="146" customFormat="1" ht="20.100000000000001" hidden="1" customHeight="1">
      <c r="A161" s="1014" t="s">
        <v>2739</v>
      </c>
      <c r="B161" s="1237" t="s">
        <v>2777</v>
      </c>
      <c r="C161" s="1154" t="s">
        <v>2778</v>
      </c>
      <c r="D161" s="1200">
        <v>46138</v>
      </c>
      <c r="E161" s="1178" t="s">
        <v>283</v>
      </c>
      <c r="F161" s="1184">
        <f t="shared" ref="F161:F162" si="61">D161+7</f>
        <v>46145</v>
      </c>
      <c r="G161" s="1238"/>
      <c r="H161" s="1151">
        <v>17</v>
      </c>
    </row>
    <row r="162" spans="1:8" s="146" customFormat="1" ht="20.100000000000001" hidden="1" customHeight="1">
      <c r="A162" s="1014" t="s">
        <v>2779</v>
      </c>
      <c r="B162" s="1167" t="s">
        <v>2780</v>
      </c>
      <c r="C162" s="1154" t="s">
        <v>2781</v>
      </c>
      <c r="D162" s="1200">
        <v>46146</v>
      </c>
      <c r="E162" s="1244">
        <f t="shared" si="60"/>
        <v>46150</v>
      </c>
      <c r="F162" s="1184">
        <f t="shared" si="61"/>
        <v>46153</v>
      </c>
      <c r="G162" s="1238"/>
      <c r="H162" s="1151">
        <v>18</v>
      </c>
    </row>
    <row r="163" spans="1:8" s="146" customFormat="1" ht="20.100000000000001" hidden="1" customHeight="1">
      <c r="A163" s="1014"/>
      <c r="B163" s="1167" t="s">
        <v>2745</v>
      </c>
      <c r="C163" s="1154" t="s">
        <v>2782</v>
      </c>
      <c r="D163" s="1200">
        <v>46158</v>
      </c>
      <c r="E163" s="1244">
        <f t="shared" ref="E163:E164" si="62">D163+4</f>
        <v>46162</v>
      </c>
      <c r="F163" s="1184">
        <f t="shared" ref="F163:F164" si="63">D163+7</f>
        <v>46165</v>
      </c>
      <c r="G163" s="1238"/>
      <c r="H163" s="1263">
        <v>19</v>
      </c>
    </row>
    <row r="164" spans="1:8" s="146" customFormat="1" ht="20.100000000000001" hidden="1" customHeight="1">
      <c r="A164" s="1014"/>
      <c r="B164" s="1167" t="s">
        <v>2783</v>
      </c>
      <c r="C164" s="1154" t="s">
        <v>2784</v>
      </c>
      <c r="D164" s="1200">
        <v>46164</v>
      </c>
      <c r="E164" s="1244">
        <f t="shared" si="62"/>
        <v>46168</v>
      </c>
      <c r="F164" s="1184">
        <f t="shared" si="63"/>
        <v>46171</v>
      </c>
      <c r="G164" s="1238"/>
      <c r="H164" s="1263">
        <v>20</v>
      </c>
    </row>
    <row r="165" spans="1:8" s="146" customFormat="1" ht="20.100000000000001" hidden="1" customHeight="1">
      <c r="A165" s="1014" t="s">
        <v>2736</v>
      </c>
      <c r="B165" s="1167" t="s">
        <v>1977</v>
      </c>
      <c r="C165" s="1154" t="s">
        <v>2785</v>
      </c>
      <c r="D165" s="1200">
        <v>46167</v>
      </c>
      <c r="E165" s="1244">
        <f t="shared" ref="E165" si="64">D165+4</f>
        <v>46171</v>
      </c>
      <c r="F165" s="1184">
        <f t="shared" ref="F165" si="65">D165+7</f>
        <v>46174</v>
      </c>
      <c r="G165" s="1238"/>
      <c r="H165" s="1263">
        <v>21</v>
      </c>
    </row>
    <row r="166" spans="1:8" s="146" customFormat="1" ht="20.100000000000001" hidden="1" customHeight="1">
      <c r="A166" s="1014" t="s">
        <v>2786</v>
      </c>
      <c r="B166" s="1159" t="s">
        <v>905</v>
      </c>
      <c r="C166" s="1154" t="s">
        <v>2787</v>
      </c>
      <c r="D166" s="1187">
        <v>46170</v>
      </c>
      <c r="E166" s="1246">
        <f t="shared" ref="E166" si="66">D166+4</f>
        <v>46174</v>
      </c>
      <c r="F166" s="1187">
        <f t="shared" ref="F166" si="67">D166+7</f>
        <v>46177</v>
      </c>
      <c r="G166" s="1238"/>
      <c r="H166" s="1263">
        <v>22</v>
      </c>
    </row>
    <row r="167" spans="1:8" s="146" customFormat="1" ht="20.100000000000001" hidden="1" customHeight="1">
      <c r="A167" s="1014" t="s">
        <v>2788</v>
      </c>
      <c r="B167" s="1159" t="s">
        <v>905</v>
      </c>
      <c r="C167" s="1154" t="s">
        <v>2789</v>
      </c>
      <c r="D167" s="1187">
        <v>46177</v>
      </c>
      <c r="E167" s="1246">
        <f t="shared" ref="E167" si="68">D167+4</f>
        <v>46181</v>
      </c>
      <c r="F167" s="1187">
        <f t="shared" ref="F167" si="69">D167+7</f>
        <v>46184</v>
      </c>
      <c r="G167" s="1238"/>
      <c r="H167" s="1263">
        <v>23</v>
      </c>
    </row>
    <row r="168" spans="1:8" s="146" customFormat="1" ht="20.100000000000001" hidden="1" customHeight="1">
      <c r="A168" s="1014" t="s">
        <v>2790</v>
      </c>
      <c r="B168" s="1167" t="s">
        <v>2791</v>
      </c>
      <c r="C168" s="1154" t="s">
        <v>2792</v>
      </c>
      <c r="D168" s="1200">
        <v>46193</v>
      </c>
      <c r="E168" s="1178" t="s">
        <v>283</v>
      </c>
      <c r="F168" s="1184">
        <f t="shared" ref="F168" si="70">D168+7</f>
        <v>46200</v>
      </c>
      <c r="G168" s="1238"/>
      <c r="H168" s="1263">
        <v>24</v>
      </c>
    </row>
    <row r="169" spans="1:8" s="146" customFormat="1" ht="20.100000000000001" hidden="1" customHeight="1">
      <c r="A169" s="1014" t="s">
        <v>2793</v>
      </c>
      <c r="B169" s="1237" t="s">
        <v>2794</v>
      </c>
      <c r="C169" s="1154" t="s">
        <v>2795</v>
      </c>
      <c r="D169" s="1200">
        <v>46197</v>
      </c>
      <c r="E169" s="1244">
        <f t="shared" ref="E169" si="71">D169+4</f>
        <v>46201</v>
      </c>
      <c r="F169" s="1184">
        <f t="shared" ref="F169" si="72">D169+7</f>
        <v>46204</v>
      </c>
      <c r="G169" s="1238"/>
      <c r="H169" s="1263">
        <v>25</v>
      </c>
    </row>
    <row r="170" spans="1:8" s="146" customFormat="1" ht="20.100000000000001" hidden="1" customHeight="1">
      <c r="A170" s="1014" t="s">
        <v>2796</v>
      </c>
      <c r="B170" s="1167" t="s">
        <v>2797</v>
      </c>
      <c r="C170" s="1154" t="s">
        <v>2798</v>
      </c>
      <c r="D170" s="1200">
        <v>46204</v>
      </c>
      <c r="E170" s="1178" t="s">
        <v>283</v>
      </c>
      <c r="F170" s="1178" t="s">
        <v>283</v>
      </c>
      <c r="G170" s="1238"/>
      <c r="H170" s="1263">
        <v>26</v>
      </c>
    </row>
    <row r="171" spans="1:8" s="146" customFormat="1" ht="20.100000000000001" hidden="1" customHeight="1">
      <c r="A171" s="1014" t="s">
        <v>2799</v>
      </c>
      <c r="B171" s="1167" t="s">
        <v>2800</v>
      </c>
      <c r="C171" s="1154" t="s">
        <v>2801</v>
      </c>
      <c r="D171" s="1200">
        <v>46212</v>
      </c>
      <c r="E171" s="1244">
        <f t="shared" ref="E171" si="73">D171+4</f>
        <v>46216</v>
      </c>
      <c r="F171" s="1178" t="s">
        <v>283</v>
      </c>
      <c r="G171" s="1238"/>
      <c r="H171" s="1263">
        <v>27</v>
      </c>
    </row>
    <row r="172" spans="1:8" s="146" customFormat="1" ht="20.100000000000001" hidden="1" customHeight="1">
      <c r="A172" s="1014" t="s">
        <v>2802</v>
      </c>
      <c r="B172" s="1236" t="s">
        <v>905</v>
      </c>
      <c r="C172" s="1154" t="s">
        <v>2803</v>
      </c>
      <c r="D172" s="1187">
        <v>46212</v>
      </c>
      <c r="E172" s="1246">
        <f t="shared" ref="E172:E173" si="74">D172+4</f>
        <v>46216</v>
      </c>
      <c r="F172" s="1187">
        <f t="shared" ref="F172:F173" si="75">D172+7</f>
        <v>46219</v>
      </c>
      <c r="G172" s="1238"/>
      <c r="H172" s="1263">
        <v>28</v>
      </c>
    </row>
    <row r="173" spans="1:8" s="146" customFormat="1" ht="20.100000000000001" hidden="1" customHeight="1">
      <c r="A173" s="1014" t="s">
        <v>2804</v>
      </c>
      <c r="B173" s="1237" t="s">
        <v>2805</v>
      </c>
      <c r="C173" s="1154" t="s">
        <v>2806</v>
      </c>
      <c r="D173" s="1200">
        <v>46220</v>
      </c>
      <c r="E173" s="1244">
        <f t="shared" si="74"/>
        <v>46224</v>
      </c>
      <c r="F173" s="1184">
        <f t="shared" si="75"/>
        <v>46227</v>
      </c>
      <c r="G173" s="1238"/>
      <c r="H173" s="1263">
        <v>29</v>
      </c>
    </row>
    <row r="174" spans="1:8" s="146" customFormat="1" ht="20.100000000000001" hidden="1" customHeight="1">
      <c r="A174" s="1014" t="s">
        <v>2807</v>
      </c>
      <c r="B174" s="1167" t="s">
        <v>2752</v>
      </c>
      <c r="C174" s="1154" t="s">
        <v>2808</v>
      </c>
      <c r="D174" s="1200">
        <v>46232</v>
      </c>
      <c r="E174" s="1244">
        <f t="shared" ref="E174" si="76">D174+4</f>
        <v>46236</v>
      </c>
      <c r="F174" s="1178" t="s">
        <v>283</v>
      </c>
      <c r="G174" s="1238"/>
      <c r="H174" s="1263">
        <v>30</v>
      </c>
    </row>
    <row r="175" spans="1:8" s="146" customFormat="1" ht="20.100000000000001" hidden="1" customHeight="1">
      <c r="A175" s="1014" t="s">
        <v>2809</v>
      </c>
      <c r="B175" s="1167" t="s">
        <v>2791</v>
      </c>
      <c r="C175" s="1154" t="s">
        <v>2810</v>
      </c>
      <c r="D175" s="1200">
        <v>46238</v>
      </c>
      <c r="E175" s="1244">
        <f t="shared" ref="E175" si="77">D175+4</f>
        <v>46242</v>
      </c>
      <c r="F175" s="1184">
        <f t="shared" ref="F175" si="78">D175+7</f>
        <v>46245</v>
      </c>
      <c r="G175" s="1238"/>
      <c r="H175" s="1263">
        <v>31</v>
      </c>
    </row>
    <row r="176" spans="1:8" s="146" customFormat="1" ht="20.100000000000001" hidden="1" customHeight="1">
      <c r="A176" s="1014" t="s">
        <v>2811</v>
      </c>
      <c r="B176" s="1167" t="s">
        <v>2812</v>
      </c>
      <c r="C176" s="1154" t="s">
        <v>2813</v>
      </c>
      <c r="D176" s="1200">
        <v>46249</v>
      </c>
      <c r="E176" s="1244">
        <f t="shared" ref="E176" si="79">D176+4</f>
        <v>46253</v>
      </c>
      <c r="F176" s="1184">
        <f t="shared" ref="F176" si="80">D176+7</f>
        <v>46256</v>
      </c>
      <c r="G176" s="1238"/>
      <c r="H176" s="1263">
        <v>32</v>
      </c>
    </row>
    <row r="177" spans="1:14" s="146" customFormat="1" ht="20.100000000000001" hidden="1" customHeight="1">
      <c r="A177" s="1014" t="s">
        <v>2814</v>
      </c>
      <c r="B177" s="1167" t="s">
        <v>2815</v>
      </c>
      <c r="C177" s="1154" t="s">
        <v>2816</v>
      </c>
      <c r="D177" s="1200">
        <v>46252</v>
      </c>
      <c r="E177" s="1244">
        <f t="shared" ref="E177" si="81">D177+4</f>
        <v>46256</v>
      </c>
      <c r="F177" s="1184">
        <f t="shared" ref="F177" si="82">D177+7</f>
        <v>46259</v>
      </c>
      <c r="G177" s="1238"/>
      <c r="H177" s="1263">
        <v>33</v>
      </c>
    </row>
    <row r="178" spans="1:14" s="146" customFormat="1" ht="20.100000000000001" customHeight="1">
      <c r="A178" s="1014" t="s">
        <v>2817</v>
      </c>
      <c r="B178" s="1236" t="s">
        <v>905</v>
      </c>
      <c r="C178" s="1154" t="s">
        <v>2818</v>
      </c>
      <c r="D178" s="1187">
        <v>46254</v>
      </c>
      <c r="E178" s="1246">
        <f t="shared" ref="E178:E179" si="83">D178+4</f>
        <v>46258</v>
      </c>
      <c r="F178" s="1187">
        <f t="shared" ref="F178:F179" si="84">D178+7</f>
        <v>46261</v>
      </c>
      <c r="G178" s="1238"/>
      <c r="H178" s="1263">
        <v>34</v>
      </c>
    </row>
    <row r="179" spans="1:14" s="146" customFormat="1" ht="20.100000000000001" customHeight="1">
      <c r="A179" s="1014" t="s">
        <v>2819</v>
      </c>
      <c r="B179" s="1237" t="s">
        <v>2771</v>
      </c>
      <c r="C179" s="1154" t="s">
        <v>2820</v>
      </c>
      <c r="D179" s="1200">
        <v>46265</v>
      </c>
      <c r="E179" s="1244">
        <f t="shared" si="83"/>
        <v>46269</v>
      </c>
      <c r="F179" s="1184">
        <f t="shared" si="84"/>
        <v>46272</v>
      </c>
      <c r="G179" s="1238"/>
      <c r="H179" s="1263">
        <v>35</v>
      </c>
    </row>
    <row r="180" spans="1:14" s="146" customFormat="1" ht="20.100000000000001" customHeight="1">
      <c r="A180" s="1014" t="s">
        <v>2821</v>
      </c>
      <c r="B180" s="1237" t="s">
        <v>2822</v>
      </c>
      <c r="C180" s="1154" t="s">
        <v>2823</v>
      </c>
      <c r="D180" s="1200">
        <v>46274</v>
      </c>
      <c r="E180" s="1244">
        <f t="shared" ref="E180" si="85">D180+4</f>
        <v>46278</v>
      </c>
      <c r="F180" s="1184">
        <f t="shared" ref="F180" si="86">D180+7</f>
        <v>46281</v>
      </c>
      <c r="G180" s="1238"/>
      <c r="H180" s="1263">
        <v>36</v>
      </c>
    </row>
    <row r="181" spans="1:14" s="146" customFormat="1" ht="20.100000000000001" customHeight="1">
      <c r="A181" s="1014" t="s">
        <v>2824</v>
      </c>
      <c r="B181" s="1236" t="s">
        <v>905</v>
      </c>
      <c r="C181" s="1154" t="s">
        <v>2825</v>
      </c>
      <c r="D181" s="1193">
        <v>46276</v>
      </c>
      <c r="E181" s="1253">
        <f t="shared" ref="E181" si="87">D181+4</f>
        <v>46280</v>
      </c>
      <c r="F181" s="1193">
        <f t="shared" ref="F181" si="88">D181+7</f>
        <v>46283</v>
      </c>
      <c r="G181" s="1238"/>
      <c r="H181" s="1263">
        <v>37</v>
      </c>
    </row>
    <row r="182" spans="1:14" s="146" customFormat="1" ht="20.100000000000001" customHeight="1">
      <c r="A182" s="1014" t="s">
        <v>2812</v>
      </c>
      <c r="B182" s="1237" t="s">
        <v>2826</v>
      </c>
      <c r="C182" s="1154" t="s">
        <v>2827</v>
      </c>
      <c r="D182" s="1200">
        <v>46283</v>
      </c>
      <c r="E182" s="1244">
        <f t="shared" ref="E182" si="89">D182+4</f>
        <v>46287</v>
      </c>
      <c r="F182" s="1184">
        <f t="shared" ref="F182" si="90">D182+7</f>
        <v>46290</v>
      </c>
      <c r="G182" s="1238"/>
      <c r="H182" s="1263">
        <v>38</v>
      </c>
    </row>
    <row r="183" spans="1:14" s="146" customFormat="1" ht="20.100000000000001" customHeight="1">
      <c r="A183" s="1014" t="s">
        <v>2828</v>
      </c>
      <c r="B183" s="1237" t="s">
        <v>2812</v>
      </c>
      <c r="C183" s="1154" t="s">
        <v>2829</v>
      </c>
      <c r="D183" s="1200">
        <v>46290</v>
      </c>
      <c r="E183" s="1244">
        <f t="shared" ref="E183" si="91">D183+4</f>
        <v>46294</v>
      </c>
      <c r="F183" s="1184">
        <f t="shared" ref="F183" si="92">D183+7</f>
        <v>46297</v>
      </c>
      <c r="G183" s="1238"/>
      <c r="H183" s="1263">
        <v>39</v>
      </c>
    </row>
    <row r="184" spans="1:14" s="146" customFormat="1" ht="20.100000000000001" customHeight="1">
      <c r="A184" s="1014" t="s">
        <v>2815</v>
      </c>
      <c r="B184" s="1237" t="s">
        <v>2129</v>
      </c>
      <c r="C184" s="1154" t="s">
        <v>2830</v>
      </c>
      <c r="D184" s="1200">
        <v>46297</v>
      </c>
      <c r="E184" s="1244">
        <f t="shared" ref="E184:E186" si="93">D184+4</f>
        <v>46301</v>
      </c>
      <c r="F184" s="1184">
        <f t="shared" ref="F184:F186" si="94">D184+7</f>
        <v>46304</v>
      </c>
      <c r="G184" s="1238"/>
      <c r="H184" s="1263">
        <v>40</v>
      </c>
    </row>
    <row r="185" spans="1:14" s="146" customFormat="1" ht="20.100000000000001" customHeight="1">
      <c r="A185" s="1014" t="s">
        <v>2783</v>
      </c>
      <c r="B185" s="1236" t="s">
        <v>459</v>
      </c>
      <c r="C185" s="1154" t="s">
        <v>2831</v>
      </c>
      <c r="D185" s="1200">
        <v>46304</v>
      </c>
      <c r="E185" s="1244">
        <f t="shared" si="93"/>
        <v>46308</v>
      </c>
      <c r="F185" s="1184">
        <f t="shared" si="94"/>
        <v>46311</v>
      </c>
      <c r="G185" s="1238"/>
      <c r="H185" s="1263">
        <v>41</v>
      </c>
    </row>
    <row r="186" spans="1:14" s="146" customFormat="1" ht="20.100000000000001" customHeight="1">
      <c r="A186" s="1014" t="s">
        <v>2832</v>
      </c>
      <c r="B186" s="1237" t="s">
        <v>2752</v>
      </c>
      <c r="C186" s="1154" t="s">
        <v>2833</v>
      </c>
      <c r="D186" s="1200">
        <v>46311</v>
      </c>
      <c r="E186" s="1244">
        <f t="shared" si="93"/>
        <v>46315</v>
      </c>
      <c r="F186" s="1184">
        <f t="shared" si="94"/>
        <v>46318</v>
      </c>
      <c r="G186" s="1238"/>
      <c r="H186" s="1263">
        <v>42</v>
      </c>
    </row>
    <row r="187" spans="1:14" s="146" customFormat="1" ht="20.100000000000001" customHeight="1">
      <c r="A187" s="1014" t="s">
        <v>2752</v>
      </c>
      <c r="B187" s="1236" t="s">
        <v>459</v>
      </c>
      <c r="C187" s="1154" t="s">
        <v>2834</v>
      </c>
      <c r="D187" s="1200">
        <v>46318</v>
      </c>
      <c r="E187" s="1244">
        <f t="shared" ref="E187" si="95">D187+4</f>
        <v>46322</v>
      </c>
      <c r="F187" s="1184">
        <f t="shared" ref="F187" si="96">D187+7</f>
        <v>46325</v>
      </c>
      <c r="G187" s="1238"/>
      <c r="H187" s="1263">
        <v>43</v>
      </c>
    </row>
    <row r="188" spans="1:14" s="146" customFormat="1" ht="20.100000000000001" customHeight="1">
      <c r="A188" s="1014"/>
      <c r="B188" s="1237" t="s">
        <v>2826</v>
      </c>
      <c r="C188" s="1154" t="s">
        <v>2835</v>
      </c>
      <c r="D188" s="1200">
        <v>46325</v>
      </c>
      <c r="E188" s="1244">
        <f t="shared" ref="E188" si="97">D188+4</f>
        <v>46329</v>
      </c>
      <c r="F188" s="1184">
        <f t="shared" ref="F188" si="98">D188+7</f>
        <v>46332</v>
      </c>
      <c r="G188" s="1238"/>
      <c r="H188" s="1263">
        <v>44</v>
      </c>
    </row>
    <row r="189" spans="1:14" s="146" customFormat="1" ht="20.100000000000001" customHeight="1">
      <c r="A189" s="1014"/>
      <c r="B189" s="1237" t="s">
        <v>2836</v>
      </c>
      <c r="C189" s="1154" t="s">
        <v>2837</v>
      </c>
      <c r="D189" s="1200">
        <v>46332</v>
      </c>
      <c r="E189" s="1244">
        <f t="shared" ref="E189" si="99">D189+4</f>
        <v>46336</v>
      </c>
      <c r="F189" s="1184">
        <f t="shared" ref="F189" si="100">D189+7</f>
        <v>46339</v>
      </c>
      <c r="G189" s="1238"/>
      <c r="H189" s="1263">
        <v>45</v>
      </c>
    </row>
    <row r="190" spans="1:14" s="146" customFormat="1" ht="20.100000000000001" customHeight="1">
      <c r="A190" s="1014" t="s">
        <v>2828</v>
      </c>
      <c r="B190" s="1237" t="s">
        <v>2129</v>
      </c>
      <c r="C190" s="1154" t="s">
        <v>2838</v>
      </c>
      <c r="D190" s="1200">
        <v>46339</v>
      </c>
      <c r="E190" s="1244">
        <f t="shared" ref="E190" si="101">D190+4</f>
        <v>46343</v>
      </c>
      <c r="F190" s="1184">
        <f t="shared" ref="F190" si="102">D190+7</f>
        <v>46346</v>
      </c>
      <c r="G190" s="1238"/>
      <c r="H190" s="1263">
        <v>46</v>
      </c>
    </row>
    <row r="191" spans="1:14" s="146" customFormat="1" ht="18" customHeight="1">
      <c r="A191" s="1014"/>
      <c r="B191" s="147" t="s">
        <v>464</v>
      </c>
      <c r="C191" s="11"/>
      <c r="D191" s="11"/>
      <c r="E191" s="11"/>
      <c r="F191" s="11"/>
      <c r="G191" s="11"/>
      <c r="H191" s="2"/>
      <c r="I191" s="391"/>
      <c r="J191" s="391"/>
      <c r="K191" s="391"/>
      <c r="L191" s="391"/>
      <c r="M191" s="2"/>
      <c r="N191" s="159"/>
    </row>
    <row r="192" spans="1:14" s="146" customFormat="1" ht="18" customHeight="1">
      <c r="A192" s="1014"/>
      <c r="B192" s="147"/>
      <c r="C192" s="11"/>
      <c r="D192" s="11"/>
      <c r="E192" s="11"/>
      <c r="F192" s="11"/>
      <c r="G192" s="11"/>
      <c r="H192" s="2"/>
      <c r="I192" s="391"/>
      <c r="J192" s="391"/>
      <c r="K192" s="391"/>
      <c r="L192" s="391"/>
      <c r="M192" s="2"/>
      <c r="N192" s="159"/>
    </row>
    <row r="193" spans="1:14" s="146" customFormat="1" ht="18" customHeight="1">
      <c r="A193" s="1014"/>
      <c r="B193" s="147"/>
      <c r="C193" s="11"/>
      <c r="D193" s="11"/>
      <c r="E193" s="11"/>
      <c r="F193" s="11"/>
      <c r="G193" s="11"/>
      <c r="H193" s="2"/>
      <c r="I193" s="391"/>
      <c r="J193" s="391"/>
      <c r="K193" s="391"/>
      <c r="L193" s="391"/>
      <c r="M193" s="2"/>
      <c r="N193" s="159"/>
    </row>
    <row r="194" spans="1:14" s="146" customFormat="1" ht="18" customHeight="1">
      <c r="A194" s="1014"/>
      <c r="B194" s="1587" t="s">
        <v>1226</v>
      </c>
      <c r="C194" s="1587"/>
      <c r="D194" s="1587"/>
      <c r="E194" s="1587"/>
      <c r="F194" s="1587"/>
      <c r="G194" s="1587"/>
      <c r="H194" s="1587"/>
      <c r="I194" s="1587"/>
      <c r="J194" s="1019"/>
      <c r="K194" s="391"/>
      <c r="L194" s="391"/>
      <c r="M194" s="2"/>
      <c r="N194" s="159"/>
    </row>
    <row r="195" spans="1:14" s="146" customFormat="1" ht="18" customHeight="1">
      <c r="A195" s="1014"/>
      <c r="B195" s="147"/>
      <c r="C195" s="11"/>
      <c r="D195" s="11"/>
      <c r="E195" s="11"/>
      <c r="F195" s="11"/>
      <c r="G195" s="11"/>
      <c r="H195" s="2"/>
      <c r="I195" s="391"/>
      <c r="J195" s="391"/>
      <c r="K195" s="391"/>
      <c r="L195" s="391"/>
      <c r="M195" s="2"/>
      <c r="N195" s="159"/>
    </row>
    <row r="196" spans="1:14" s="146" customFormat="1" ht="30.75" hidden="1" customHeight="1">
      <c r="A196" s="1014"/>
      <c r="B196" s="1589" t="s">
        <v>7</v>
      </c>
      <c r="C196" s="1590"/>
      <c r="D196" s="1638" t="s">
        <v>247</v>
      </c>
      <c r="E196" s="1205" t="s">
        <v>2839</v>
      </c>
      <c r="F196" s="1205" t="s">
        <v>51</v>
      </c>
      <c r="G196" s="1205" t="s">
        <v>65</v>
      </c>
      <c r="H196" s="1205" t="s">
        <v>205</v>
      </c>
      <c r="I196" s="1205" t="s">
        <v>176</v>
      </c>
      <c r="J196" s="1205" t="s">
        <v>147</v>
      </c>
      <c r="K196" s="1205" t="s">
        <v>2840</v>
      </c>
      <c r="L196" s="1196"/>
      <c r="M196" s="1163"/>
      <c r="N196" s="1206"/>
    </row>
    <row r="197" spans="1:14" s="146" customFormat="1" ht="21.75" hidden="1" customHeight="1">
      <c r="A197" s="1014"/>
      <c r="B197" s="1148" t="s">
        <v>249</v>
      </c>
      <c r="C197" s="1148" t="s">
        <v>250</v>
      </c>
      <c r="D197" s="1639"/>
      <c r="E197" s="1233" t="s">
        <v>202</v>
      </c>
      <c r="F197" s="1233" t="s">
        <v>204</v>
      </c>
      <c r="G197" s="1233" t="s">
        <v>53</v>
      </c>
      <c r="H197" s="1233" t="s">
        <v>56</v>
      </c>
      <c r="I197" s="1233" t="s">
        <v>58</v>
      </c>
      <c r="J197" s="1233" t="s">
        <v>159</v>
      </c>
      <c r="K197" s="1233" t="s">
        <v>150</v>
      </c>
      <c r="L197" s="1196"/>
      <c r="M197" s="1209" t="s">
        <v>388</v>
      </c>
      <c r="N197" s="1166" t="s">
        <v>335</v>
      </c>
    </row>
    <row r="198" spans="1:14" s="146" customFormat="1" ht="21.75" hidden="1" customHeight="1">
      <c r="A198" s="1014" t="s">
        <v>2734</v>
      </c>
      <c r="B198" s="1236" t="s">
        <v>307</v>
      </c>
      <c r="C198" s="1234" t="s">
        <v>2841</v>
      </c>
      <c r="D198" s="1212">
        <v>45995</v>
      </c>
      <c r="E198" s="1212">
        <f>D198+3</f>
        <v>45998</v>
      </c>
      <c r="F198" s="1212">
        <f>E198+6</f>
        <v>46004</v>
      </c>
      <c r="G198" s="1212">
        <f>F198+2</f>
        <v>46006</v>
      </c>
      <c r="H198" s="1212">
        <f>G198+2</f>
        <v>46008</v>
      </c>
      <c r="I198" s="1212">
        <f>H198+3</f>
        <v>46011</v>
      </c>
      <c r="J198" s="1212">
        <f>I198+3</f>
        <v>46014</v>
      </c>
      <c r="K198" s="1212">
        <f>J198+4</f>
        <v>46018</v>
      </c>
      <c r="L198" s="1196"/>
      <c r="M198" s="1151">
        <v>45990</v>
      </c>
      <c r="N198" s="1175" t="e">
        <f>WEEKNUM(#REF!)</f>
        <v>#REF!</v>
      </c>
    </row>
    <row r="199" spans="1:14" s="146" customFormat="1" ht="21.75" hidden="1" customHeight="1">
      <c r="A199" s="1014"/>
      <c r="B199" s="1191" t="s">
        <v>2736</v>
      </c>
      <c r="C199" s="1234" t="s">
        <v>2842</v>
      </c>
      <c r="D199" s="1235">
        <v>45993</v>
      </c>
      <c r="E199" s="1178" t="s">
        <v>283</v>
      </c>
      <c r="F199" s="1178" t="s">
        <v>283</v>
      </c>
      <c r="G199" s="1215">
        <v>46008</v>
      </c>
      <c r="H199" s="1215">
        <f t="shared" ref="H199" si="103">G199+2</f>
        <v>46010</v>
      </c>
      <c r="I199" s="1215">
        <f t="shared" ref="I199:J199" si="104">H199+3</f>
        <v>46013</v>
      </c>
      <c r="J199" s="1215">
        <f t="shared" si="104"/>
        <v>46016</v>
      </c>
      <c r="K199" s="1215">
        <f t="shared" ref="K199:K202" si="105">J199+4</f>
        <v>46020</v>
      </c>
      <c r="L199" s="1196"/>
      <c r="M199" s="1151">
        <f t="shared" ref="M199:M212" si="106">M198+7</f>
        <v>45997</v>
      </c>
      <c r="N199" s="1175" t="e">
        <f>WEEKNUM(#REF!)</f>
        <v>#REF!</v>
      </c>
    </row>
    <row r="200" spans="1:14" s="146" customFormat="1" ht="21.75" hidden="1" customHeight="1">
      <c r="A200" s="1014" t="s">
        <v>2738</v>
      </c>
      <c r="B200" s="1191" t="s">
        <v>1981</v>
      </c>
      <c r="C200" s="1234" t="s">
        <v>2843</v>
      </c>
      <c r="D200" s="1235">
        <v>46012</v>
      </c>
      <c r="E200" s="1215">
        <f t="shared" ref="E200" si="107">D200+3</f>
        <v>46015</v>
      </c>
      <c r="F200" s="1215">
        <f t="shared" ref="F200:F202" si="108">E200+6</f>
        <v>46021</v>
      </c>
      <c r="G200" s="1215">
        <f t="shared" ref="G200:H200" si="109">F200+2</f>
        <v>46023</v>
      </c>
      <c r="H200" s="1215">
        <f t="shared" si="109"/>
        <v>46025</v>
      </c>
      <c r="I200" s="1215">
        <f t="shared" ref="I200:J200" si="110">H200+3</f>
        <v>46028</v>
      </c>
      <c r="J200" s="1215">
        <f t="shared" si="110"/>
        <v>46031</v>
      </c>
      <c r="K200" s="1215">
        <f t="shared" si="105"/>
        <v>46035</v>
      </c>
      <c r="L200" s="1196"/>
      <c r="M200" s="1151">
        <f t="shared" si="106"/>
        <v>46004</v>
      </c>
      <c r="N200" s="1175" t="e">
        <f>WEEKNUM(#REF!)</f>
        <v>#REF!</v>
      </c>
    </row>
    <row r="201" spans="1:14" s="146" customFormat="1" ht="21.75" hidden="1" customHeight="1">
      <c r="A201" s="1014" t="s">
        <v>1981</v>
      </c>
      <c r="B201" s="1191" t="s">
        <v>2742</v>
      </c>
      <c r="C201" s="1234" t="s">
        <v>2844</v>
      </c>
      <c r="D201" s="1235">
        <v>46017</v>
      </c>
      <c r="E201" s="1178" t="s">
        <v>283</v>
      </c>
      <c r="F201" s="1215">
        <f>D201+9</f>
        <v>46026</v>
      </c>
      <c r="G201" s="1215">
        <f t="shared" ref="G201" si="111">F201+2</f>
        <v>46028</v>
      </c>
      <c r="H201" s="1178" t="s">
        <v>283</v>
      </c>
      <c r="I201" s="1215">
        <f>D201+16</f>
        <v>46033</v>
      </c>
      <c r="J201" s="1215">
        <f t="shared" ref="J201" si="112">I201+3</f>
        <v>46036</v>
      </c>
      <c r="K201" s="1215">
        <f>J201+4</f>
        <v>46040</v>
      </c>
      <c r="L201" s="1196"/>
      <c r="M201" s="1151">
        <f t="shared" si="106"/>
        <v>46011</v>
      </c>
      <c r="N201" s="1175" t="e">
        <f>WEEKNUM(#REF!)</f>
        <v>#REF!</v>
      </c>
    </row>
    <row r="202" spans="1:14" s="146" customFormat="1" ht="21.75" hidden="1" customHeight="1">
      <c r="A202" s="1014" t="s">
        <v>2744</v>
      </c>
      <c r="B202" s="1191" t="s">
        <v>2745</v>
      </c>
      <c r="C202" s="1234" t="s">
        <v>2845</v>
      </c>
      <c r="D202" s="1235">
        <v>46022</v>
      </c>
      <c r="E202" s="1215">
        <f t="shared" ref="E202:E207" si="113">D202+3</f>
        <v>46025</v>
      </c>
      <c r="F202" s="1215">
        <f t="shared" si="108"/>
        <v>46031</v>
      </c>
      <c r="G202" s="1215">
        <f t="shared" ref="G202:H202" si="114">F202+2</f>
        <v>46033</v>
      </c>
      <c r="H202" s="1215">
        <f t="shared" si="114"/>
        <v>46035</v>
      </c>
      <c r="I202" s="1215">
        <f t="shared" ref="I202:J202" si="115">H202+3</f>
        <v>46038</v>
      </c>
      <c r="J202" s="1215">
        <f t="shared" si="115"/>
        <v>46041</v>
      </c>
      <c r="K202" s="1215">
        <f t="shared" si="105"/>
        <v>46045</v>
      </c>
      <c r="L202" s="1196"/>
      <c r="M202" s="1151">
        <f t="shared" si="106"/>
        <v>46018</v>
      </c>
      <c r="N202" s="1175">
        <v>1</v>
      </c>
    </row>
    <row r="203" spans="1:14" s="146" customFormat="1" ht="21.75" hidden="1" customHeight="1">
      <c r="A203" s="1014"/>
      <c r="B203" s="1191" t="s">
        <v>2748</v>
      </c>
      <c r="C203" s="1234" t="s">
        <v>2846</v>
      </c>
      <c r="D203" s="1235">
        <v>46033</v>
      </c>
      <c r="E203" s="1178" t="s">
        <v>283</v>
      </c>
      <c r="F203" s="1178" t="s">
        <v>283</v>
      </c>
      <c r="G203" s="1215">
        <f>D203+11</f>
        <v>46044</v>
      </c>
      <c r="H203" s="1215">
        <f t="shared" ref="H203:H206" si="116">G203+2</f>
        <v>46046</v>
      </c>
      <c r="I203" s="1215">
        <f t="shared" ref="I203:I206" si="117">H203+3</f>
        <v>46049</v>
      </c>
      <c r="J203" s="1215">
        <f t="shared" ref="J203:J206" si="118">I203+3</f>
        <v>46052</v>
      </c>
      <c r="K203" s="1215">
        <f t="shared" ref="K203:K206" si="119">J203+4</f>
        <v>46056</v>
      </c>
      <c r="L203" s="1196"/>
      <c r="M203" s="1151">
        <v>46025</v>
      </c>
      <c r="N203" s="1175" t="e">
        <f>WEEKNUM(#REF!)</f>
        <v>#REF!</v>
      </c>
    </row>
    <row r="204" spans="1:14" s="146" customFormat="1" ht="21.75" hidden="1" customHeight="1">
      <c r="A204" s="1014" t="s">
        <v>2734</v>
      </c>
      <c r="B204" s="1191" t="s">
        <v>2736</v>
      </c>
      <c r="C204" s="1234" t="s">
        <v>2847</v>
      </c>
      <c r="D204" s="1235">
        <v>46036</v>
      </c>
      <c r="E204" s="1215">
        <f t="shared" si="113"/>
        <v>46039</v>
      </c>
      <c r="F204" s="1215">
        <f t="shared" ref="F204:F206" si="120">E204+6</f>
        <v>46045</v>
      </c>
      <c r="G204" s="1215">
        <f t="shared" ref="G204:G206" si="121">F204+2</f>
        <v>46047</v>
      </c>
      <c r="H204" s="1215">
        <f t="shared" si="116"/>
        <v>46049</v>
      </c>
      <c r="I204" s="1215">
        <f t="shared" si="117"/>
        <v>46052</v>
      </c>
      <c r="J204" s="1215">
        <f t="shared" si="118"/>
        <v>46055</v>
      </c>
      <c r="K204" s="1215">
        <f t="shared" si="119"/>
        <v>46059</v>
      </c>
      <c r="L204" s="1196"/>
      <c r="M204" s="1151">
        <f t="shared" si="106"/>
        <v>46032</v>
      </c>
      <c r="N204" s="1175" t="e">
        <f>WEEKNUM(#REF!)</f>
        <v>#REF!</v>
      </c>
    </row>
    <row r="205" spans="1:14" s="146" customFormat="1" ht="21.75" hidden="1" customHeight="1">
      <c r="A205" s="1014" t="s">
        <v>2848</v>
      </c>
      <c r="B205" s="1191" t="s">
        <v>2752</v>
      </c>
      <c r="C205" s="1234" t="s">
        <v>2849</v>
      </c>
      <c r="D205" s="1235">
        <v>46044</v>
      </c>
      <c r="E205" s="1215">
        <f t="shared" si="113"/>
        <v>46047</v>
      </c>
      <c r="F205" s="1215">
        <f t="shared" si="120"/>
        <v>46053</v>
      </c>
      <c r="G205" s="1215">
        <f t="shared" si="121"/>
        <v>46055</v>
      </c>
      <c r="H205" s="1215">
        <f t="shared" si="116"/>
        <v>46057</v>
      </c>
      <c r="I205" s="1215">
        <f t="shared" si="117"/>
        <v>46060</v>
      </c>
      <c r="J205" s="1215">
        <f t="shared" si="118"/>
        <v>46063</v>
      </c>
      <c r="K205" s="1215">
        <f t="shared" si="119"/>
        <v>46067</v>
      </c>
      <c r="L205" s="1196"/>
      <c r="M205" s="1151">
        <f t="shared" si="106"/>
        <v>46039</v>
      </c>
      <c r="N205" s="1175" t="e">
        <f>WEEKNUM(#REF!)</f>
        <v>#REF!</v>
      </c>
    </row>
    <row r="206" spans="1:14" s="146" customFormat="1" ht="21.75" hidden="1" customHeight="1">
      <c r="A206" s="1014" t="s">
        <v>2739</v>
      </c>
      <c r="B206" s="1236" t="s">
        <v>307</v>
      </c>
      <c r="C206" s="1234" t="s">
        <v>2850</v>
      </c>
      <c r="D206" s="1212">
        <v>46046</v>
      </c>
      <c r="E206" s="1212">
        <f t="shared" si="113"/>
        <v>46049</v>
      </c>
      <c r="F206" s="1212">
        <f t="shared" si="120"/>
        <v>46055</v>
      </c>
      <c r="G206" s="1212">
        <f t="shared" si="121"/>
        <v>46057</v>
      </c>
      <c r="H206" s="1212">
        <f t="shared" si="116"/>
        <v>46059</v>
      </c>
      <c r="I206" s="1212">
        <f t="shared" si="117"/>
        <v>46062</v>
      </c>
      <c r="J206" s="1212">
        <f t="shared" si="118"/>
        <v>46065</v>
      </c>
      <c r="K206" s="1212">
        <f t="shared" si="119"/>
        <v>46069</v>
      </c>
      <c r="L206" s="1196"/>
      <c r="M206" s="1151">
        <f t="shared" si="106"/>
        <v>46046</v>
      </c>
      <c r="N206" s="1175" t="e">
        <f>WEEKNUM(#REF!)</f>
        <v>#REF!</v>
      </c>
    </row>
    <row r="207" spans="1:14" s="146" customFormat="1" ht="21.75" hidden="1" customHeight="1">
      <c r="A207" s="1014" t="s">
        <v>2742</v>
      </c>
      <c r="B207" s="1191" t="s">
        <v>2739</v>
      </c>
      <c r="C207" s="1234" t="s">
        <v>2851</v>
      </c>
      <c r="D207" s="1235">
        <v>46052</v>
      </c>
      <c r="E207" s="1215">
        <f t="shared" si="113"/>
        <v>46055</v>
      </c>
      <c r="F207" s="1215">
        <f t="shared" ref="F207" si="122">E207+6</f>
        <v>46061</v>
      </c>
      <c r="G207" s="1215">
        <f t="shared" ref="G207" si="123">F207+2</f>
        <v>46063</v>
      </c>
      <c r="H207" s="1215">
        <f t="shared" ref="H207" si="124">G207+2</f>
        <v>46065</v>
      </c>
      <c r="I207" s="1215">
        <f t="shared" ref="I207" si="125">H207+3</f>
        <v>46068</v>
      </c>
      <c r="J207" s="1215">
        <f t="shared" ref="J207" si="126">I207+3</f>
        <v>46071</v>
      </c>
      <c r="K207" s="1178" t="s">
        <v>283</v>
      </c>
      <c r="L207" s="1196"/>
      <c r="M207" s="1151">
        <f t="shared" si="106"/>
        <v>46053</v>
      </c>
      <c r="N207" s="1175" t="e">
        <f>WEEKNUM(#REF!)</f>
        <v>#REF!</v>
      </c>
    </row>
    <row r="208" spans="1:14" s="146" customFormat="1" ht="21.75" hidden="1" customHeight="1">
      <c r="A208" s="1014" t="s">
        <v>2852</v>
      </c>
      <c r="B208" s="1237" t="s">
        <v>1983</v>
      </c>
      <c r="C208" s="1234" t="s">
        <v>2853</v>
      </c>
      <c r="D208" s="1235">
        <v>46066</v>
      </c>
      <c r="E208" s="1215">
        <f t="shared" ref="E208:E211" si="127">D208+3</f>
        <v>46069</v>
      </c>
      <c r="F208" s="1215">
        <f t="shared" ref="F208:F211" si="128">E208+6</f>
        <v>46075</v>
      </c>
      <c r="G208" s="1178" t="s">
        <v>283</v>
      </c>
      <c r="H208" s="1178" t="s">
        <v>283</v>
      </c>
      <c r="I208" s="1178" t="s">
        <v>283</v>
      </c>
      <c r="J208" s="1178" t="s">
        <v>283</v>
      </c>
      <c r="K208" s="1178" t="s">
        <v>283</v>
      </c>
      <c r="L208" s="1196"/>
      <c r="M208" s="1151">
        <f t="shared" si="106"/>
        <v>46060</v>
      </c>
      <c r="N208" s="1175" t="e">
        <f>WEEKNUM(#REF!)</f>
        <v>#REF!</v>
      </c>
    </row>
    <row r="209" spans="1:14" s="146" customFormat="1" ht="21.75" hidden="1" customHeight="1">
      <c r="A209" s="1014"/>
      <c r="B209" s="1191" t="s">
        <v>2745</v>
      </c>
      <c r="C209" s="1234" t="s">
        <v>2854</v>
      </c>
      <c r="D209" s="1235">
        <v>46067</v>
      </c>
      <c r="E209" s="1215">
        <f t="shared" si="127"/>
        <v>46070</v>
      </c>
      <c r="F209" s="1215">
        <f t="shared" si="128"/>
        <v>46076</v>
      </c>
      <c r="G209" s="1215">
        <f t="shared" ref="G209:G211" si="129">F209+2</f>
        <v>46078</v>
      </c>
      <c r="H209" s="1215">
        <f t="shared" ref="H209:H211" si="130">G209+2</f>
        <v>46080</v>
      </c>
      <c r="I209" s="1215">
        <f t="shared" ref="I209:I211" si="131">H209+3</f>
        <v>46083</v>
      </c>
      <c r="J209" s="1215">
        <f t="shared" ref="J209:J211" si="132">I209+3</f>
        <v>46086</v>
      </c>
      <c r="K209" s="1215">
        <f t="shared" ref="K209:K211" si="133">J209+4</f>
        <v>46090</v>
      </c>
      <c r="L209" s="1196"/>
      <c r="M209" s="1151">
        <f t="shared" si="106"/>
        <v>46067</v>
      </c>
      <c r="N209" s="1175" t="e">
        <f>WEEKNUM(#REF!)</f>
        <v>#REF!</v>
      </c>
    </row>
    <row r="210" spans="1:14" s="146" customFormat="1" ht="21.75" hidden="1" customHeight="1">
      <c r="A210" s="1014" t="s">
        <v>2768</v>
      </c>
      <c r="B210" s="1237" t="s">
        <v>2000</v>
      </c>
      <c r="C210" s="1234" t="s">
        <v>2855</v>
      </c>
      <c r="D210" s="1235">
        <v>46081</v>
      </c>
      <c r="E210" s="1178" t="s">
        <v>283</v>
      </c>
      <c r="F210" s="1215">
        <f>D210+8</f>
        <v>46089</v>
      </c>
      <c r="G210" s="1178" t="s">
        <v>283</v>
      </c>
      <c r="H210" s="1178" t="s">
        <v>283</v>
      </c>
      <c r="I210" s="1178" t="s">
        <v>283</v>
      </c>
      <c r="J210" s="1178" t="s">
        <v>283</v>
      </c>
      <c r="K210" s="1178" t="s">
        <v>283</v>
      </c>
      <c r="L210" s="1196"/>
      <c r="M210" s="1151">
        <f t="shared" si="106"/>
        <v>46074</v>
      </c>
      <c r="N210" s="1175" t="e">
        <f>WEEKNUM(#REF!)</f>
        <v>#REF!</v>
      </c>
    </row>
    <row r="211" spans="1:14" s="146" customFormat="1" ht="21.75" hidden="1" customHeight="1">
      <c r="A211" s="1014"/>
      <c r="B211" s="1451" t="s">
        <v>2736</v>
      </c>
      <c r="C211" s="1376" t="s">
        <v>2856</v>
      </c>
      <c r="D211" s="1452">
        <v>46090</v>
      </c>
      <c r="E211" s="1226">
        <f t="shared" si="127"/>
        <v>46093</v>
      </c>
      <c r="F211" s="1226">
        <f t="shared" si="128"/>
        <v>46099</v>
      </c>
      <c r="G211" s="1226">
        <f t="shared" si="129"/>
        <v>46101</v>
      </c>
      <c r="H211" s="1226">
        <f t="shared" si="130"/>
        <v>46103</v>
      </c>
      <c r="I211" s="1226">
        <f t="shared" si="131"/>
        <v>46106</v>
      </c>
      <c r="J211" s="1226">
        <f t="shared" si="132"/>
        <v>46109</v>
      </c>
      <c r="K211" s="1226">
        <f t="shared" si="133"/>
        <v>46113</v>
      </c>
      <c r="L211" s="1196"/>
      <c r="M211" s="1325">
        <f t="shared" si="106"/>
        <v>46081</v>
      </c>
      <c r="N211" s="1453" t="e">
        <f>WEEKNUM(#REF!)</f>
        <v>#REF!</v>
      </c>
    </row>
    <row r="212" spans="1:14" s="146" customFormat="1" ht="21.75" hidden="1" customHeight="1">
      <c r="A212" s="1014"/>
      <c r="B212" s="1460" t="s">
        <v>2857</v>
      </c>
      <c r="C212" s="1234" t="s">
        <v>2858</v>
      </c>
      <c r="D212" s="1235">
        <v>46092</v>
      </c>
      <c r="E212" s="1178" t="s">
        <v>283</v>
      </c>
      <c r="F212" s="1215">
        <f>D212+9</f>
        <v>46101</v>
      </c>
      <c r="G212" s="1215">
        <f t="shared" ref="G212" si="134">F212+2</f>
        <v>46103</v>
      </c>
      <c r="H212" s="1178" t="s">
        <v>283</v>
      </c>
      <c r="I212" s="1215">
        <f>D212+16</f>
        <v>46108</v>
      </c>
      <c r="J212" s="1215">
        <f t="shared" ref="J212" si="135">I212+3</f>
        <v>46111</v>
      </c>
      <c r="K212" s="1178" t="s">
        <v>283</v>
      </c>
      <c r="L212" s="1196"/>
      <c r="M212" s="1342">
        <f t="shared" si="106"/>
        <v>46088</v>
      </c>
      <c r="N212" s="1461" t="e">
        <f>WEEKNUM(#REF!)</f>
        <v>#REF!</v>
      </c>
    </row>
    <row r="213" spans="1:14" s="146" customFormat="1" ht="21.75" hidden="1" customHeight="1">
      <c r="A213" s="1014"/>
      <c r="B213" s="1399"/>
      <c r="C213" s="1202"/>
      <c r="D213" s="1238"/>
      <c r="E213" s="1238"/>
      <c r="F213" s="1238"/>
      <c r="G213" s="1238"/>
      <c r="H213" s="1286"/>
      <c r="I213" s="1238"/>
      <c r="J213" s="1238"/>
      <c r="K213" s="1286"/>
      <c r="L213" s="1196"/>
      <c r="M213" s="1202"/>
      <c r="N213" s="1459"/>
    </row>
    <row r="214" spans="1:14" s="146" customFormat="1" ht="21.75" hidden="1" customHeight="1">
      <c r="A214" s="1014"/>
      <c r="B214" s="1589" t="s">
        <v>7</v>
      </c>
      <c r="C214" s="1602"/>
      <c r="D214" s="1638" t="s">
        <v>247</v>
      </c>
      <c r="E214" s="1205" t="s">
        <v>76</v>
      </c>
      <c r="F214" s="1205" t="s">
        <v>51</v>
      </c>
      <c r="G214" s="1205" t="s">
        <v>65</v>
      </c>
      <c r="H214" s="1205" t="s">
        <v>205</v>
      </c>
      <c r="I214" s="1205" t="s">
        <v>176</v>
      </c>
      <c r="J214" s="1205" t="s">
        <v>147</v>
      </c>
      <c r="K214" s="1205" t="s">
        <v>2840</v>
      </c>
      <c r="L214" s="1196"/>
      <c r="M214" s="1202"/>
      <c r="N214" s="1459"/>
    </row>
    <row r="215" spans="1:14" s="146" customFormat="1" ht="21.75" hidden="1" customHeight="1">
      <c r="A215" s="1014"/>
      <c r="B215" s="1148" t="s">
        <v>249</v>
      </c>
      <c r="C215" s="1148" t="s">
        <v>250</v>
      </c>
      <c r="D215" s="1639"/>
      <c r="E215" s="1233" t="s">
        <v>202</v>
      </c>
      <c r="F215" s="1233" t="s">
        <v>204</v>
      </c>
      <c r="G215" s="1233" t="s">
        <v>53</v>
      </c>
      <c r="H215" s="1233" t="s">
        <v>56</v>
      </c>
      <c r="I215" s="1233" t="s">
        <v>58</v>
      </c>
      <c r="J215" s="1233" t="s">
        <v>159</v>
      </c>
      <c r="K215" s="1233" t="s">
        <v>150</v>
      </c>
      <c r="L215" s="1196"/>
      <c r="M215" s="1166" t="s">
        <v>335</v>
      </c>
    </row>
    <row r="216" spans="1:14" s="146" customFormat="1" ht="21.75" hidden="1" customHeight="1">
      <c r="A216" s="1014"/>
      <c r="B216" s="1454" t="s">
        <v>2739</v>
      </c>
      <c r="C216" s="1455" t="s">
        <v>2859</v>
      </c>
      <c r="D216" s="1456">
        <v>46103</v>
      </c>
      <c r="E216" s="1457">
        <f t="shared" ref="E216" si="136">D216+3</f>
        <v>46106</v>
      </c>
      <c r="F216" s="1457">
        <f t="shared" ref="F216" si="137">E216+6</f>
        <v>46112</v>
      </c>
      <c r="G216" s="1457">
        <f>F216+2</f>
        <v>46114</v>
      </c>
      <c r="H216" s="1457">
        <f t="shared" ref="H216" si="138">G216+2</f>
        <v>46116</v>
      </c>
      <c r="I216" s="1457">
        <f t="shared" ref="I216" si="139">H216+3</f>
        <v>46119</v>
      </c>
      <c r="J216" s="1457">
        <f>I216+3</f>
        <v>46122</v>
      </c>
      <c r="K216" s="1457">
        <f t="shared" ref="K216" si="140">J216+4</f>
        <v>46126</v>
      </c>
      <c r="L216" s="1196"/>
      <c r="M216" s="1461">
        <v>12</v>
      </c>
    </row>
    <row r="217" spans="1:14" s="146" customFormat="1" ht="21.75" hidden="1" customHeight="1">
      <c r="A217" s="1014" t="s">
        <v>2763</v>
      </c>
      <c r="B217" s="1236" t="s">
        <v>307</v>
      </c>
      <c r="C217" s="1234" t="s">
        <v>2860</v>
      </c>
      <c r="D217" s="1212">
        <v>46102</v>
      </c>
      <c r="E217" s="1212">
        <f t="shared" ref="E217" si="141">D217+3</f>
        <v>46105</v>
      </c>
      <c r="F217" s="1212">
        <f t="shared" ref="F217" si="142">E217+6</f>
        <v>46111</v>
      </c>
      <c r="G217" s="1212">
        <f t="shared" ref="G217:G218" si="143">F217+2</f>
        <v>46113</v>
      </c>
      <c r="H217" s="1212">
        <f t="shared" ref="H217:H218" si="144">G217+2</f>
        <v>46115</v>
      </c>
      <c r="I217" s="1212">
        <f t="shared" ref="I217:I218" si="145">H217+3</f>
        <v>46118</v>
      </c>
      <c r="J217" s="1212">
        <f t="shared" ref="J217:J218" si="146">I217+3</f>
        <v>46121</v>
      </c>
      <c r="K217" s="1212">
        <f t="shared" ref="K217:K218" si="147">J217+4</f>
        <v>46125</v>
      </c>
      <c r="L217" s="1196"/>
      <c r="M217" s="1458">
        <v>13</v>
      </c>
    </row>
    <row r="218" spans="1:14" s="146" customFormat="1" ht="21.75" hidden="1" customHeight="1">
      <c r="A218" s="1014" t="s">
        <v>2765</v>
      </c>
      <c r="B218" s="1237" t="s">
        <v>2861</v>
      </c>
      <c r="C218" s="1234" t="s">
        <v>2862</v>
      </c>
      <c r="D218" s="1178" t="s">
        <v>283</v>
      </c>
      <c r="E218" s="1215">
        <v>46113</v>
      </c>
      <c r="F218" s="1215">
        <f t="shared" ref="F218:F219" si="148">E218+6</f>
        <v>46119</v>
      </c>
      <c r="G218" s="1215">
        <f t="shared" si="143"/>
        <v>46121</v>
      </c>
      <c r="H218" s="1215">
        <f t="shared" si="144"/>
        <v>46123</v>
      </c>
      <c r="I218" s="1215">
        <f t="shared" si="145"/>
        <v>46126</v>
      </c>
      <c r="J218" s="1215">
        <f t="shared" si="146"/>
        <v>46129</v>
      </c>
      <c r="K218" s="1215">
        <f t="shared" si="147"/>
        <v>46133</v>
      </c>
      <c r="L218" s="1196"/>
      <c r="M218" s="1175">
        <v>14</v>
      </c>
    </row>
    <row r="219" spans="1:14" s="146" customFormat="1" ht="21.75" hidden="1" customHeight="1">
      <c r="A219" s="1014" t="s">
        <v>2768</v>
      </c>
      <c r="B219" s="1191" t="s">
        <v>2745</v>
      </c>
      <c r="C219" s="1234" t="s">
        <v>2863</v>
      </c>
      <c r="D219" s="1235">
        <v>46118</v>
      </c>
      <c r="E219" s="1215">
        <f t="shared" ref="E219" si="149">D219+3</f>
        <v>46121</v>
      </c>
      <c r="F219" s="1215">
        <f t="shared" si="148"/>
        <v>46127</v>
      </c>
      <c r="G219" s="1215">
        <f t="shared" ref="G219" si="150">F219+2</f>
        <v>46129</v>
      </c>
      <c r="H219" s="1215">
        <f t="shared" ref="H219" si="151">G219+2</f>
        <v>46131</v>
      </c>
      <c r="I219" s="1215">
        <f t="shared" ref="I219" si="152">H219+3</f>
        <v>46134</v>
      </c>
      <c r="J219" s="1215">
        <f t="shared" ref="J219" si="153">I219+3</f>
        <v>46137</v>
      </c>
      <c r="K219" s="1215">
        <f t="shared" ref="K219" si="154">J219+4</f>
        <v>46141</v>
      </c>
      <c r="L219" s="1196"/>
      <c r="M219" s="1175">
        <v>15</v>
      </c>
    </row>
    <row r="220" spans="1:14" s="146" customFormat="1" ht="21.75" hidden="1" customHeight="1">
      <c r="A220" s="1014" t="s">
        <v>2770</v>
      </c>
      <c r="B220" s="1191" t="s">
        <v>2771</v>
      </c>
      <c r="C220" s="1234" t="s">
        <v>2864</v>
      </c>
      <c r="D220" s="1235">
        <v>46126</v>
      </c>
      <c r="E220" s="1215">
        <f t="shared" ref="E220" si="155">D220+3</f>
        <v>46129</v>
      </c>
      <c r="F220" s="1215">
        <f t="shared" ref="F220" si="156">E220+6</f>
        <v>46135</v>
      </c>
      <c r="G220" s="1215">
        <f t="shared" ref="G220" si="157">F220+2</f>
        <v>46137</v>
      </c>
      <c r="H220" s="1215">
        <f t="shared" ref="H220" si="158">G220+2</f>
        <v>46139</v>
      </c>
      <c r="I220" s="1215">
        <f t="shared" ref="I220" si="159">H220+3</f>
        <v>46142</v>
      </c>
      <c r="J220" s="1215">
        <f t="shared" ref="J220" si="160">I220+3</f>
        <v>46145</v>
      </c>
      <c r="K220" s="1215">
        <f t="shared" ref="K220" si="161">J220+4</f>
        <v>46149</v>
      </c>
      <c r="L220" s="1196"/>
      <c r="M220" s="1175">
        <v>16</v>
      </c>
    </row>
    <row r="221" spans="1:14" s="146" customFormat="1" ht="21.75" hidden="1" customHeight="1">
      <c r="A221" s="1014" t="s">
        <v>2773</v>
      </c>
      <c r="B221" s="1167" t="s">
        <v>1977</v>
      </c>
      <c r="C221" s="1234" t="s">
        <v>2865</v>
      </c>
      <c r="D221" s="1235">
        <v>46133</v>
      </c>
      <c r="E221" s="1178" t="s">
        <v>283</v>
      </c>
      <c r="F221" s="1215">
        <f>D221+9</f>
        <v>46142</v>
      </c>
      <c r="G221" s="1215">
        <f t="shared" ref="G221" si="162">F221+2</f>
        <v>46144</v>
      </c>
      <c r="H221" s="1215">
        <f t="shared" ref="H221" si="163">G221+2</f>
        <v>46146</v>
      </c>
      <c r="I221" s="1215">
        <f t="shared" ref="I221" si="164">H221+3</f>
        <v>46149</v>
      </c>
      <c r="J221" s="1215">
        <f t="shared" ref="J221" si="165">I221+3</f>
        <v>46152</v>
      </c>
      <c r="K221" s="1178" t="s">
        <v>283</v>
      </c>
      <c r="L221" s="1196"/>
      <c r="M221" s="1175">
        <v>17</v>
      </c>
    </row>
    <row r="222" spans="1:14" s="146" customFormat="1" ht="21.75" hidden="1" customHeight="1">
      <c r="A222" s="1014" t="s">
        <v>2775</v>
      </c>
      <c r="B222" s="1167" t="s">
        <v>2752</v>
      </c>
      <c r="C222" s="1234" t="s">
        <v>2866</v>
      </c>
      <c r="D222" s="1235">
        <v>46146</v>
      </c>
      <c r="E222" s="1215">
        <f t="shared" ref="E222" si="166">D222+3</f>
        <v>46149</v>
      </c>
      <c r="F222" s="1215">
        <f t="shared" ref="F222" si="167">E222+6</f>
        <v>46155</v>
      </c>
      <c r="G222" s="1215">
        <f t="shared" ref="G222" si="168">F222+2</f>
        <v>46157</v>
      </c>
      <c r="H222" s="1215">
        <f t="shared" ref="H222" si="169">G222+2</f>
        <v>46159</v>
      </c>
      <c r="I222" s="1215">
        <f t="shared" ref="I222" si="170">H222+3</f>
        <v>46162</v>
      </c>
      <c r="J222" s="1215">
        <f t="shared" ref="J222" si="171">I222+3</f>
        <v>46165</v>
      </c>
      <c r="K222" s="1215">
        <f t="shared" ref="K222" si="172">J222+4</f>
        <v>46169</v>
      </c>
      <c r="L222" s="1196"/>
      <c r="M222" s="1175">
        <v>18</v>
      </c>
    </row>
    <row r="223" spans="1:14" s="146" customFormat="1" ht="21.75" hidden="1" customHeight="1">
      <c r="A223" s="1014" t="s">
        <v>2867</v>
      </c>
      <c r="B223" s="1236" t="s">
        <v>459</v>
      </c>
      <c r="C223" s="1234" t="s">
        <v>2868</v>
      </c>
      <c r="D223" s="1235">
        <v>46144</v>
      </c>
      <c r="E223" s="1215">
        <f t="shared" ref="E223:E224" si="173">D223+3</f>
        <v>46147</v>
      </c>
      <c r="F223" s="1215">
        <f t="shared" ref="F223:F224" si="174">E223+6</f>
        <v>46153</v>
      </c>
      <c r="G223" s="1215">
        <f t="shared" ref="G223" si="175">F223+2</f>
        <v>46155</v>
      </c>
      <c r="H223" s="1215">
        <f t="shared" ref="H223" si="176">G223+2</f>
        <v>46157</v>
      </c>
      <c r="I223" s="1215">
        <f t="shared" ref="I223" si="177">H223+3</f>
        <v>46160</v>
      </c>
      <c r="J223" s="1215">
        <f t="shared" ref="J223" si="178">I223+3</f>
        <v>46163</v>
      </c>
      <c r="K223" s="1215">
        <f t="shared" ref="K223" si="179">J223+4</f>
        <v>46167</v>
      </c>
      <c r="L223" s="1196"/>
      <c r="M223" s="1175">
        <v>19</v>
      </c>
    </row>
    <row r="224" spans="1:14" s="146" customFormat="1" ht="21.75" hidden="1" customHeight="1">
      <c r="A224" s="1014" t="s">
        <v>2779</v>
      </c>
      <c r="B224" s="1167" t="s">
        <v>2780</v>
      </c>
      <c r="C224" s="1234" t="s">
        <v>2869</v>
      </c>
      <c r="D224" s="1235">
        <v>46159</v>
      </c>
      <c r="E224" s="1215">
        <f t="shared" si="173"/>
        <v>46162</v>
      </c>
      <c r="F224" s="1215">
        <f t="shared" si="174"/>
        <v>46168</v>
      </c>
      <c r="G224" s="1178" t="s">
        <v>283</v>
      </c>
      <c r="H224" s="1178" t="s">
        <v>283</v>
      </c>
      <c r="I224" s="1178" t="s">
        <v>283</v>
      </c>
      <c r="J224" s="1178" t="s">
        <v>283</v>
      </c>
      <c r="K224" s="1178" t="s">
        <v>283</v>
      </c>
      <c r="L224" s="1196"/>
      <c r="M224" s="1263">
        <v>20</v>
      </c>
    </row>
    <row r="225" spans="1:13" s="146" customFormat="1" ht="21.75" hidden="1" customHeight="1">
      <c r="A225" s="1014"/>
      <c r="B225" s="1237" t="s">
        <v>2745</v>
      </c>
      <c r="C225" s="1234" t="s">
        <v>2870</v>
      </c>
      <c r="D225" s="1235">
        <v>46168</v>
      </c>
      <c r="E225" s="1215">
        <f t="shared" ref="E225:E226" si="180">D225+3</f>
        <v>46171</v>
      </c>
      <c r="F225" s="1215">
        <f t="shared" ref="F225:F226" si="181">E225+6</f>
        <v>46177</v>
      </c>
      <c r="G225" s="1215">
        <f t="shared" ref="G225:G226" si="182">F225+2</f>
        <v>46179</v>
      </c>
      <c r="H225" s="1178" t="s">
        <v>283</v>
      </c>
      <c r="I225" s="1215">
        <f>D225+16</f>
        <v>46184</v>
      </c>
      <c r="J225" s="1215">
        <f t="shared" ref="J225:J226" si="183">I225+3</f>
        <v>46187</v>
      </c>
      <c r="K225" s="1178" t="s">
        <v>283</v>
      </c>
      <c r="L225" s="1196"/>
      <c r="M225" s="1263">
        <v>21</v>
      </c>
    </row>
    <row r="226" spans="1:13" s="146" customFormat="1" ht="21.75" hidden="1" customHeight="1">
      <c r="A226" s="1014"/>
      <c r="B226" s="1237" t="s">
        <v>2783</v>
      </c>
      <c r="C226" s="1234" t="s">
        <v>2871</v>
      </c>
      <c r="D226" s="1235">
        <v>46174</v>
      </c>
      <c r="E226" s="1215">
        <f t="shared" si="180"/>
        <v>46177</v>
      </c>
      <c r="F226" s="1215">
        <f t="shared" si="181"/>
        <v>46183</v>
      </c>
      <c r="G226" s="1215">
        <f t="shared" si="182"/>
        <v>46185</v>
      </c>
      <c r="H226" s="1215">
        <f t="shared" ref="H226" si="184">G226+2</f>
        <v>46187</v>
      </c>
      <c r="I226" s="1215">
        <f t="shared" ref="I226" si="185">H226+3</f>
        <v>46190</v>
      </c>
      <c r="J226" s="1215">
        <f t="shared" si="183"/>
        <v>46193</v>
      </c>
      <c r="K226" s="1215">
        <f t="shared" ref="K226" si="186">J226+4</f>
        <v>46197</v>
      </c>
      <c r="L226" s="1196"/>
      <c r="M226" s="1263">
        <v>22</v>
      </c>
    </row>
    <row r="227" spans="1:13" s="146" customFormat="1" ht="21.75" hidden="1" customHeight="1">
      <c r="A227" s="1014" t="s">
        <v>2736</v>
      </c>
      <c r="B227" s="1498" t="s">
        <v>1977</v>
      </c>
      <c r="C227" s="1376" t="s">
        <v>2872</v>
      </c>
      <c r="D227" s="1235">
        <v>46174</v>
      </c>
      <c r="E227" s="1178" t="s">
        <v>283</v>
      </c>
      <c r="F227" s="1178" t="s">
        <v>283</v>
      </c>
      <c r="G227" s="1178" t="s">
        <v>283</v>
      </c>
      <c r="H227" s="1178" t="s">
        <v>283</v>
      </c>
      <c r="I227" s="1178" t="s">
        <v>283</v>
      </c>
      <c r="J227" s="1178" t="s">
        <v>283</v>
      </c>
      <c r="K227" s="1178" t="s">
        <v>283</v>
      </c>
      <c r="L227" s="1196"/>
      <c r="M227" s="1400">
        <v>23</v>
      </c>
    </row>
    <row r="228" spans="1:13" s="146" customFormat="1" ht="21.75" hidden="1" customHeight="1">
      <c r="A228" s="1014" t="s">
        <v>2786</v>
      </c>
      <c r="B228" s="1496" t="s">
        <v>905</v>
      </c>
      <c r="C228" s="1234" t="s">
        <v>2873</v>
      </c>
      <c r="D228" s="1497">
        <v>46179</v>
      </c>
      <c r="E228" s="1494">
        <f t="shared" ref="E228" si="187">D228+3</f>
        <v>46182</v>
      </c>
      <c r="F228" s="1494">
        <f t="shared" ref="F228" si="188">E228+6</f>
        <v>46188</v>
      </c>
      <c r="G228" s="1494">
        <f t="shared" ref="G228" si="189">F228+2</f>
        <v>46190</v>
      </c>
      <c r="H228" s="1494">
        <f t="shared" ref="H228" si="190">G228+2</f>
        <v>46192</v>
      </c>
      <c r="I228" s="1494">
        <f t="shared" ref="I228" si="191">H228+3</f>
        <v>46195</v>
      </c>
      <c r="J228" s="1494">
        <f t="shared" ref="J228" si="192">I228+3</f>
        <v>46198</v>
      </c>
      <c r="K228" s="1494">
        <f t="shared" ref="K228" si="193">J228+4</f>
        <v>46202</v>
      </c>
      <c r="L228" s="1196"/>
      <c r="M228" s="1475">
        <v>24</v>
      </c>
    </row>
    <row r="229" spans="1:13" s="146" customFormat="1" ht="21.75" customHeight="1">
      <c r="A229" s="1014"/>
      <c r="B229" s="1495"/>
      <c r="C229" s="1202"/>
      <c r="D229" s="1238"/>
      <c r="E229" s="1238"/>
      <c r="F229" s="1238"/>
      <c r="G229" s="1238"/>
      <c r="H229" s="1238"/>
      <c r="I229" s="1238"/>
      <c r="J229" s="1238"/>
      <c r="K229" s="1238"/>
      <c r="L229" s="1196"/>
      <c r="M229" s="1399"/>
    </row>
    <row r="230" spans="1:13" s="146" customFormat="1" ht="21.75" customHeight="1">
      <c r="A230" s="1014"/>
      <c r="B230" s="1589" t="s">
        <v>7</v>
      </c>
      <c r="C230" s="1602"/>
      <c r="D230" s="1638" t="s">
        <v>247</v>
      </c>
      <c r="E230" s="1205" t="s">
        <v>76</v>
      </c>
      <c r="F230" s="1205" t="s">
        <v>51</v>
      </c>
      <c r="G230" s="1205" t="s">
        <v>65</v>
      </c>
      <c r="H230" s="1205" t="s">
        <v>205</v>
      </c>
      <c r="I230" s="1205" t="s">
        <v>176</v>
      </c>
      <c r="J230" s="1205" t="s">
        <v>147</v>
      </c>
      <c r="K230" s="1205" t="s">
        <v>209</v>
      </c>
      <c r="L230" s="1196"/>
      <c r="M230" s="1399"/>
    </row>
    <row r="231" spans="1:13" s="146" customFormat="1" ht="21.75" customHeight="1">
      <c r="A231" s="1014"/>
      <c r="B231" s="1148" t="s">
        <v>249</v>
      </c>
      <c r="C231" s="1148" t="s">
        <v>250</v>
      </c>
      <c r="D231" s="1639"/>
      <c r="E231" s="1233" t="s">
        <v>202</v>
      </c>
      <c r="F231" s="1233" t="s">
        <v>204</v>
      </c>
      <c r="G231" s="1233" t="s">
        <v>53</v>
      </c>
      <c r="H231" s="1233" t="s">
        <v>56</v>
      </c>
      <c r="I231" s="1233" t="s">
        <v>58</v>
      </c>
      <c r="J231" s="1233" t="s">
        <v>159</v>
      </c>
      <c r="K231" s="1233" t="s">
        <v>129</v>
      </c>
      <c r="L231" s="1196"/>
      <c r="M231" s="1490" t="s">
        <v>335</v>
      </c>
    </row>
    <row r="232" spans="1:13" s="146" customFormat="1" ht="21.75" hidden="1" customHeight="1">
      <c r="A232" s="1014" t="s">
        <v>2874</v>
      </c>
      <c r="B232" s="1237" t="s">
        <v>2752</v>
      </c>
      <c r="C232" s="1234" t="s">
        <v>2875</v>
      </c>
      <c r="D232" s="1235">
        <v>46193</v>
      </c>
      <c r="E232" s="1178" t="s">
        <v>283</v>
      </c>
      <c r="F232" s="1215">
        <f>D232+9</f>
        <v>46202</v>
      </c>
      <c r="G232" s="1215">
        <f t="shared" ref="G232" si="194">F232+2</f>
        <v>46204</v>
      </c>
      <c r="H232" s="1215">
        <f t="shared" ref="H232" si="195">G232+2</f>
        <v>46206</v>
      </c>
      <c r="I232" s="1215">
        <f t="shared" ref="I232" si="196">H232+3</f>
        <v>46209</v>
      </c>
      <c r="J232" s="1215">
        <f t="shared" ref="J232" si="197">I232+3</f>
        <v>46212</v>
      </c>
      <c r="K232" s="1215">
        <f>J232+3</f>
        <v>46215</v>
      </c>
      <c r="L232" s="1196"/>
      <c r="M232" s="1428">
        <v>25</v>
      </c>
    </row>
    <row r="233" spans="1:13" s="146" customFormat="1" ht="21.75" hidden="1" customHeight="1">
      <c r="A233" s="1014" t="s">
        <v>2790</v>
      </c>
      <c r="B233" s="1167" t="s">
        <v>2791</v>
      </c>
      <c r="C233" s="1234" t="s">
        <v>2876</v>
      </c>
      <c r="D233" s="1235">
        <v>46198</v>
      </c>
      <c r="E233" s="1215">
        <f t="shared" ref="E233" si="198">D233+3</f>
        <v>46201</v>
      </c>
      <c r="F233" s="1215">
        <f t="shared" ref="F233" si="199">E233+6</f>
        <v>46207</v>
      </c>
      <c r="G233" s="1215">
        <f t="shared" ref="G233" si="200">F233+2</f>
        <v>46209</v>
      </c>
      <c r="H233" s="1215">
        <f t="shared" ref="H233" si="201">G233+2</f>
        <v>46211</v>
      </c>
      <c r="I233" s="1215">
        <f t="shared" ref="I233" si="202">H233+3</f>
        <v>46214</v>
      </c>
      <c r="J233" s="1215">
        <f t="shared" ref="J233:K241" si="203">I233+3</f>
        <v>46217</v>
      </c>
      <c r="K233" s="1215">
        <f t="shared" si="203"/>
        <v>46220</v>
      </c>
      <c r="L233" s="1196"/>
      <c r="M233" s="1263">
        <v>26</v>
      </c>
    </row>
    <row r="234" spans="1:13" s="146" customFormat="1" ht="21.75" hidden="1" customHeight="1">
      <c r="A234" s="1014" t="s">
        <v>2793</v>
      </c>
      <c r="B234" s="1237" t="s">
        <v>2794</v>
      </c>
      <c r="C234" s="1234" t="s">
        <v>2877</v>
      </c>
      <c r="D234" s="1235">
        <v>46203</v>
      </c>
      <c r="E234" s="1178" t="s">
        <v>283</v>
      </c>
      <c r="F234" s="1178" t="s">
        <v>283</v>
      </c>
      <c r="G234" s="1178" t="s">
        <v>283</v>
      </c>
      <c r="H234" s="1178" t="s">
        <v>283</v>
      </c>
      <c r="I234" s="1178" t="s">
        <v>283</v>
      </c>
      <c r="J234" s="1178" t="s">
        <v>283</v>
      </c>
      <c r="K234" s="1178" t="s">
        <v>283</v>
      </c>
      <c r="L234" s="1196"/>
      <c r="M234" s="1263">
        <v>27</v>
      </c>
    </row>
    <row r="235" spans="1:13" s="146" customFormat="1" ht="21.75" hidden="1" customHeight="1">
      <c r="A235" s="1014" t="s">
        <v>2878</v>
      </c>
      <c r="B235" s="1167" t="s">
        <v>2879</v>
      </c>
      <c r="C235" s="1234" t="s">
        <v>2880</v>
      </c>
      <c r="D235" s="1235">
        <v>46211</v>
      </c>
      <c r="E235" s="1178" t="s">
        <v>283</v>
      </c>
      <c r="F235" s="1178" t="s">
        <v>283</v>
      </c>
      <c r="G235" s="1178" t="s">
        <v>283</v>
      </c>
      <c r="H235" s="1178" t="s">
        <v>283</v>
      </c>
      <c r="I235" s="1178" t="s">
        <v>283</v>
      </c>
      <c r="J235" s="1178" t="s">
        <v>283</v>
      </c>
      <c r="K235" s="1178" t="s">
        <v>283</v>
      </c>
      <c r="L235" s="1196"/>
      <c r="M235" s="1263">
        <v>28</v>
      </c>
    </row>
    <row r="236" spans="1:13" s="146" customFormat="1" ht="21.75" hidden="1" customHeight="1">
      <c r="A236" s="1014" t="s">
        <v>2881</v>
      </c>
      <c r="B236" s="1433" t="s">
        <v>2815</v>
      </c>
      <c r="C236" s="1234" t="s">
        <v>2882</v>
      </c>
      <c r="D236" s="1235">
        <v>46216</v>
      </c>
      <c r="E236" s="1178" t="s">
        <v>283</v>
      </c>
      <c r="F236" s="1215">
        <f>D236+9</f>
        <v>46225</v>
      </c>
      <c r="G236" s="1215">
        <f t="shared" ref="G236" si="204">F236+2</f>
        <v>46227</v>
      </c>
      <c r="H236" s="1215">
        <f t="shared" ref="H236" si="205">G236+2</f>
        <v>46229</v>
      </c>
      <c r="I236" s="1215">
        <f t="shared" ref="I236" si="206">H236+3</f>
        <v>46232</v>
      </c>
      <c r="J236" s="1215">
        <f t="shared" ref="J236" si="207">I236+3</f>
        <v>46235</v>
      </c>
      <c r="K236" s="1215">
        <f t="shared" ref="K236" si="208">J236+3</f>
        <v>46238</v>
      </c>
      <c r="L236" s="1196"/>
      <c r="M236" s="1263">
        <v>29</v>
      </c>
    </row>
    <row r="237" spans="1:13" s="146" customFormat="1" ht="21.75" hidden="1" customHeight="1">
      <c r="A237" s="1014" t="s">
        <v>2883</v>
      </c>
      <c r="B237" s="1496" t="s">
        <v>905</v>
      </c>
      <c r="C237" s="1234" t="s">
        <v>2884</v>
      </c>
      <c r="D237" s="1212">
        <v>46221</v>
      </c>
      <c r="E237" s="1212">
        <f t="shared" ref="E237:E238" si="209">D237+3</f>
        <v>46224</v>
      </c>
      <c r="F237" s="1212">
        <f t="shared" ref="F237:F238" si="210">E237+6</f>
        <v>46230</v>
      </c>
      <c r="G237" s="1523" t="s">
        <v>283</v>
      </c>
      <c r="H237" s="1523" t="s">
        <v>283</v>
      </c>
      <c r="I237" s="1523" t="s">
        <v>283</v>
      </c>
      <c r="J237" s="1523" t="s">
        <v>283</v>
      </c>
      <c r="K237" s="1523" t="s">
        <v>283</v>
      </c>
      <c r="L237" s="1196"/>
      <c r="M237" s="1263">
        <v>30</v>
      </c>
    </row>
    <row r="238" spans="1:13" s="146" customFormat="1" ht="21.75" hidden="1" customHeight="1">
      <c r="A238" s="1014" t="s">
        <v>2804</v>
      </c>
      <c r="B238" s="1237" t="s">
        <v>2805</v>
      </c>
      <c r="C238" s="1234" t="s">
        <v>2885</v>
      </c>
      <c r="D238" s="1235">
        <v>46229</v>
      </c>
      <c r="E238" s="1215">
        <f t="shared" si="209"/>
        <v>46232</v>
      </c>
      <c r="F238" s="1215">
        <f t="shared" si="210"/>
        <v>46238</v>
      </c>
      <c r="G238" s="1178" t="s">
        <v>283</v>
      </c>
      <c r="H238" s="1178" t="s">
        <v>283</v>
      </c>
      <c r="I238" s="1178" t="s">
        <v>283</v>
      </c>
      <c r="J238" s="1178" t="s">
        <v>283</v>
      </c>
      <c r="K238" s="1178" t="s">
        <v>283</v>
      </c>
      <c r="L238" s="1196"/>
      <c r="M238" s="1263">
        <v>31</v>
      </c>
    </row>
    <row r="239" spans="1:13" s="146" customFormat="1" ht="21.75" hidden="1" customHeight="1">
      <c r="A239" s="1014" t="s">
        <v>2807</v>
      </c>
      <c r="B239" s="1433" t="s">
        <v>2752</v>
      </c>
      <c r="C239" s="1234" t="s">
        <v>2886</v>
      </c>
      <c r="D239" s="1235">
        <v>46242</v>
      </c>
      <c r="E239" s="1215">
        <f t="shared" ref="E239" si="211">D239+3</f>
        <v>46245</v>
      </c>
      <c r="F239" s="1215">
        <f t="shared" ref="F239" si="212">E239+6</f>
        <v>46251</v>
      </c>
      <c r="G239" s="1215">
        <f t="shared" ref="G239" si="213">F239+2</f>
        <v>46253</v>
      </c>
      <c r="H239" s="1215">
        <f t="shared" ref="H239" si="214">G239+2</f>
        <v>46255</v>
      </c>
      <c r="I239" s="1215">
        <f t="shared" ref="I239" si="215">H239+3</f>
        <v>46258</v>
      </c>
      <c r="J239" s="1215">
        <f t="shared" ref="J239" si="216">I239+3</f>
        <v>46261</v>
      </c>
      <c r="K239" s="1215">
        <f t="shared" ref="K239" si="217">J239+3</f>
        <v>46264</v>
      </c>
      <c r="L239" s="1196"/>
      <c r="M239" s="1263">
        <v>32</v>
      </c>
    </row>
    <row r="240" spans="1:13" s="146" customFormat="1" ht="21.75" hidden="1" customHeight="1">
      <c r="A240" s="1014" t="s">
        <v>2809</v>
      </c>
      <c r="B240" s="1167" t="s">
        <v>2791</v>
      </c>
      <c r="C240" s="1234" t="s">
        <v>2887</v>
      </c>
      <c r="D240" s="1235">
        <v>46249</v>
      </c>
      <c r="E240" s="1215">
        <f t="shared" ref="E240" si="218">D240+3</f>
        <v>46252</v>
      </c>
      <c r="F240" s="1215">
        <f t="shared" ref="F240" si="219">E240+6</f>
        <v>46258</v>
      </c>
      <c r="G240" s="1215">
        <f t="shared" ref="G240" si="220">F240+2</f>
        <v>46260</v>
      </c>
      <c r="H240" s="1215">
        <f t="shared" ref="H240" si="221">G240+2</f>
        <v>46262</v>
      </c>
      <c r="I240" s="1215">
        <f t="shared" ref="I240" si="222">H240+3</f>
        <v>46265</v>
      </c>
      <c r="J240" s="1215">
        <f t="shared" ref="J240" si="223">I240+3</f>
        <v>46268</v>
      </c>
      <c r="K240" s="1215">
        <f t="shared" si="203"/>
        <v>46271</v>
      </c>
      <c r="L240" s="1196"/>
      <c r="M240" s="1263">
        <v>33</v>
      </c>
    </row>
    <row r="241" spans="1:14" s="146" customFormat="1" ht="21.75" customHeight="1">
      <c r="A241" s="1014" t="s">
        <v>2888</v>
      </c>
      <c r="B241" s="1167" t="s">
        <v>2812</v>
      </c>
      <c r="C241" s="1234" t="s">
        <v>2889</v>
      </c>
      <c r="D241" s="1235">
        <v>46260</v>
      </c>
      <c r="E241" s="1215">
        <f t="shared" ref="E241:E242" si="224">D241+3</f>
        <v>46263</v>
      </c>
      <c r="F241" s="1215">
        <f t="shared" ref="F241" si="225">E241+6</f>
        <v>46269</v>
      </c>
      <c r="G241" s="1215">
        <f t="shared" ref="G241" si="226">F241+2</f>
        <v>46271</v>
      </c>
      <c r="H241" s="1215">
        <f t="shared" ref="H241" si="227">G241+2</f>
        <v>46273</v>
      </c>
      <c r="I241" s="1215">
        <f t="shared" ref="I241" si="228">H241+3</f>
        <v>46276</v>
      </c>
      <c r="J241" s="1215">
        <f t="shared" ref="J241" si="229">I241+3</f>
        <v>46279</v>
      </c>
      <c r="K241" s="1215">
        <f t="shared" si="203"/>
        <v>46282</v>
      </c>
      <c r="L241" s="1196"/>
      <c r="M241" s="1263">
        <v>34</v>
      </c>
    </row>
    <row r="242" spans="1:14" s="146" customFormat="1" ht="21.75" customHeight="1">
      <c r="A242" s="1014" t="s">
        <v>2814</v>
      </c>
      <c r="B242" s="1433" t="s">
        <v>2815</v>
      </c>
      <c r="C242" s="1234" t="s">
        <v>2890</v>
      </c>
      <c r="D242" s="1235">
        <v>46262</v>
      </c>
      <c r="E242" s="1215">
        <f t="shared" si="224"/>
        <v>46265</v>
      </c>
      <c r="F242" s="1178" t="s">
        <v>283</v>
      </c>
      <c r="G242" s="1178" t="s">
        <v>283</v>
      </c>
      <c r="H242" s="1178" t="s">
        <v>283</v>
      </c>
      <c r="I242" s="1178" t="s">
        <v>283</v>
      </c>
      <c r="J242" s="1178" t="s">
        <v>283</v>
      </c>
      <c r="K242" s="1178" t="s">
        <v>283</v>
      </c>
      <c r="L242" s="1196"/>
      <c r="M242" s="1263">
        <v>35</v>
      </c>
    </row>
    <row r="243" spans="1:14" s="146" customFormat="1" ht="21.75" customHeight="1">
      <c r="A243" s="1014" t="s">
        <v>2891</v>
      </c>
      <c r="B243" s="1496" t="s">
        <v>905</v>
      </c>
      <c r="C243" s="1234" t="s">
        <v>2892</v>
      </c>
      <c r="D243" s="1212">
        <v>46263</v>
      </c>
      <c r="E243" s="1212">
        <f t="shared" ref="E243:E244" si="230">D243+3</f>
        <v>46266</v>
      </c>
      <c r="F243" s="1212">
        <f t="shared" ref="F243" si="231">E243+6</f>
        <v>46272</v>
      </c>
      <c r="G243" s="1212">
        <f t="shared" ref="G243" si="232">F243+2</f>
        <v>46274</v>
      </c>
      <c r="H243" s="1212">
        <f t="shared" ref="H243" si="233">G243+2</f>
        <v>46276</v>
      </c>
      <c r="I243" s="1212">
        <f t="shared" ref="I243" si="234">H243+3</f>
        <v>46279</v>
      </c>
      <c r="J243" s="1212">
        <f t="shared" ref="J243" si="235">I243+3</f>
        <v>46282</v>
      </c>
      <c r="K243" s="1212">
        <f t="shared" ref="K243" si="236">J243+3</f>
        <v>46285</v>
      </c>
      <c r="L243" s="1196"/>
      <c r="M243" s="1263">
        <v>36</v>
      </c>
    </row>
    <row r="244" spans="1:14" s="146" customFormat="1" ht="21.75" customHeight="1">
      <c r="A244" s="1014" t="s">
        <v>2819</v>
      </c>
      <c r="B244" s="1237" t="s">
        <v>2771</v>
      </c>
      <c r="C244" s="1234" t="s">
        <v>2893</v>
      </c>
      <c r="D244" s="1235">
        <v>46278</v>
      </c>
      <c r="E244" s="1215">
        <f t="shared" si="230"/>
        <v>46281</v>
      </c>
      <c r="F244" s="1178" t="s">
        <v>283</v>
      </c>
      <c r="G244" s="1178" t="s">
        <v>283</v>
      </c>
      <c r="H244" s="1178" t="s">
        <v>283</v>
      </c>
      <c r="I244" s="1178" t="s">
        <v>283</v>
      </c>
      <c r="J244" s="1178" t="s">
        <v>283</v>
      </c>
      <c r="K244" s="1178" t="s">
        <v>283</v>
      </c>
      <c r="L244" s="1196"/>
      <c r="M244" s="1263">
        <v>37</v>
      </c>
    </row>
    <row r="245" spans="1:14" s="146" customFormat="1" ht="21.75" customHeight="1">
      <c r="A245" s="1014" t="s">
        <v>2821</v>
      </c>
      <c r="B245" s="1237" t="s">
        <v>2822</v>
      </c>
      <c r="C245" s="1234" t="s">
        <v>2894</v>
      </c>
      <c r="D245" s="1235">
        <v>46281</v>
      </c>
      <c r="E245" s="1215">
        <f t="shared" ref="E245" si="237">D245+3</f>
        <v>46284</v>
      </c>
      <c r="F245" s="1178" t="s">
        <v>283</v>
      </c>
      <c r="G245" s="1178" t="s">
        <v>283</v>
      </c>
      <c r="H245" s="1178" t="s">
        <v>283</v>
      </c>
      <c r="I245" s="1178" t="s">
        <v>283</v>
      </c>
      <c r="J245" s="1178" t="s">
        <v>283</v>
      </c>
      <c r="K245" s="1178" t="s">
        <v>283</v>
      </c>
      <c r="L245" s="1196"/>
      <c r="M245" s="1263">
        <v>38</v>
      </c>
    </row>
    <row r="246" spans="1:14" s="146" customFormat="1" ht="21.75" customHeight="1">
      <c r="A246" s="1014" t="s">
        <v>2826</v>
      </c>
      <c r="B246" s="1237" t="s">
        <v>2857</v>
      </c>
      <c r="C246" s="1234" t="s">
        <v>2895</v>
      </c>
      <c r="D246" s="1235">
        <v>46280</v>
      </c>
      <c r="E246" s="1178" t="s">
        <v>283</v>
      </c>
      <c r="F246" s="1178" t="s">
        <v>283</v>
      </c>
      <c r="G246" s="1215">
        <f>D246+11</f>
        <v>46291</v>
      </c>
      <c r="H246" s="1215">
        <f t="shared" ref="H246" si="238">G246+2</f>
        <v>46293</v>
      </c>
      <c r="I246" s="1215">
        <f t="shared" ref="I246" si="239">H246+3</f>
        <v>46296</v>
      </c>
      <c r="J246" s="1215">
        <f t="shared" ref="J246" si="240">I246+3</f>
        <v>46299</v>
      </c>
      <c r="K246" s="1215">
        <f t="shared" ref="K246" si="241">J246+3</f>
        <v>46302</v>
      </c>
      <c r="L246" s="1196"/>
      <c r="M246" s="1263">
        <v>39</v>
      </c>
    </row>
    <row r="247" spans="1:14" s="146" customFormat="1" ht="21.75" customHeight="1">
      <c r="A247" s="1014" t="s">
        <v>2812</v>
      </c>
      <c r="B247" s="1237" t="s">
        <v>2826</v>
      </c>
      <c r="C247" s="1234" t="s">
        <v>2896</v>
      </c>
      <c r="D247" s="1235">
        <v>46291</v>
      </c>
      <c r="E247" s="1215">
        <f t="shared" ref="E247" si="242">D247+3</f>
        <v>46294</v>
      </c>
      <c r="F247" s="1215">
        <f t="shared" ref="F247" si="243">E247+6</f>
        <v>46300</v>
      </c>
      <c r="G247" s="1215">
        <f t="shared" ref="G247" si="244">F247+2</f>
        <v>46302</v>
      </c>
      <c r="H247" s="1215">
        <f t="shared" ref="H247" si="245">G247+2</f>
        <v>46304</v>
      </c>
      <c r="I247" s="1215">
        <f t="shared" ref="I247" si="246">H247+3</f>
        <v>46307</v>
      </c>
      <c r="J247" s="1215">
        <f t="shared" ref="J247" si="247">I247+3</f>
        <v>46310</v>
      </c>
      <c r="K247" s="1215">
        <f t="shared" ref="K247" si="248">J247+3</f>
        <v>46313</v>
      </c>
      <c r="L247" s="1196"/>
      <c r="M247" s="1263">
        <v>40</v>
      </c>
    </row>
    <row r="248" spans="1:14" s="146" customFormat="1" ht="21.75" customHeight="1">
      <c r="A248" s="1014" t="s">
        <v>2828</v>
      </c>
      <c r="B248" s="1237" t="s">
        <v>2812</v>
      </c>
      <c r="C248" s="1234" t="s">
        <v>2897</v>
      </c>
      <c r="D248" s="1235">
        <v>46298</v>
      </c>
      <c r="E248" s="1215">
        <f t="shared" ref="E248" si="249">D248+3</f>
        <v>46301</v>
      </c>
      <c r="F248" s="1215">
        <f t="shared" ref="F248" si="250">E248+6</f>
        <v>46307</v>
      </c>
      <c r="G248" s="1215">
        <f t="shared" ref="G248" si="251">F248+2</f>
        <v>46309</v>
      </c>
      <c r="H248" s="1215">
        <f t="shared" ref="H248" si="252">G248+2</f>
        <v>46311</v>
      </c>
      <c r="I248" s="1215">
        <f t="shared" ref="I248" si="253">H248+3</f>
        <v>46314</v>
      </c>
      <c r="J248" s="1215">
        <f t="shared" ref="J248" si="254">I248+3</f>
        <v>46317</v>
      </c>
      <c r="K248" s="1215">
        <f t="shared" ref="K248" si="255">J248+3</f>
        <v>46320</v>
      </c>
      <c r="L248" s="1196"/>
      <c r="M248" s="1263">
        <v>41</v>
      </c>
    </row>
    <row r="249" spans="1:14" s="146" customFormat="1" ht="21.75" customHeight="1">
      <c r="A249" s="1014" t="s">
        <v>2828</v>
      </c>
      <c r="B249" s="1237" t="s">
        <v>2129</v>
      </c>
      <c r="C249" s="1234" t="s">
        <v>2898</v>
      </c>
      <c r="D249" s="1235">
        <v>46305</v>
      </c>
      <c r="E249" s="1215">
        <f t="shared" ref="E249:E251" si="256">D249+3</f>
        <v>46308</v>
      </c>
      <c r="F249" s="1215">
        <f t="shared" ref="F249:F251" si="257">E249+6</f>
        <v>46314</v>
      </c>
      <c r="G249" s="1215">
        <f t="shared" ref="G249:G251" si="258">F249+2</f>
        <v>46316</v>
      </c>
      <c r="H249" s="1215">
        <f t="shared" ref="H249:H251" si="259">G249+2</f>
        <v>46318</v>
      </c>
      <c r="I249" s="1215">
        <f t="shared" ref="I249:I251" si="260">H249+3</f>
        <v>46321</v>
      </c>
      <c r="J249" s="1215">
        <f t="shared" ref="J249:J251" si="261">I249+3</f>
        <v>46324</v>
      </c>
      <c r="K249" s="1215">
        <f t="shared" ref="K249:K251" si="262">J249+3</f>
        <v>46327</v>
      </c>
      <c r="L249" s="1196"/>
      <c r="M249" s="1263">
        <v>42</v>
      </c>
    </row>
    <row r="250" spans="1:14" s="146" customFormat="1" ht="21.75" customHeight="1">
      <c r="A250" s="1014" t="s">
        <v>2783</v>
      </c>
      <c r="B250" s="1236" t="s">
        <v>459</v>
      </c>
      <c r="C250" s="1234" t="s">
        <v>2899</v>
      </c>
      <c r="D250" s="1235">
        <v>46312</v>
      </c>
      <c r="E250" s="1215">
        <f t="shared" si="256"/>
        <v>46315</v>
      </c>
      <c r="F250" s="1215">
        <f t="shared" si="257"/>
        <v>46321</v>
      </c>
      <c r="G250" s="1215">
        <f t="shared" si="258"/>
        <v>46323</v>
      </c>
      <c r="H250" s="1215">
        <f t="shared" si="259"/>
        <v>46325</v>
      </c>
      <c r="I250" s="1215">
        <f t="shared" si="260"/>
        <v>46328</v>
      </c>
      <c r="J250" s="1215">
        <f t="shared" si="261"/>
        <v>46331</v>
      </c>
      <c r="K250" s="1215">
        <f t="shared" si="262"/>
        <v>46334</v>
      </c>
      <c r="L250" s="1196"/>
      <c r="M250" s="1263">
        <v>43</v>
      </c>
    </row>
    <row r="251" spans="1:14" s="146" customFormat="1" ht="21.75" customHeight="1">
      <c r="A251" s="1014" t="s">
        <v>2832</v>
      </c>
      <c r="B251" s="1237" t="s">
        <v>2857</v>
      </c>
      <c r="C251" s="1234" t="s">
        <v>2900</v>
      </c>
      <c r="D251" s="1235">
        <v>46319</v>
      </c>
      <c r="E251" s="1215">
        <f t="shared" si="256"/>
        <v>46322</v>
      </c>
      <c r="F251" s="1215">
        <f t="shared" si="257"/>
        <v>46328</v>
      </c>
      <c r="G251" s="1215">
        <f t="shared" si="258"/>
        <v>46330</v>
      </c>
      <c r="H251" s="1215">
        <f t="shared" si="259"/>
        <v>46332</v>
      </c>
      <c r="I251" s="1215">
        <f t="shared" si="260"/>
        <v>46335</v>
      </c>
      <c r="J251" s="1215">
        <f t="shared" si="261"/>
        <v>46338</v>
      </c>
      <c r="K251" s="1215">
        <f t="shared" si="262"/>
        <v>46341</v>
      </c>
      <c r="L251" s="1196"/>
      <c r="M251" s="1263">
        <v>44</v>
      </c>
    </row>
    <row r="252" spans="1:14" s="146" customFormat="1" ht="21.75" customHeight="1">
      <c r="A252" s="1014" t="s">
        <v>2857</v>
      </c>
      <c r="B252" s="1236" t="s">
        <v>459</v>
      </c>
      <c r="C252" s="1234" t="s">
        <v>2901</v>
      </c>
      <c r="D252" s="1235">
        <v>46326</v>
      </c>
      <c r="E252" s="1215">
        <f t="shared" ref="E252" si="263">D252+3</f>
        <v>46329</v>
      </c>
      <c r="F252" s="1215">
        <f t="shared" ref="F252" si="264">E252+6</f>
        <v>46335</v>
      </c>
      <c r="G252" s="1215">
        <f t="shared" ref="G252" si="265">F252+2</f>
        <v>46337</v>
      </c>
      <c r="H252" s="1215">
        <f t="shared" ref="H252" si="266">G252+2</f>
        <v>46339</v>
      </c>
      <c r="I252" s="1215">
        <f t="shared" ref="I252" si="267">H252+3</f>
        <v>46342</v>
      </c>
      <c r="J252" s="1215">
        <f t="shared" ref="J252" si="268">I252+3</f>
        <v>46345</v>
      </c>
      <c r="K252" s="1215">
        <f t="shared" ref="K252" si="269">J252+3</f>
        <v>46348</v>
      </c>
      <c r="L252" s="1196"/>
      <c r="M252" s="1263">
        <v>45</v>
      </c>
    </row>
    <row r="253" spans="1:14" s="146" customFormat="1" ht="21.75" customHeight="1">
      <c r="A253" s="1014"/>
      <c r="B253" s="1237" t="s">
        <v>2826</v>
      </c>
      <c r="C253" s="1234" t="s">
        <v>2902</v>
      </c>
      <c r="D253" s="1235">
        <v>46333</v>
      </c>
      <c r="E253" s="1215">
        <f t="shared" ref="E253" si="270">D253+3</f>
        <v>46336</v>
      </c>
      <c r="F253" s="1215">
        <f t="shared" ref="F253" si="271">E253+6</f>
        <v>46342</v>
      </c>
      <c r="G253" s="1215">
        <f t="shared" ref="G253" si="272">F253+2</f>
        <v>46344</v>
      </c>
      <c r="H253" s="1215">
        <f t="shared" ref="H253" si="273">G253+2</f>
        <v>46346</v>
      </c>
      <c r="I253" s="1215">
        <f t="shared" ref="I253" si="274">H253+3</f>
        <v>46349</v>
      </c>
      <c r="J253" s="1215">
        <f t="shared" ref="J253" si="275">I253+3</f>
        <v>46352</v>
      </c>
      <c r="K253" s="1215">
        <f t="shared" ref="K253" si="276">J253+3</f>
        <v>46355</v>
      </c>
      <c r="L253" s="1196"/>
      <c r="M253" s="1263">
        <v>46</v>
      </c>
    </row>
    <row r="254" spans="1:14" s="146" customFormat="1" ht="21.75" customHeight="1">
      <c r="A254" s="1014"/>
      <c r="B254" s="1237" t="s">
        <v>2836</v>
      </c>
      <c r="C254" s="1234" t="s">
        <v>2903</v>
      </c>
      <c r="D254" s="1235">
        <v>46340</v>
      </c>
      <c r="E254" s="1215">
        <f t="shared" ref="E254" si="277">D254+3</f>
        <v>46343</v>
      </c>
      <c r="F254" s="1215">
        <f t="shared" ref="F254" si="278">E254+6</f>
        <v>46349</v>
      </c>
      <c r="G254" s="1215">
        <f t="shared" ref="G254" si="279">F254+2</f>
        <v>46351</v>
      </c>
      <c r="H254" s="1215">
        <f t="shared" ref="H254" si="280">G254+2</f>
        <v>46353</v>
      </c>
      <c r="I254" s="1215">
        <f t="shared" ref="I254" si="281">H254+3</f>
        <v>46356</v>
      </c>
      <c r="J254" s="1215">
        <f t="shared" ref="J254" si="282">I254+3</f>
        <v>46359</v>
      </c>
      <c r="K254" s="1215">
        <f t="shared" ref="K254" si="283">J254+3</f>
        <v>46362</v>
      </c>
      <c r="L254" s="1196"/>
      <c r="M254" s="1263">
        <v>47</v>
      </c>
    </row>
    <row r="255" spans="1:14" s="146" customFormat="1" ht="21.75" customHeight="1">
      <c r="A255" s="1014" t="s">
        <v>2828</v>
      </c>
      <c r="B255" s="1237" t="s">
        <v>2129</v>
      </c>
      <c r="C255" s="1234" t="s">
        <v>2904</v>
      </c>
      <c r="D255" s="1235">
        <v>46347</v>
      </c>
      <c r="E255" s="1215">
        <f t="shared" ref="E255" si="284">D255+3</f>
        <v>46350</v>
      </c>
      <c r="F255" s="1215">
        <f t="shared" ref="F255" si="285">E255+6</f>
        <v>46356</v>
      </c>
      <c r="G255" s="1215">
        <f t="shared" ref="G255" si="286">F255+2</f>
        <v>46358</v>
      </c>
      <c r="H255" s="1215">
        <f t="shared" ref="H255" si="287">G255+2</f>
        <v>46360</v>
      </c>
      <c r="I255" s="1215">
        <f t="shared" ref="I255" si="288">H255+3</f>
        <v>46363</v>
      </c>
      <c r="J255" s="1215">
        <f t="shared" ref="J255" si="289">I255+3</f>
        <v>46366</v>
      </c>
      <c r="K255" s="1215">
        <f t="shared" ref="K255" si="290">J255+3</f>
        <v>46369</v>
      </c>
      <c r="L255" s="1196"/>
      <c r="M255" s="1263">
        <v>48</v>
      </c>
    </row>
    <row r="256" spans="1:14" s="146" customFormat="1" ht="18" customHeight="1">
      <c r="A256" s="1014"/>
      <c r="B256" s="147" t="s">
        <v>464</v>
      </c>
      <c r="C256" s="1134"/>
      <c r="D256" s="11"/>
      <c r="E256" s="11"/>
      <c r="F256" s="11"/>
      <c r="G256" s="11"/>
      <c r="H256" s="2"/>
      <c r="I256" s="391"/>
      <c r="J256" s="391"/>
      <c r="K256" s="391"/>
      <c r="L256" s="391"/>
      <c r="M256" s="2"/>
      <c r="N256" s="159"/>
    </row>
    <row r="257" spans="1:15" s="146" customFormat="1" ht="18" customHeight="1">
      <c r="A257" s="1014"/>
      <c r="B257" s="1134"/>
      <c r="C257" s="1134"/>
      <c r="D257" s="11"/>
      <c r="E257" s="11"/>
      <c r="F257" s="11"/>
      <c r="G257" s="11"/>
      <c r="H257" s="2"/>
      <c r="I257" s="391"/>
      <c r="J257" s="391"/>
      <c r="K257" s="391"/>
      <c r="L257" s="391"/>
      <c r="M257" s="2"/>
      <c r="N257" s="159"/>
    </row>
    <row r="258" spans="1:15" s="146" customFormat="1" ht="18" customHeight="1">
      <c r="A258" s="1014"/>
      <c r="B258" s="1134"/>
      <c r="C258" s="1134"/>
      <c r="D258" s="11"/>
      <c r="E258" s="11"/>
      <c r="F258" s="11"/>
      <c r="G258" s="11"/>
      <c r="H258" s="2"/>
      <c r="I258" s="391"/>
      <c r="J258" s="391"/>
      <c r="K258" s="391"/>
      <c r="L258" s="391"/>
      <c r="M258" s="2"/>
      <c r="N258" s="159"/>
    </row>
    <row r="259" spans="1:15" s="146" customFormat="1" ht="18" customHeight="1">
      <c r="A259" s="1014"/>
      <c r="B259" s="1134"/>
      <c r="C259" s="1134"/>
      <c r="D259" s="11"/>
      <c r="E259" s="11"/>
      <c r="F259" s="11"/>
      <c r="G259" s="11"/>
      <c r="H259" s="2"/>
      <c r="I259" s="391"/>
      <c r="J259" s="391"/>
      <c r="K259" s="391"/>
      <c r="L259" s="391"/>
      <c r="M259" s="2"/>
      <c r="N259" s="159"/>
    </row>
    <row r="260" spans="1:15" s="146" customFormat="1" ht="18" customHeight="1">
      <c r="A260" s="1014"/>
      <c r="B260" s="1134"/>
      <c r="C260" s="1134"/>
      <c r="D260" s="11"/>
      <c r="E260" s="11"/>
      <c r="F260" s="11"/>
      <c r="G260" s="11"/>
      <c r="H260" s="2"/>
      <c r="I260" s="391"/>
      <c r="J260" s="391"/>
      <c r="K260" s="391"/>
      <c r="L260" s="391"/>
      <c r="M260" s="2"/>
      <c r="N260" s="159"/>
    </row>
    <row r="261" spans="1:15" s="146" customFormat="1" ht="18" customHeight="1">
      <c r="A261" s="1014"/>
      <c r="B261" s="1134"/>
      <c r="C261" s="1134"/>
      <c r="D261" s="11"/>
      <c r="E261" s="11"/>
      <c r="F261" s="11"/>
      <c r="G261" s="11"/>
      <c r="H261" s="2"/>
      <c r="I261" s="391"/>
      <c r="J261" s="391"/>
      <c r="K261" s="391"/>
      <c r="L261" s="391"/>
      <c r="M261" s="2"/>
      <c r="N261" s="159"/>
    </row>
    <row r="262" spans="1:15" s="146" customFormat="1" ht="18" customHeight="1">
      <c r="A262" s="1014"/>
      <c r="B262" s="1134"/>
      <c r="C262" s="1134"/>
      <c r="D262" s="11"/>
      <c r="E262" s="11"/>
      <c r="F262" s="11"/>
      <c r="G262" s="11"/>
      <c r="H262" s="2"/>
      <c r="I262" s="391"/>
      <c r="J262" s="391"/>
      <c r="K262" s="391"/>
      <c r="L262" s="391"/>
      <c r="M262" s="2"/>
      <c r="N262" s="159"/>
    </row>
    <row r="263" spans="1:15" s="146" customFormat="1" ht="18" customHeight="1">
      <c r="A263" s="1014"/>
      <c r="B263" s="1134"/>
      <c r="C263" s="1134"/>
      <c r="D263" s="11"/>
      <c r="E263" s="11"/>
      <c r="F263" s="11"/>
      <c r="G263" s="11"/>
      <c r="H263" s="2"/>
      <c r="I263" s="391"/>
      <c r="J263" s="391"/>
      <c r="K263" s="391"/>
      <c r="L263" s="391"/>
      <c r="M263" s="2"/>
      <c r="N263" s="159"/>
    </row>
    <row r="264" spans="1:15" s="159" customFormat="1" ht="18" customHeight="1">
      <c r="A264" s="1014"/>
      <c r="B264" s="1134"/>
      <c r="C264" s="1134"/>
      <c r="D264" s="331"/>
      <c r="E264" s="194"/>
      <c r="F264" s="195"/>
      <c r="G264" s="195"/>
      <c r="H264" s="331"/>
      <c r="I264" s="331"/>
      <c r="J264" s="331"/>
      <c r="K264" s="195"/>
      <c r="L264" s="195"/>
      <c r="M264" s="195"/>
      <c r="N264" s="196"/>
    </row>
    <row r="265" spans="1:15" s="159" customFormat="1" ht="18" customHeight="1">
      <c r="A265" s="1014"/>
      <c r="B265" s="1134"/>
      <c r="C265" s="1134"/>
      <c r="D265" s="1135"/>
      <c r="E265" s="199"/>
      <c r="F265" s="413"/>
      <c r="G265" s="331"/>
      <c r="H265" s="1135"/>
      <c r="I265" s="331"/>
      <c r="J265" s="331"/>
      <c r="K265" s="413"/>
      <c r="L265" s="331"/>
      <c r="M265" s="1135"/>
      <c r="N265" s="196"/>
    </row>
    <row r="266" spans="1:15" s="147" customFormat="1" ht="18.75" customHeight="1">
      <c r="B266" s="887"/>
      <c r="C266" s="888"/>
      <c r="D266" s="889"/>
      <c r="E266" s="890"/>
      <c r="F266" s="891"/>
      <c r="G266" s="892"/>
      <c r="H266" s="893"/>
    </row>
    <row r="267" spans="1:15" s="147" customFormat="1" ht="18.75" customHeight="1">
      <c r="B267" s="777" t="s">
        <v>465</v>
      </c>
      <c r="C267" s="145"/>
      <c r="D267" s="147" t="s">
        <v>466</v>
      </c>
      <c r="G267" s="147" t="s">
        <v>467</v>
      </c>
      <c r="H267" s="778"/>
    </row>
    <row r="268" spans="1:15" s="147" customFormat="1" ht="18.75" customHeight="1">
      <c r="B268" s="779" t="s">
        <v>468</v>
      </c>
      <c r="C268" s="1080" t="s">
        <v>469</v>
      </c>
      <c r="D268" s="133" t="s">
        <v>470</v>
      </c>
      <c r="F268" s="1080" t="s">
        <v>471</v>
      </c>
      <c r="G268" s="145" t="s">
        <v>472</v>
      </c>
      <c r="H268" s="1081" t="s">
        <v>473</v>
      </c>
    </row>
    <row r="269" spans="1:15" s="147" customFormat="1" ht="18.75" customHeight="1">
      <c r="B269" s="1545" t="s">
        <v>481</v>
      </c>
      <c r="C269" s="1546" t="s">
        <v>482</v>
      </c>
      <c r="D269" s="133" t="s">
        <v>476</v>
      </c>
      <c r="E269" s="148" t="s">
        <v>477</v>
      </c>
      <c r="F269" s="1082" t="s">
        <v>478</v>
      </c>
      <c r="G269" s="145" t="s">
        <v>479</v>
      </c>
      <c r="H269" s="1081" t="s">
        <v>480</v>
      </c>
    </row>
    <row r="270" spans="1:15" s="147" customFormat="1" ht="18.75" customHeight="1">
      <c r="B270" s="1545" t="s">
        <v>502</v>
      </c>
      <c r="C270" s="1546" t="s">
        <v>503</v>
      </c>
      <c r="D270" s="133" t="s">
        <v>483</v>
      </c>
      <c r="E270" s="148" t="s">
        <v>484</v>
      </c>
      <c r="F270" s="1082" t="s">
        <v>485</v>
      </c>
      <c r="G270" s="587" t="s">
        <v>486</v>
      </c>
      <c r="H270" s="1084" t="s">
        <v>487</v>
      </c>
    </row>
    <row r="271" spans="1:15" s="147" customFormat="1" ht="18.75" customHeight="1">
      <c r="B271" s="1545" t="s">
        <v>922</v>
      </c>
      <c r="C271" s="1532" t="s">
        <v>923</v>
      </c>
      <c r="D271" s="133" t="s">
        <v>490</v>
      </c>
      <c r="E271" s="148" t="s">
        <v>491</v>
      </c>
      <c r="F271" s="1082" t="s">
        <v>492</v>
      </c>
      <c r="G271" s="587" t="s">
        <v>493</v>
      </c>
      <c r="H271" s="1084" t="s">
        <v>494</v>
      </c>
      <c r="N271" s="149"/>
      <c r="O271" s="149"/>
    </row>
    <row r="272" spans="1:15" s="147" customFormat="1" ht="18.75" customHeight="1">
      <c r="B272" s="1545" t="s">
        <v>924</v>
      </c>
      <c r="C272" s="1532" t="s">
        <v>925</v>
      </c>
      <c r="D272" s="133" t="s">
        <v>497</v>
      </c>
      <c r="E272" s="148" t="s">
        <v>498</v>
      </c>
      <c r="F272" s="1082" t="s">
        <v>499</v>
      </c>
      <c r="G272" s="587" t="s">
        <v>500</v>
      </c>
      <c r="H272" s="1084" t="s">
        <v>501</v>
      </c>
      <c r="N272" s="149"/>
      <c r="O272" s="149"/>
    </row>
    <row r="273" spans="1:15" s="147" customFormat="1" ht="18.75" customHeight="1">
      <c r="B273" s="1545" t="s">
        <v>926</v>
      </c>
      <c r="C273" s="1532" t="s">
        <v>927</v>
      </c>
      <c r="D273" s="133" t="s">
        <v>504</v>
      </c>
      <c r="E273" s="148" t="s">
        <v>505</v>
      </c>
      <c r="F273" s="1082" t="s">
        <v>506</v>
      </c>
      <c r="G273" s="587" t="s">
        <v>507</v>
      </c>
      <c r="H273" s="1084" t="s">
        <v>508</v>
      </c>
      <c r="N273" s="149"/>
      <c r="O273" s="149"/>
    </row>
    <row r="274" spans="1:15" s="147" customFormat="1" ht="18.75" customHeight="1">
      <c r="B274" s="1545" t="s">
        <v>928</v>
      </c>
      <c r="C274" s="1532" t="s">
        <v>929</v>
      </c>
      <c r="D274" s="133" t="s">
        <v>511</v>
      </c>
      <c r="E274" s="148" t="s">
        <v>512</v>
      </c>
      <c r="F274" s="1080" t="s">
        <v>513</v>
      </c>
      <c r="G274" s="587" t="s">
        <v>514</v>
      </c>
      <c r="H274" s="786" t="s">
        <v>515</v>
      </c>
      <c r="N274" s="149"/>
      <c r="O274" s="149"/>
    </row>
    <row r="275" spans="1:15" ht="18.75" customHeight="1">
      <c r="A275" s="1018"/>
      <c r="B275" s="1545" t="s">
        <v>930</v>
      </c>
      <c r="C275" s="1532" t="s">
        <v>931</v>
      </c>
      <c r="D275" s="133" t="s">
        <v>518</v>
      </c>
      <c r="E275" s="148" t="s">
        <v>519</v>
      </c>
      <c r="F275" s="738" t="s">
        <v>520</v>
      </c>
      <c r="G275" s="147"/>
      <c r="H275" s="787"/>
      <c r="M275" s="149"/>
    </row>
    <row r="276" spans="1:15" ht="18.75" customHeight="1">
      <c r="A276" s="1018"/>
      <c r="B276" s="1545" t="s">
        <v>932</v>
      </c>
      <c r="C276" s="1532" t="s">
        <v>933</v>
      </c>
      <c r="D276" s="133"/>
      <c r="E276" s="148"/>
      <c r="F276" s="738"/>
      <c r="G276" s="147"/>
      <c r="H276" s="787"/>
      <c r="M276" s="149"/>
    </row>
    <row r="277" spans="1:15" ht="18" customHeight="1">
      <c r="A277" s="1018"/>
      <c r="B277" s="1551" t="s">
        <v>934</v>
      </c>
      <c r="C277" s="1552" t="s">
        <v>935</v>
      </c>
      <c r="D277" s="790"/>
      <c r="E277" s="790"/>
      <c r="F277" s="790"/>
      <c r="G277" s="790"/>
      <c r="H277" s="1086"/>
      <c r="M277" s="149"/>
    </row>
    <row r="278" spans="1:15" ht="18" customHeight="1">
      <c r="B278" s="1134"/>
      <c r="C278" s="1134"/>
    </row>
    <row r="279" spans="1:15" ht="18" customHeight="1">
      <c r="B279" s="1134"/>
      <c r="C279" s="1134"/>
    </row>
    <row r="280" spans="1:15" ht="18" customHeight="1">
      <c r="B280" s="1134"/>
      <c r="C280" s="1134"/>
    </row>
    <row r="281" spans="1:15" ht="18" customHeight="1">
      <c r="B281" s="1134"/>
      <c r="C281" s="1134"/>
    </row>
    <row r="282" spans="1:15" ht="18" customHeight="1">
      <c r="B282" s="1134"/>
      <c r="C282" s="1134"/>
    </row>
    <row r="283" spans="1:15" ht="18" customHeight="1">
      <c r="B283" s="1134"/>
      <c r="C283" s="1134"/>
    </row>
    <row r="284" spans="1:15" ht="18" customHeight="1">
      <c r="B284" s="1134"/>
      <c r="C284" s="1134"/>
    </row>
    <row r="285" spans="1:15" ht="18" customHeight="1">
      <c r="B285" s="1134"/>
      <c r="C285" s="1134"/>
    </row>
    <row r="286" spans="1:15" ht="18" customHeight="1">
      <c r="B286" s="1134"/>
      <c r="C286" s="1134"/>
    </row>
    <row r="287" spans="1:15" ht="18" customHeight="1">
      <c r="B287" s="1134"/>
      <c r="C287" s="1134"/>
    </row>
    <row r="288" spans="1:15" ht="18" customHeight="1">
      <c r="B288" s="1134"/>
      <c r="C288" s="1134"/>
    </row>
    <row r="289" spans="2:3" ht="18" customHeight="1">
      <c r="B289" s="1134"/>
      <c r="C289" s="1134"/>
    </row>
    <row r="290" spans="2:3" ht="18" customHeight="1">
      <c r="B290" s="1134"/>
      <c r="C290" s="1134"/>
    </row>
    <row r="291" spans="2:3" ht="18" customHeight="1">
      <c r="B291" s="1134"/>
      <c r="C291" s="1134"/>
    </row>
    <row r="292" spans="2:3" ht="18" customHeight="1">
      <c r="B292" s="1134"/>
      <c r="C292" s="1134"/>
    </row>
    <row r="293" spans="2:3" ht="18" customHeight="1">
      <c r="B293" s="1134"/>
      <c r="C293" s="1134"/>
    </row>
    <row r="294" spans="2:3" ht="18" customHeight="1">
      <c r="B294" s="1134"/>
      <c r="C294" s="1134"/>
    </row>
    <row r="295" spans="2:3" ht="18" customHeight="1">
      <c r="B295" s="1134"/>
      <c r="C295" s="1134"/>
    </row>
    <row r="296" spans="2:3" ht="18" customHeight="1">
      <c r="B296" s="1134"/>
      <c r="C296" s="1134"/>
    </row>
    <row r="297" spans="2:3" ht="18" customHeight="1">
      <c r="B297" s="1134"/>
      <c r="C297" s="1134"/>
    </row>
    <row r="298" spans="2:3" ht="18" customHeight="1">
      <c r="B298" s="1134"/>
      <c r="C298" s="1134"/>
    </row>
    <row r="299" spans="2:3" ht="18" customHeight="1">
      <c r="B299" s="1134"/>
      <c r="C299" s="1134"/>
    </row>
    <row r="300" spans="2:3" ht="18" customHeight="1">
      <c r="B300" s="1134"/>
      <c r="C300" s="1134"/>
    </row>
    <row r="301" spans="2:3" ht="18" customHeight="1">
      <c r="B301" s="1134"/>
      <c r="C301" s="1134"/>
    </row>
    <row r="302" spans="2:3" ht="18" customHeight="1">
      <c r="B302" s="1134"/>
      <c r="C302" s="1134"/>
    </row>
    <row r="303" spans="2:3" ht="18" customHeight="1">
      <c r="B303" s="1134"/>
      <c r="C303" s="1134"/>
    </row>
    <row r="304" spans="2:3" ht="18" customHeight="1">
      <c r="B304" s="1134"/>
      <c r="C304" s="1134"/>
    </row>
    <row r="305" spans="2:3" ht="18" customHeight="1">
      <c r="B305" s="1134"/>
      <c r="C305" s="1134"/>
    </row>
    <row r="306" spans="2:3" ht="18" customHeight="1">
      <c r="B306" s="1134"/>
      <c r="C306" s="1134"/>
    </row>
    <row r="307" spans="2:3" ht="18" customHeight="1">
      <c r="B307" s="1134"/>
      <c r="C307" s="1134"/>
    </row>
    <row r="308" spans="2:3" ht="18" customHeight="1">
      <c r="B308" s="1134"/>
      <c r="C308" s="1134"/>
    </row>
    <row r="309" spans="2:3" ht="18" customHeight="1">
      <c r="B309" s="1134"/>
      <c r="C309" s="1134"/>
    </row>
    <row r="310" spans="2:3" ht="18" customHeight="1">
      <c r="B310" s="1134"/>
      <c r="C310" s="1134"/>
    </row>
    <row r="311" spans="2:3" ht="18" customHeight="1">
      <c r="B311" s="1134"/>
      <c r="C311" s="1134"/>
    </row>
    <row r="312" spans="2:3" ht="18" customHeight="1">
      <c r="B312" s="1134"/>
      <c r="C312" s="1134"/>
    </row>
    <row r="313" spans="2:3" ht="18" customHeight="1">
      <c r="B313" s="1134"/>
      <c r="C313" s="1134"/>
    </row>
    <row r="314" spans="2:3" ht="18" customHeight="1">
      <c r="B314" s="1134"/>
      <c r="C314" s="1134"/>
    </row>
    <row r="315" spans="2:3" ht="18" customHeight="1">
      <c r="B315" s="931" t="s">
        <v>249</v>
      </c>
      <c r="C315" s="931" t="s">
        <v>250</v>
      </c>
    </row>
    <row r="316" spans="2:3" ht="18" customHeight="1">
      <c r="B316" s="931" t="s">
        <v>249</v>
      </c>
      <c r="C316" s="931" t="s">
        <v>250</v>
      </c>
    </row>
  </sheetData>
  <customSheetViews>
    <customSheetView guid="{1ECD3B71-3848-4973-92B4-4B4B149BC657}" scale="85" fitToPage="1" topLeftCell="A34">
      <selection activeCell="F32" sqref="F32"/>
      <pageMargins left="0" right="0" top="0" bottom="0" header="0" footer="0"/>
      <pageSetup paperSize="9" scale="50" orientation="portrait" r:id="rId1"/>
      <headerFooter>
        <oddFooter>&amp;L&amp;1#&amp;"Calibri"&amp;10 Sensitivity: Public</oddFooter>
      </headerFooter>
    </customSheetView>
    <customSheetView guid="{BA712AC7-4015-4F77-9461-7852ED983D52}" scale="85" showPageBreaks="1" fitToPage="1" printArea="1">
      <selection activeCell="D15" sqref="B12:D15"/>
      <pageMargins left="0" right="0" top="0" bottom="0" header="0" footer="0"/>
      <pageSetup paperSize="9" scale="50" orientation="portrait" r:id="rId2"/>
    </customSheetView>
    <customSheetView guid="{081BDD81-EE06-4095-AD37-7E4189D26072}" scale="85" fitToPage="1">
      <selection activeCell="H23" sqref="H23"/>
      <pageMargins left="0" right="0" top="0" bottom="0" header="0" footer="0"/>
      <pageSetup paperSize="9" scale="47" orientation="portrait" r:id="rId3"/>
    </customSheetView>
    <customSheetView guid="{9E7EEAA3-A5FB-49FD-8C3A-1AF14EAE95FB}" scale="85" showPageBreaks="1" fitToPage="1" printArea="1">
      <selection activeCell="D13" sqref="D13"/>
      <pageMargins left="0" right="0" top="0" bottom="0" header="0" footer="0"/>
      <pageSetup paperSize="9" scale="47" orientation="portrait" r:id="rId4"/>
    </customSheetView>
    <customSheetView guid="{2EFCC4AA-DFFF-400E-B34F-BF7B9FA2A1FF}" showPageBreaks="1" fitToPage="1" printArea="1">
      <selection activeCell="D17" sqref="D17"/>
      <pageMargins left="0" right="0" top="0" bottom="0" header="0" footer="0"/>
      <pageSetup paperSize="9" scale="50" orientation="portrait" r:id="rId5"/>
    </customSheetView>
    <customSheetView guid="{3485952D-0C31-4884-9EDF-552F3D1B124B}" scale="85" showPageBreaks="1" fitToPage="1" printArea="1" topLeftCell="A13">
      <selection activeCell="B35" sqref="B27:E35"/>
      <pageMargins left="0" right="0" top="0" bottom="0" header="0" footer="0"/>
      <pageSetup paperSize="9" scale="50" orientation="portrait" r:id="rId6"/>
      <headerFooter>
        <oddFooter>&amp;L&amp;1#&amp;"Calibri"&amp;10 Sensitivity: Internal</oddFooter>
      </headerFooter>
    </customSheetView>
    <customSheetView guid="{3FEF6608-25EF-43D8-8468-19FFFC3BCE74}" scale="85" showPageBreaks="1" fitToPage="1" printArea="1" topLeftCell="A55">
      <selection activeCell="B66" sqref="B66:C66"/>
      <pageMargins left="0" right="0" top="0" bottom="0" header="0" footer="0"/>
      <pageSetup paperSize="9" scale="50" orientation="portrait" r:id="rId7"/>
      <headerFooter>
        <oddFooter>&amp;L&amp;1#&amp;"Calibri"&amp;10 Sensitivity: Public</oddFooter>
      </headerFooter>
    </customSheetView>
    <customSheetView guid="{8773B614-CBE7-474E-B57F-0A27A3791CF3}" scale="85" showPageBreaks="1" fitToPage="1" printArea="1">
      <selection activeCell="L23" sqref="L23"/>
      <pageMargins left="0" right="0" top="0" bottom="0" header="0" footer="0"/>
      <pageSetup paperSize="9" scale="50" orientation="portrait" r:id="rId8"/>
    </customSheetView>
    <customSheetView guid="{1BFD2ADD-60C4-4334-9BDE-E3C6DD17BEED}" scale="85" fitToPage="1" hiddenRows="1">
      <selection activeCell="J28" sqref="J28"/>
      <pageMargins left="0" right="0" top="0" bottom="0" header="0" footer="0"/>
      <pageSetup paperSize="9" scale="50" orientation="portrait" r:id="rId9"/>
      <headerFooter>
        <oddFooter>&amp;L&amp;1#&amp;"Calibri"&amp;10 Sensitivity: Public</oddFooter>
      </headerFooter>
    </customSheetView>
    <customSheetView guid="{7D3CEC1C-CCEC-4C4E-963E-DDD8383A68C1}" scale="85" showPageBreaks="1" fitToPage="1" printArea="1" hiddenRows="1" topLeftCell="A31">
      <selection activeCell="F21" sqref="F21"/>
      <pageMargins left="0" right="0" top="0" bottom="0" header="0" footer="0"/>
      <pageSetup paperSize="9" scale="48" orientation="portrait" r:id="rId10"/>
      <headerFooter>
        <oddFooter>&amp;L&amp;1#&amp;"Calibri"&amp;10 Sensitivity: Public</oddFooter>
      </headerFooter>
    </customSheetView>
    <customSheetView guid="{03DD319B-D6A9-4830-871F-6D56EEAA4879}" scale="85" showPageBreaks="1" fitToPage="1" printArea="1" topLeftCell="A10">
      <selection activeCell="I32" sqref="I32"/>
      <pageMargins left="0" right="0" top="0" bottom="0" header="0" footer="0"/>
      <pageSetup paperSize="9" scale="48" orientation="portrait" r:id="rId11"/>
      <headerFooter>
        <oddFooter>&amp;L&amp;1#&amp;"Calibri"&amp;10 Sensitivity: Public</oddFooter>
      </headerFooter>
    </customSheetView>
    <customSheetView guid="{6B324A58-5A89-471C-AD21-0822EB95E67E}" scale="85" fitToPage="1" topLeftCell="A7">
      <selection activeCell="H30" sqref="H30"/>
      <pageMargins left="0" right="0" top="0" bottom="0" header="0" footer="0"/>
      <pageSetup paperSize="9" scale="48" orientation="portrait" r:id="rId12"/>
      <headerFooter>
        <oddFooter>&amp;L&amp;1#&amp;"Calibri"&amp;10 Sensitivity: Public</oddFooter>
      </headerFooter>
    </customSheetView>
    <customSheetView guid="{613E785B-CD51-494D-B041-E8D30BF6F1EC}" scale="85" showPageBreaks="1" fitToPage="1" printArea="1" topLeftCell="A25">
      <selection activeCell="D35" sqref="D35"/>
      <pageMargins left="0" right="0" top="0" bottom="0" header="0" footer="0"/>
      <pageSetup paperSize="9" scale="48" orientation="portrait" r:id="rId13"/>
      <headerFooter>
        <oddFooter>&amp;L&amp;1#&amp;"Calibri"&amp;10 Sensitivity: Public</oddFooter>
      </headerFooter>
    </customSheetView>
  </customSheetViews>
  <mergeCells count="12">
    <mergeCell ref="B194:I194"/>
    <mergeCell ref="B2:G2"/>
    <mergeCell ref="B4:G4"/>
    <mergeCell ref="D8:D9"/>
    <mergeCell ref="B8:C8"/>
    <mergeCell ref="B6:F6"/>
    <mergeCell ref="B230:C230"/>
    <mergeCell ref="D230:D231"/>
    <mergeCell ref="B214:C214"/>
    <mergeCell ref="D214:D215"/>
    <mergeCell ref="B196:C196"/>
    <mergeCell ref="D196:D197"/>
  </mergeCells>
  <phoneticPr fontId="81" type="noConversion"/>
  <hyperlinks>
    <hyperlink ref="I2" location="HOME!Print_Area" display="HOME" xr:uid="{AE82298C-3330-4150-AB40-079BCC1CB536}"/>
    <hyperlink ref="H268" r:id="rId14" xr:uid="{DEA1FB78-6216-4632-8380-B410976C4F0B}"/>
    <hyperlink ref="H273" r:id="rId15" xr:uid="{E83C9A2B-9E80-4F3E-B484-4F8ED43B519C}"/>
    <hyperlink ref="H272" r:id="rId16" xr:uid="{473744C3-E43D-46CF-9B74-DDBAF02CEF48}"/>
    <hyperlink ref="H271" r:id="rId17" xr:uid="{16FDD763-3E80-4081-9E33-529B31F5710C}"/>
    <hyperlink ref="H274" r:id="rId18" xr:uid="{F9CF7047-7AFB-43F3-ACD3-10D3E7A077BE}"/>
    <hyperlink ref="F268" r:id="rId19" xr:uid="{19A7D33B-509F-4475-B633-AB6756DBF46B}"/>
    <hyperlink ref="F273" r:id="rId20" xr:uid="{B182ABB3-1B86-4C22-A434-B0412840144D}"/>
    <hyperlink ref="F269" r:id="rId21" xr:uid="{B5E04FAA-5946-46B7-8468-D2BC58B66C18}"/>
    <hyperlink ref="F270" r:id="rId22" xr:uid="{3AE34880-37F7-40D8-AC19-E600CC25BEBF}"/>
    <hyperlink ref="F271" r:id="rId23" xr:uid="{D5E80EE9-C669-4331-9538-F8343D15C917}"/>
    <hyperlink ref="F272" r:id="rId24" xr:uid="{5678DDB2-9FCC-4DD7-AED9-0B3D54C67ECB}"/>
    <hyperlink ref="H269" r:id="rId25" xr:uid="{B2DEDE6D-8D5D-411E-9C38-B1E6E3E81E7E}"/>
    <hyperlink ref="H270" r:id="rId26" xr:uid="{B6FF9758-DB01-4153-9231-CCADAECF058F}"/>
    <hyperlink ref="F274" r:id="rId27" xr:uid="{5215BE87-4FC1-46C6-B7D2-5D579DD87299}"/>
    <hyperlink ref="F275" r:id="rId28" xr:uid="{B4D0AF27-C12C-4F53-B301-C5955F81FE7B}"/>
    <hyperlink ref="C268" r:id="rId29" xr:uid="{B6750273-6121-4D1C-9D10-A62F984DAFC2}"/>
    <hyperlink ref="C269" r:id="rId30" xr:uid="{C636B3A9-7F76-4B64-8DB2-BAE8B2C97807}"/>
  </hyperlinks>
  <pageMargins left="0.70866141732283472" right="0.70866141732283472" top="0.74803149606299213" bottom="0.74803149606299213" header="0.31496062992125984" footer="0.31496062992125984"/>
  <pageSetup paperSize="9" scale="42" orientation="portrait" r:id="rId31"/>
  <headerFooter>
    <oddFooter>&amp;L_x000D_&amp;1#&amp;"Calibri"&amp;10&amp;K000000 Sensitivity: Public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CAE44-F3CE-41A5-A4E6-7198EF3A8EBA}">
  <sheetPr>
    <tabColor theme="9" tint="0.59999389629810485"/>
    <pageSetUpPr fitToPage="1"/>
  </sheetPr>
  <dimension ref="A2:R59"/>
  <sheetViews>
    <sheetView showGridLines="0" zoomScaleNormal="100" zoomScaleSheetLayoutView="75" workbookViewId="0">
      <selection activeCell="E39" sqref="E39"/>
    </sheetView>
  </sheetViews>
  <sheetFormatPr defaultColWidth="9.140625" defaultRowHeight="18.75" customHeight="1"/>
  <cols>
    <col min="1" max="1" width="25.28515625" style="853" bestFit="1" customWidth="1"/>
    <col min="2" max="2" width="25" style="11" customWidth="1"/>
    <col min="3" max="3" width="23.42578125" style="11" customWidth="1"/>
    <col min="4" max="4" width="19.140625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1.85546875" style="11" customWidth="1"/>
    <col min="9" max="10" width="23.7109375" style="18" customWidth="1"/>
    <col min="11" max="11" width="17.5703125" style="18" customWidth="1"/>
    <col min="12" max="12" width="16.7109375" customWidth="1"/>
    <col min="13" max="13" width="22.28515625" style="18" customWidth="1"/>
    <col min="14" max="14" width="19.5703125" style="18" customWidth="1"/>
    <col min="15" max="15" width="18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1:11" ht="20.100000000000001" customHeight="1">
      <c r="B2" s="1598" t="s">
        <v>0</v>
      </c>
      <c r="C2" s="1598"/>
      <c r="D2" s="1598"/>
      <c r="E2" s="1598"/>
      <c r="F2" s="1598"/>
      <c r="G2" s="121"/>
      <c r="H2" s="943" t="s">
        <v>241</v>
      </c>
      <c r="I2" s="410"/>
      <c r="J2" s="410"/>
      <c r="K2" s="121"/>
    </row>
    <row r="3" spans="1:11" ht="18.75" customHeight="1">
      <c r="B3" s="123"/>
      <c r="C3" s="122"/>
      <c r="D3" s="122"/>
      <c r="E3" s="122"/>
      <c r="F3" s="122"/>
      <c r="I3" s="121"/>
      <c r="J3" s="121"/>
      <c r="K3" s="121"/>
    </row>
    <row r="4" spans="1:11" s="920" customFormat="1" ht="30" customHeight="1">
      <c r="A4" s="1038"/>
      <c r="B4" s="1619" t="s">
        <v>2</v>
      </c>
      <c r="C4" s="1620"/>
      <c r="D4" s="1620"/>
      <c r="E4" s="1620"/>
      <c r="F4" s="1621"/>
      <c r="G4" s="922"/>
      <c r="H4" s="921"/>
      <c r="I4" s="923"/>
      <c r="J4" s="923"/>
      <c r="K4" s="923"/>
    </row>
    <row r="5" spans="1:11" ht="18.75" customHeight="1">
      <c r="B5" s="16"/>
      <c r="C5" s="131"/>
      <c r="D5" s="16"/>
      <c r="E5" s="16"/>
      <c r="F5" s="16"/>
      <c r="G5" s="561"/>
      <c r="H5" s="562"/>
      <c r="I5" s="562"/>
      <c r="J5" s="562"/>
      <c r="K5" s="563"/>
    </row>
    <row r="6" spans="1:11" s="14" customFormat="1" ht="18.75" customHeight="1">
      <c r="A6" s="804"/>
      <c r="C6" s="807"/>
      <c r="D6" s="763"/>
      <c r="E6" s="763"/>
      <c r="F6" s="763"/>
      <c r="G6" s="763"/>
      <c r="H6" s="763"/>
      <c r="I6" s="763"/>
      <c r="J6" s="763"/>
      <c r="K6" s="763"/>
    </row>
    <row r="7" spans="1:11" s="14" customFormat="1" ht="37.5" hidden="1" customHeight="1">
      <c r="B7" s="1589" t="s">
        <v>7</v>
      </c>
      <c r="C7" s="1602"/>
      <c r="D7" s="1579" t="s">
        <v>247</v>
      </c>
      <c r="E7" s="1147" t="s">
        <v>76</v>
      </c>
      <c r="F7" s="1579" t="s">
        <v>1973</v>
      </c>
      <c r="G7" s="1640" t="s">
        <v>250</v>
      </c>
      <c r="H7" s="1579" t="s">
        <v>76</v>
      </c>
      <c r="I7" s="1147" t="s">
        <v>2905</v>
      </c>
      <c r="J7" s="1147" t="s">
        <v>2906</v>
      </c>
      <c r="K7" s="1202"/>
    </row>
    <row r="8" spans="1:11" s="14" customFormat="1" ht="35.25" hidden="1" customHeight="1">
      <c r="A8" s="804"/>
      <c r="B8" s="1148" t="s">
        <v>249</v>
      </c>
      <c r="C8" s="1148" t="s">
        <v>250</v>
      </c>
      <c r="D8" s="1580"/>
      <c r="E8" s="1149" t="s">
        <v>202</v>
      </c>
      <c r="F8" s="1580"/>
      <c r="G8" s="1641"/>
      <c r="H8" s="1580"/>
      <c r="I8" s="1149" t="s">
        <v>98</v>
      </c>
      <c r="J8" s="1149" t="s">
        <v>53</v>
      </c>
      <c r="K8" s="1202"/>
    </row>
    <row r="9" spans="1:11" s="14" customFormat="1" ht="18" hidden="1" customHeight="1">
      <c r="A9" s="804"/>
      <c r="B9" s="1454" t="s">
        <v>2739</v>
      </c>
      <c r="C9" s="1455" t="s">
        <v>2859</v>
      </c>
      <c r="D9" s="1456">
        <v>46103</v>
      </c>
      <c r="E9" s="1457">
        <f t="shared" ref="E9:E26" si="0">D9+3</f>
        <v>46106</v>
      </c>
      <c r="F9" s="1462" t="s">
        <v>436</v>
      </c>
      <c r="G9" s="1342" t="s">
        <v>461</v>
      </c>
      <c r="H9" s="1332">
        <v>46114</v>
      </c>
      <c r="I9" s="1334">
        <f>H9+8</f>
        <v>46122</v>
      </c>
      <c r="J9" s="1334">
        <f>I9+3</f>
        <v>46125</v>
      </c>
      <c r="K9" s="1202"/>
    </row>
    <row r="10" spans="1:11" s="14" customFormat="1" ht="18" hidden="1" customHeight="1">
      <c r="A10" s="804"/>
      <c r="B10" s="1236" t="s">
        <v>307</v>
      </c>
      <c r="C10" s="1234" t="s">
        <v>2860</v>
      </c>
      <c r="D10" s="1212">
        <v>46102</v>
      </c>
      <c r="E10" s="1212">
        <f t="shared" si="0"/>
        <v>46105</v>
      </c>
      <c r="F10" s="1463"/>
      <c r="G10" s="1464"/>
      <c r="H10" s="1465"/>
      <c r="I10" s="1466"/>
      <c r="J10" s="1466"/>
      <c r="K10" s="1202"/>
    </row>
    <row r="11" spans="1:11" s="14" customFormat="1" ht="18" hidden="1" customHeight="1">
      <c r="A11" s="804"/>
      <c r="B11" s="1237" t="s">
        <v>2861</v>
      </c>
      <c r="C11" s="1234" t="s">
        <v>2862</v>
      </c>
      <c r="D11" s="1178" t="s">
        <v>283</v>
      </c>
      <c r="E11" s="1212">
        <v>46113</v>
      </c>
      <c r="F11" s="1463" t="s">
        <v>462</v>
      </c>
      <c r="G11" s="1349" t="s">
        <v>463</v>
      </c>
      <c r="H11" s="1347">
        <v>46121</v>
      </c>
      <c r="I11" s="1350">
        <f t="shared" ref="I11:I13" si="1">H11+8</f>
        <v>46129</v>
      </c>
      <c r="J11" s="1350">
        <f t="shared" ref="J11:J13" si="2">I11+3</f>
        <v>46132</v>
      </c>
      <c r="K11" s="1202"/>
    </row>
    <row r="12" spans="1:11" s="14" customFormat="1" ht="18" hidden="1" customHeight="1">
      <c r="A12" s="804"/>
      <c r="B12" s="1191" t="s">
        <v>2745</v>
      </c>
      <c r="C12" s="1234" t="s">
        <v>2863</v>
      </c>
      <c r="D12" s="1235">
        <v>46118</v>
      </c>
      <c r="E12" s="1215">
        <f t="shared" si="0"/>
        <v>46121</v>
      </c>
      <c r="F12" s="1462" t="s">
        <v>447</v>
      </c>
      <c r="G12" s="1342" t="s">
        <v>2907</v>
      </c>
      <c r="H12" s="1332">
        <v>46128</v>
      </c>
      <c r="I12" s="1334">
        <f t="shared" si="1"/>
        <v>46136</v>
      </c>
      <c r="J12" s="1334">
        <f t="shared" si="2"/>
        <v>46139</v>
      </c>
      <c r="K12" s="1202"/>
    </row>
    <row r="13" spans="1:11" s="14" customFormat="1" ht="18" hidden="1" customHeight="1">
      <c r="A13" s="804"/>
      <c r="B13" s="1191" t="s">
        <v>2771</v>
      </c>
      <c r="C13" s="1234" t="s">
        <v>2864</v>
      </c>
      <c r="D13" s="1235">
        <v>46126</v>
      </c>
      <c r="E13" s="1215">
        <f t="shared" si="0"/>
        <v>46129</v>
      </c>
      <c r="F13" s="1462" t="s">
        <v>2908</v>
      </c>
      <c r="G13" s="1342" t="s">
        <v>2909</v>
      </c>
      <c r="H13" s="1332">
        <v>46135</v>
      </c>
      <c r="I13" s="1334">
        <f t="shared" si="1"/>
        <v>46143</v>
      </c>
      <c r="J13" s="1334">
        <f t="shared" si="2"/>
        <v>46146</v>
      </c>
      <c r="K13" s="1202"/>
    </row>
    <row r="14" spans="1:11" s="14" customFormat="1" ht="18" hidden="1" customHeight="1">
      <c r="A14" s="804"/>
      <c r="B14" s="1167" t="s">
        <v>1977</v>
      </c>
      <c r="C14" s="1234" t="s">
        <v>2865</v>
      </c>
      <c r="D14" s="1235">
        <v>46133</v>
      </c>
      <c r="E14" s="1178" t="s">
        <v>283</v>
      </c>
      <c r="F14" s="1463" t="s">
        <v>320</v>
      </c>
      <c r="G14" s="1349" t="s">
        <v>2910</v>
      </c>
      <c r="H14" s="1347">
        <v>46142</v>
      </c>
      <c r="I14" s="1350">
        <f t="shared" ref="I14:I15" si="3">H14+8</f>
        <v>46150</v>
      </c>
      <c r="J14" s="1350">
        <f t="shared" ref="J14:J15" si="4">I14+3</f>
        <v>46153</v>
      </c>
      <c r="K14" s="1202"/>
    </row>
    <row r="15" spans="1:11" s="14" customFormat="1" ht="18" hidden="1" customHeight="1">
      <c r="A15" s="804"/>
      <c r="B15" s="1167" t="s">
        <v>2752</v>
      </c>
      <c r="C15" s="1234" t="s">
        <v>2866</v>
      </c>
      <c r="D15" s="1235">
        <v>46146</v>
      </c>
      <c r="E15" s="1215">
        <f t="shared" si="0"/>
        <v>46149</v>
      </c>
      <c r="F15" s="1462" t="s">
        <v>257</v>
      </c>
      <c r="G15" s="1342" t="s">
        <v>2911</v>
      </c>
      <c r="H15" s="1332">
        <v>46156</v>
      </c>
      <c r="I15" s="1334">
        <f t="shared" si="3"/>
        <v>46164</v>
      </c>
      <c r="J15" s="1334">
        <f t="shared" si="4"/>
        <v>46167</v>
      </c>
      <c r="K15" s="1202"/>
    </row>
    <row r="16" spans="1:11" s="14" customFormat="1" ht="18" hidden="1" customHeight="1">
      <c r="A16" s="804"/>
      <c r="B16" s="1236" t="s">
        <v>459</v>
      </c>
      <c r="C16" s="1234" t="s">
        <v>2868</v>
      </c>
      <c r="D16" s="1235">
        <v>46144</v>
      </c>
      <c r="E16" s="1215">
        <f t="shared" si="0"/>
        <v>46147</v>
      </c>
      <c r="F16" s="1462" t="s">
        <v>462</v>
      </c>
      <c r="G16" s="1342" t="s">
        <v>2912</v>
      </c>
      <c r="H16" s="1332">
        <v>46149</v>
      </c>
      <c r="I16" s="1334">
        <f t="shared" ref="I16:I17" si="5">H16+8</f>
        <v>46157</v>
      </c>
      <c r="J16" s="1334">
        <f t="shared" ref="J16:J17" si="6">I16+3</f>
        <v>46160</v>
      </c>
      <c r="K16" s="1202"/>
    </row>
    <row r="17" spans="1:11" s="14" customFormat="1" ht="18" hidden="1" customHeight="1">
      <c r="A17" s="804"/>
      <c r="B17" s="1167" t="s">
        <v>2780</v>
      </c>
      <c r="C17" s="1234" t="s">
        <v>2869</v>
      </c>
      <c r="D17" s="1235">
        <v>46159</v>
      </c>
      <c r="E17" s="1215">
        <f t="shared" si="0"/>
        <v>46162</v>
      </c>
      <c r="F17" s="1462" t="s">
        <v>320</v>
      </c>
      <c r="G17" s="1342" t="s">
        <v>2913</v>
      </c>
      <c r="H17" s="1332">
        <v>46170</v>
      </c>
      <c r="I17" s="1334">
        <f t="shared" si="5"/>
        <v>46178</v>
      </c>
      <c r="J17" s="1334">
        <f t="shared" si="6"/>
        <v>46181</v>
      </c>
      <c r="K17" s="1202"/>
    </row>
    <row r="18" spans="1:11" s="14" customFormat="1" ht="18" hidden="1" customHeight="1">
      <c r="A18" s="804"/>
      <c r="B18" s="1237" t="s">
        <v>2745</v>
      </c>
      <c r="C18" s="1234" t="s">
        <v>2870</v>
      </c>
      <c r="D18" s="1235">
        <v>46168</v>
      </c>
      <c r="E18" s="1215">
        <f t="shared" si="0"/>
        <v>46171</v>
      </c>
      <c r="F18" s="1462" t="s">
        <v>462</v>
      </c>
      <c r="G18" s="1342" t="s">
        <v>2914</v>
      </c>
      <c r="H18" s="1332">
        <v>46177</v>
      </c>
      <c r="I18" s="1334">
        <f t="shared" ref="I18:I19" si="7">H18+8</f>
        <v>46185</v>
      </c>
      <c r="J18" s="1334">
        <f t="shared" ref="J18:J19" si="8">I18+3</f>
        <v>46188</v>
      </c>
      <c r="K18" s="1202"/>
    </row>
    <row r="19" spans="1:11" s="14" customFormat="1" ht="18" hidden="1" customHeight="1">
      <c r="A19" s="804"/>
      <c r="B19" s="1237" t="s">
        <v>2783</v>
      </c>
      <c r="C19" s="1234" t="s">
        <v>2871</v>
      </c>
      <c r="D19" s="1235">
        <v>46174</v>
      </c>
      <c r="E19" s="1215">
        <f t="shared" si="0"/>
        <v>46177</v>
      </c>
      <c r="F19" s="1462" t="s">
        <v>2915</v>
      </c>
      <c r="G19" s="1342" t="s">
        <v>2916</v>
      </c>
      <c r="H19" s="1332">
        <v>46191</v>
      </c>
      <c r="I19" s="1334">
        <f t="shared" si="7"/>
        <v>46199</v>
      </c>
      <c r="J19" s="1334">
        <f t="shared" si="8"/>
        <v>46202</v>
      </c>
      <c r="K19" s="1202"/>
    </row>
    <row r="20" spans="1:11" s="14" customFormat="1" ht="18" hidden="1" customHeight="1">
      <c r="A20" s="804"/>
      <c r="B20" s="1498" t="s">
        <v>1977</v>
      </c>
      <c r="C20" s="1376" t="s">
        <v>2872</v>
      </c>
      <c r="D20" s="1235">
        <v>46174</v>
      </c>
      <c r="E20" s="1178" t="s">
        <v>283</v>
      </c>
      <c r="F20" s="1463" t="s">
        <v>257</v>
      </c>
      <c r="G20" s="1349" t="s">
        <v>2917</v>
      </c>
      <c r="H20" s="1347">
        <v>46184</v>
      </c>
      <c r="I20" s="1350">
        <f t="shared" ref="I20" si="9">H20+8</f>
        <v>46192</v>
      </c>
      <c r="J20" s="1350">
        <f t="shared" ref="J20" si="10">I20+3</f>
        <v>46195</v>
      </c>
      <c r="K20" s="1202"/>
    </row>
    <row r="21" spans="1:11" s="14" customFormat="1" ht="18" hidden="1" customHeight="1">
      <c r="A21" s="804"/>
      <c r="B21" s="1496" t="s">
        <v>905</v>
      </c>
      <c r="C21" s="1234" t="s">
        <v>2873</v>
      </c>
      <c r="D21" s="1497">
        <v>46179</v>
      </c>
      <c r="E21" s="1494">
        <f t="shared" si="0"/>
        <v>46182</v>
      </c>
      <c r="F21" s="1507" t="s">
        <v>447</v>
      </c>
      <c r="G21" s="1508" t="s">
        <v>2917</v>
      </c>
      <c r="H21" s="1509">
        <v>46184</v>
      </c>
      <c r="I21" s="1510">
        <f t="shared" ref="I21" si="11">H21+8</f>
        <v>46192</v>
      </c>
      <c r="J21" s="1510">
        <f t="shared" ref="J21" si="12">I21+3</f>
        <v>46195</v>
      </c>
      <c r="K21" s="1202"/>
    </row>
    <row r="22" spans="1:11" s="14" customFormat="1" ht="18" hidden="1" customHeight="1">
      <c r="A22" s="804"/>
      <c r="B22" s="1505"/>
      <c r="C22" s="1202"/>
      <c r="D22" s="1238"/>
      <c r="E22" s="1238"/>
      <c r="F22" s="1505"/>
      <c r="G22" s="1202"/>
      <c r="H22" s="1202"/>
      <c r="I22" s="1202"/>
      <c r="J22" s="1202"/>
      <c r="K22" s="1202"/>
    </row>
    <row r="23" spans="1:11" s="14" customFormat="1" ht="28.5" customHeight="1">
      <c r="A23" s="804"/>
      <c r="B23" s="1589" t="s">
        <v>7</v>
      </c>
      <c r="C23" s="1602"/>
      <c r="D23" s="1579" t="s">
        <v>247</v>
      </c>
      <c r="E23" s="1147" t="s">
        <v>76</v>
      </c>
      <c r="F23" s="1579" t="s">
        <v>1973</v>
      </c>
      <c r="G23" s="1640" t="s">
        <v>250</v>
      </c>
      <c r="H23" s="1579" t="s">
        <v>76</v>
      </c>
      <c r="I23" s="1147" t="s">
        <v>2906</v>
      </c>
      <c r="J23" s="1202"/>
    </row>
    <row r="24" spans="1:11" s="14" customFormat="1" ht="27" customHeight="1">
      <c r="A24" s="804"/>
      <c r="B24" s="1148" t="s">
        <v>249</v>
      </c>
      <c r="C24" s="1148" t="s">
        <v>250</v>
      </c>
      <c r="D24" s="1580"/>
      <c r="E24" s="1149" t="s">
        <v>202</v>
      </c>
      <c r="F24" s="1580"/>
      <c r="G24" s="1641"/>
      <c r="H24" s="1580"/>
      <c r="I24" s="1149" t="s">
        <v>64</v>
      </c>
      <c r="J24" s="1202"/>
    </row>
    <row r="25" spans="1:11" s="14" customFormat="1" ht="19.5" hidden="1" customHeight="1">
      <c r="A25" s="804"/>
      <c r="B25" s="1506" t="s">
        <v>2752</v>
      </c>
      <c r="C25" s="1234" t="s">
        <v>2875</v>
      </c>
      <c r="D25" s="1235">
        <v>46193</v>
      </c>
      <c r="E25" s="1215">
        <f t="shared" ref="E25" si="13">D25+3</f>
        <v>46196</v>
      </c>
      <c r="F25" s="1462" t="s">
        <v>2918</v>
      </c>
      <c r="G25" s="1342" t="s">
        <v>2919</v>
      </c>
      <c r="H25" s="1332">
        <v>46204</v>
      </c>
      <c r="I25" s="1334">
        <f>H25+7</f>
        <v>46211</v>
      </c>
      <c r="J25" s="1202"/>
    </row>
    <row r="26" spans="1:11" s="14" customFormat="1" ht="18" hidden="1" customHeight="1">
      <c r="A26" s="804"/>
      <c r="B26" s="1167" t="s">
        <v>2791</v>
      </c>
      <c r="C26" s="1234" t="s">
        <v>2876</v>
      </c>
      <c r="D26" s="1235">
        <v>46198</v>
      </c>
      <c r="E26" s="1215">
        <f t="shared" si="0"/>
        <v>46201</v>
      </c>
      <c r="F26" s="1462" t="s">
        <v>2918</v>
      </c>
      <c r="G26" s="1342" t="s">
        <v>2919</v>
      </c>
      <c r="H26" s="1332">
        <v>46204</v>
      </c>
      <c r="I26" s="1334">
        <f t="shared" ref="I26" si="14">H26+7</f>
        <v>46211</v>
      </c>
      <c r="J26" s="1202"/>
    </row>
    <row r="27" spans="1:11" s="14" customFormat="1" ht="18" hidden="1" customHeight="1">
      <c r="A27" s="804"/>
      <c r="B27" s="1237" t="s">
        <v>2794</v>
      </c>
      <c r="C27" s="1234" t="s">
        <v>2877</v>
      </c>
      <c r="D27" s="1235">
        <v>46203</v>
      </c>
      <c r="E27" s="1178" t="s">
        <v>283</v>
      </c>
      <c r="F27" s="1463" t="s">
        <v>451</v>
      </c>
      <c r="G27" s="1349" t="s">
        <v>2920</v>
      </c>
      <c r="H27" s="1347">
        <v>46209</v>
      </c>
      <c r="I27" s="1350">
        <f t="shared" ref="I27:I30" si="15">H27+7</f>
        <v>46216</v>
      </c>
      <c r="J27" s="1202"/>
    </row>
    <row r="28" spans="1:11" s="14" customFormat="1" ht="18" hidden="1" customHeight="1">
      <c r="A28" s="804"/>
      <c r="B28" s="1167" t="s">
        <v>2879</v>
      </c>
      <c r="C28" s="1234" t="s">
        <v>2880</v>
      </c>
      <c r="D28" s="1235">
        <v>46211</v>
      </c>
      <c r="E28" s="1178" t="s">
        <v>283</v>
      </c>
      <c r="F28" s="1463" t="s">
        <v>2921</v>
      </c>
      <c r="G28" s="1349" t="s">
        <v>2922</v>
      </c>
      <c r="H28" s="1347">
        <v>46216</v>
      </c>
      <c r="I28" s="1350">
        <f t="shared" si="15"/>
        <v>46223</v>
      </c>
      <c r="J28" s="1202"/>
    </row>
    <row r="29" spans="1:11" s="14" customFormat="1" ht="18" hidden="1" customHeight="1">
      <c r="A29" s="804" t="s">
        <v>2923</v>
      </c>
      <c r="B29" s="1433" t="s">
        <v>2815</v>
      </c>
      <c r="C29" s="1234" t="s">
        <v>2882</v>
      </c>
      <c r="D29" s="1235">
        <v>46216</v>
      </c>
      <c r="E29" s="1178" t="s">
        <v>283</v>
      </c>
      <c r="F29" s="1463" t="s">
        <v>2908</v>
      </c>
      <c r="G29" s="1349" t="s">
        <v>2924</v>
      </c>
      <c r="H29" s="1347">
        <v>46230</v>
      </c>
      <c r="I29" s="1350">
        <f t="shared" si="15"/>
        <v>46237</v>
      </c>
      <c r="J29" s="1202"/>
    </row>
    <row r="30" spans="1:11" s="14" customFormat="1" ht="18" hidden="1" customHeight="1">
      <c r="A30" s="804"/>
      <c r="B30" s="1496" t="s">
        <v>905</v>
      </c>
      <c r="C30" s="1234" t="s">
        <v>2884</v>
      </c>
      <c r="D30" s="1212">
        <v>46221</v>
      </c>
      <c r="E30" s="1212">
        <f t="shared" ref="E30" si="16">D30+3</f>
        <v>46224</v>
      </c>
      <c r="F30" s="1463" t="s">
        <v>2918</v>
      </c>
      <c r="G30" s="1349" t="s">
        <v>2924</v>
      </c>
      <c r="H30" s="1347">
        <v>46230</v>
      </c>
      <c r="I30" s="1350">
        <f t="shared" si="15"/>
        <v>46237</v>
      </c>
      <c r="J30" s="1202"/>
    </row>
    <row r="31" spans="1:11" s="14" customFormat="1" ht="18" hidden="1" customHeight="1">
      <c r="A31" s="804"/>
      <c r="B31" s="1440" t="s">
        <v>2805</v>
      </c>
      <c r="C31" s="1387" t="s">
        <v>2885</v>
      </c>
      <c r="D31" s="1235">
        <v>46229</v>
      </c>
      <c r="E31" s="1215">
        <f t="shared" ref="E31:E36" si="17">D31+3</f>
        <v>46232</v>
      </c>
      <c r="F31" s="1462" t="s">
        <v>2918</v>
      </c>
      <c r="G31" s="1342" t="s">
        <v>2925</v>
      </c>
      <c r="H31" s="1332">
        <v>46250</v>
      </c>
      <c r="I31" s="1334">
        <f t="shared" ref="I31" si="18">H31+7</f>
        <v>46257</v>
      </c>
      <c r="J31" s="1202"/>
    </row>
    <row r="32" spans="1:11" s="14" customFormat="1" ht="18" hidden="1" customHeight="1">
      <c r="A32" s="804"/>
      <c r="B32" s="1433" t="s">
        <v>2752</v>
      </c>
      <c r="C32" s="1234" t="s">
        <v>2886</v>
      </c>
      <c r="D32" s="1235">
        <v>46242</v>
      </c>
      <c r="E32" s="1215">
        <f t="shared" si="17"/>
        <v>46245</v>
      </c>
      <c r="F32" s="1462" t="s">
        <v>2918</v>
      </c>
      <c r="G32" s="1342" t="s">
        <v>2925</v>
      </c>
      <c r="H32" s="1332">
        <v>46250</v>
      </c>
      <c r="I32" s="1334">
        <f t="shared" ref="I32:I34" si="19">H32+7</f>
        <v>46257</v>
      </c>
      <c r="J32" s="1202"/>
    </row>
    <row r="33" spans="1:11" s="14" customFormat="1" ht="18" hidden="1" customHeight="1">
      <c r="A33" s="804"/>
      <c r="B33" s="1167" t="s">
        <v>2791</v>
      </c>
      <c r="C33" s="1234" t="s">
        <v>2887</v>
      </c>
      <c r="D33" s="1235">
        <v>46249</v>
      </c>
      <c r="E33" s="1215">
        <f t="shared" si="17"/>
        <v>46252</v>
      </c>
      <c r="F33" s="1462" t="s">
        <v>2926</v>
      </c>
      <c r="G33" s="1342" t="s">
        <v>2927</v>
      </c>
      <c r="H33" s="1332">
        <v>46266</v>
      </c>
      <c r="I33" s="1334">
        <f t="shared" si="19"/>
        <v>46273</v>
      </c>
      <c r="J33" s="1202"/>
    </row>
    <row r="34" spans="1:11" s="14" customFormat="1" ht="18" customHeight="1">
      <c r="A34" s="804"/>
      <c r="B34" s="1167" t="s">
        <v>2812</v>
      </c>
      <c r="C34" s="1234" t="s">
        <v>2889</v>
      </c>
      <c r="D34" s="1235">
        <v>46260</v>
      </c>
      <c r="E34" s="1215">
        <f t="shared" si="17"/>
        <v>46263</v>
      </c>
      <c r="F34" s="1462" t="s">
        <v>2926</v>
      </c>
      <c r="G34" s="1342" t="s">
        <v>2927</v>
      </c>
      <c r="H34" s="1332">
        <v>46268</v>
      </c>
      <c r="I34" s="1334">
        <f t="shared" si="19"/>
        <v>46275</v>
      </c>
      <c r="J34" s="1202"/>
    </row>
    <row r="35" spans="1:11" s="14" customFormat="1" ht="18" customHeight="1">
      <c r="A35" s="804" t="s">
        <v>2879</v>
      </c>
      <c r="B35" s="1433" t="s">
        <v>2815</v>
      </c>
      <c r="C35" s="1234" t="s">
        <v>2890</v>
      </c>
      <c r="D35" s="1235">
        <v>46262</v>
      </c>
      <c r="E35" s="1215">
        <f t="shared" si="17"/>
        <v>46265</v>
      </c>
      <c r="F35" s="1462" t="s">
        <v>2926</v>
      </c>
      <c r="G35" s="1342" t="s">
        <v>2927</v>
      </c>
      <c r="H35" s="1332">
        <v>46268</v>
      </c>
      <c r="I35" s="1334">
        <f t="shared" ref="I35" si="20">H35+7</f>
        <v>46275</v>
      </c>
      <c r="J35" s="1202"/>
    </row>
    <row r="36" spans="1:11" s="14" customFormat="1" ht="18" customHeight="1">
      <c r="A36" s="804"/>
      <c r="B36" s="1496" t="s">
        <v>905</v>
      </c>
      <c r="C36" s="1234" t="s">
        <v>2892</v>
      </c>
      <c r="D36" s="1212">
        <v>46263</v>
      </c>
      <c r="E36" s="1212">
        <f t="shared" si="17"/>
        <v>46266</v>
      </c>
      <c r="F36" s="1463" t="s">
        <v>2928</v>
      </c>
      <c r="G36" s="1349" t="s">
        <v>2929</v>
      </c>
      <c r="H36" s="1347">
        <v>46272</v>
      </c>
      <c r="I36" s="1350">
        <f t="shared" ref="I36" si="21">H36+7</f>
        <v>46279</v>
      </c>
      <c r="J36" s="1202"/>
    </row>
    <row r="37" spans="1:11" s="14" customFormat="1" ht="18" customHeight="1">
      <c r="A37" s="804"/>
      <c r="B37" s="1237" t="s">
        <v>2771</v>
      </c>
      <c r="C37" s="1234" t="s">
        <v>2893</v>
      </c>
      <c r="D37" s="1235">
        <v>46277</v>
      </c>
      <c r="E37" s="1215">
        <f t="shared" ref="E37:E41" si="22">D37+3</f>
        <v>46280</v>
      </c>
      <c r="F37" s="1462" t="s">
        <v>2930</v>
      </c>
      <c r="G37" s="1342" t="s">
        <v>2929</v>
      </c>
      <c r="H37" s="1332">
        <v>46285</v>
      </c>
      <c r="I37" s="1334">
        <f t="shared" ref="I37" si="23">H37+7</f>
        <v>46292</v>
      </c>
      <c r="J37" s="1202"/>
    </row>
    <row r="38" spans="1:11" s="14" customFormat="1" ht="18" customHeight="1">
      <c r="A38" s="804"/>
      <c r="B38" s="1237" t="s">
        <v>2822</v>
      </c>
      <c r="C38" s="1234" t="s">
        <v>2894</v>
      </c>
      <c r="D38" s="1235">
        <v>46280</v>
      </c>
      <c r="E38" s="1215">
        <f t="shared" si="22"/>
        <v>46283</v>
      </c>
      <c r="F38" s="1462" t="s">
        <v>2930</v>
      </c>
      <c r="G38" s="1342" t="s">
        <v>2929</v>
      </c>
      <c r="H38" s="1332">
        <v>46285</v>
      </c>
      <c r="I38" s="1334">
        <f t="shared" ref="I38" si="24">H38+7</f>
        <v>46292</v>
      </c>
      <c r="J38" s="1202"/>
    </row>
    <row r="39" spans="1:11" s="14" customFormat="1" ht="18" customHeight="1">
      <c r="A39" s="804"/>
      <c r="B39" s="1237" t="s">
        <v>2857</v>
      </c>
      <c r="C39" s="1234" t="s">
        <v>2895</v>
      </c>
      <c r="D39" s="1235">
        <v>46285</v>
      </c>
      <c r="E39" s="1178" t="s">
        <v>283</v>
      </c>
      <c r="F39" s="1463" t="s">
        <v>2931</v>
      </c>
      <c r="G39" s="1349" t="s">
        <v>2932</v>
      </c>
      <c r="H39" s="1567">
        <v>46293</v>
      </c>
      <c r="I39" s="1568">
        <f t="shared" ref="I39" si="25">H39+7</f>
        <v>46300</v>
      </c>
      <c r="J39" s="1202"/>
    </row>
    <row r="40" spans="1:11" s="14" customFormat="1" ht="18" customHeight="1">
      <c r="A40" s="804" t="s">
        <v>2933</v>
      </c>
      <c r="B40" s="1237" t="s">
        <v>2826</v>
      </c>
      <c r="C40" s="1234" t="s">
        <v>2896</v>
      </c>
      <c r="D40" s="1235">
        <v>46291</v>
      </c>
      <c r="E40" s="1215">
        <f t="shared" si="22"/>
        <v>46294</v>
      </c>
      <c r="F40" s="1462" t="s">
        <v>2934</v>
      </c>
      <c r="G40" s="1342" t="s">
        <v>2935</v>
      </c>
      <c r="H40" s="1332">
        <v>46304</v>
      </c>
      <c r="I40" s="1334">
        <f t="shared" ref="I40" si="26">H40+7</f>
        <v>46311</v>
      </c>
      <c r="J40" s="1202"/>
    </row>
    <row r="41" spans="1:11" s="14" customFormat="1" ht="18" customHeight="1">
      <c r="A41" s="804"/>
      <c r="B41" s="1237" t="s">
        <v>2812</v>
      </c>
      <c r="C41" s="1234" t="s">
        <v>2897</v>
      </c>
      <c r="D41" s="1235">
        <v>46298</v>
      </c>
      <c r="E41" s="1215">
        <f t="shared" si="22"/>
        <v>46301</v>
      </c>
      <c r="F41" s="1462" t="s">
        <v>2934</v>
      </c>
      <c r="G41" s="1342" t="s">
        <v>2935</v>
      </c>
      <c r="H41" s="1332">
        <v>46304</v>
      </c>
      <c r="I41" s="1334">
        <f t="shared" ref="I41" si="27">H41+7</f>
        <v>46311</v>
      </c>
      <c r="J41" s="1202"/>
    </row>
    <row r="42" spans="1:11" s="14" customFormat="1" ht="18" customHeight="1">
      <c r="A42" s="804"/>
      <c r="B42" s="1237" t="s">
        <v>2129</v>
      </c>
      <c r="C42" s="1234" t="s">
        <v>2898</v>
      </c>
      <c r="D42" s="1235">
        <v>46305</v>
      </c>
      <c r="E42" s="1215">
        <f t="shared" ref="E42:E44" si="28">D42+3</f>
        <v>46308</v>
      </c>
      <c r="F42" s="1462" t="s">
        <v>2931</v>
      </c>
      <c r="G42" s="1342" t="s">
        <v>2936</v>
      </c>
      <c r="H42" s="1332">
        <v>46328</v>
      </c>
      <c r="I42" s="1334">
        <f t="shared" ref="I42" si="29">H42+7</f>
        <v>46335</v>
      </c>
      <c r="J42" s="1202"/>
    </row>
    <row r="43" spans="1:11" s="14" customFormat="1" ht="18" customHeight="1">
      <c r="A43" s="804"/>
      <c r="B43" s="1236" t="s">
        <v>459</v>
      </c>
      <c r="C43" s="1234" t="s">
        <v>2899</v>
      </c>
      <c r="D43" s="1235">
        <v>46312</v>
      </c>
      <c r="E43" s="1215">
        <f t="shared" si="28"/>
        <v>46315</v>
      </c>
      <c r="F43" s="1462" t="s">
        <v>2931</v>
      </c>
      <c r="G43" s="1342" t="s">
        <v>2936</v>
      </c>
      <c r="H43" s="1332">
        <v>46328</v>
      </c>
      <c r="I43" s="1334">
        <f t="shared" ref="I43" si="30">H43+7</f>
        <v>46335</v>
      </c>
      <c r="J43" s="1202"/>
    </row>
    <row r="44" spans="1:11" s="14" customFormat="1" ht="18" customHeight="1">
      <c r="A44" s="804" t="s">
        <v>2933</v>
      </c>
      <c r="B44" s="1237" t="s">
        <v>2857</v>
      </c>
      <c r="C44" s="1234" t="s">
        <v>2900</v>
      </c>
      <c r="D44" s="1235">
        <v>46319</v>
      </c>
      <c r="E44" s="1215">
        <f t="shared" si="28"/>
        <v>46322</v>
      </c>
      <c r="F44" s="1462" t="s">
        <v>2931</v>
      </c>
      <c r="G44" s="1342" t="s">
        <v>2936</v>
      </c>
      <c r="H44" s="1332">
        <v>46328</v>
      </c>
      <c r="I44" s="1334">
        <f t="shared" ref="I44" si="31">H44+7</f>
        <v>46335</v>
      </c>
      <c r="J44" s="1202"/>
    </row>
    <row r="45" spans="1:11" s="14" customFormat="1" ht="18" customHeight="1">
      <c r="A45" s="861"/>
      <c r="B45" s="1088" t="s">
        <v>464</v>
      </c>
      <c r="C45" s="677"/>
      <c r="D45" s="677"/>
      <c r="E45" s="677"/>
      <c r="F45" s="677"/>
      <c r="G45" s="677"/>
      <c r="H45" s="407"/>
      <c r="I45" s="407"/>
      <c r="J45" s="407"/>
      <c r="K45" s="155"/>
    </row>
    <row r="48" spans="1:11" s="147" customFormat="1" ht="18.75" customHeight="1">
      <c r="B48" s="887"/>
      <c r="C48" s="888"/>
      <c r="D48" s="889"/>
      <c r="E48" s="890"/>
      <c r="F48" s="891"/>
      <c r="G48" s="892"/>
      <c r="H48" s="893"/>
    </row>
    <row r="49" spans="1:15" s="147" customFormat="1" ht="18" customHeight="1">
      <c r="B49" s="777" t="s">
        <v>465</v>
      </c>
      <c r="C49" s="145"/>
      <c r="D49" s="147" t="s">
        <v>466</v>
      </c>
      <c r="G49" s="147" t="s">
        <v>467</v>
      </c>
      <c r="H49" s="778"/>
    </row>
    <row r="50" spans="1:15" s="147" customFormat="1" ht="18" customHeight="1">
      <c r="B50" s="779" t="s">
        <v>468</v>
      </c>
      <c r="C50" s="1080" t="s">
        <v>469</v>
      </c>
      <c r="D50" s="133" t="s">
        <v>470</v>
      </c>
      <c r="F50" s="1080" t="s">
        <v>471</v>
      </c>
      <c r="G50" s="145" t="s">
        <v>472</v>
      </c>
      <c r="H50" s="1081" t="s">
        <v>473</v>
      </c>
    </row>
    <row r="51" spans="1:15" s="147" customFormat="1" ht="18" customHeight="1">
      <c r="B51" s="1545" t="s">
        <v>481</v>
      </c>
      <c r="C51" s="1546" t="s">
        <v>482</v>
      </c>
      <c r="D51" s="133" t="s">
        <v>476</v>
      </c>
      <c r="E51" s="148" t="s">
        <v>477</v>
      </c>
      <c r="F51" s="1082" t="s">
        <v>478</v>
      </c>
      <c r="G51" s="145" t="s">
        <v>479</v>
      </c>
      <c r="H51" s="1081" t="s">
        <v>480</v>
      </c>
    </row>
    <row r="52" spans="1:15" s="147" customFormat="1" ht="18" customHeight="1">
      <c r="B52" s="1545" t="s">
        <v>502</v>
      </c>
      <c r="C52" s="1546" t="s">
        <v>503</v>
      </c>
      <c r="D52" s="133" t="s">
        <v>483</v>
      </c>
      <c r="E52" s="148" t="s">
        <v>484</v>
      </c>
      <c r="F52" s="1082" t="s">
        <v>485</v>
      </c>
      <c r="G52" s="587" t="s">
        <v>486</v>
      </c>
      <c r="H52" s="1084" t="s">
        <v>487</v>
      </c>
    </row>
    <row r="53" spans="1:15" s="147" customFormat="1" ht="18.75" customHeight="1">
      <c r="B53" s="1545" t="s">
        <v>922</v>
      </c>
      <c r="C53" s="1532" t="s">
        <v>923</v>
      </c>
      <c r="D53" s="133" t="s">
        <v>490</v>
      </c>
      <c r="E53" s="148" t="s">
        <v>491</v>
      </c>
      <c r="F53" s="1082" t="s">
        <v>492</v>
      </c>
      <c r="G53" s="587" t="s">
        <v>493</v>
      </c>
      <c r="H53" s="1084" t="s">
        <v>494</v>
      </c>
      <c r="N53" s="149"/>
      <c r="O53" s="149"/>
    </row>
    <row r="54" spans="1:15" s="147" customFormat="1" ht="18.75" customHeight="1">
      <c r="B54" s="1545" t="s">
        <v>924</v>
      </c>
      <c r="C54" s="1532" t="s">
        <v>925</v>
      </c>
      <c r="D54" s="133" t="s">
        <v>497</v>
      </c>
      <c r="E54" s="148" t="s">
        <v>498</v>
      </c>
      <c r="F54" s="1082" t="s">
        <v>499</v>
      </c>
      <c r="G54" s="587" t="s">
        <v>500</v>
      </c>
      <c r="H54" s="1084" t="s">
        <v>501</v>
      </c>
      <c r="N54" s="149"/>
      <c r="O54" s="149"/>
    </row>
    <row r="55" spans="1:15" s="147" customFormat="1" ht="18.75" customHeight="1">
      <c r="B55" s="1545" t="s">
        <v>926</v>
      </c>
      <c r="C55" s="1532" t="s">
        <v>927</v>
      </c>
      <c r="D55" s="133" t="s">
        <v>504</v>
      </c>
      <c r="E55" s="148" t="s">
        <v>505</v>
      </c>
      <c r="F55" s="1082" t="s">
        <v>506</v>
      </c>
      <c r="G55" s="587" t="s">
        <v>507</v>
      </c>
      <c r="H55" s="1084" t="s">
        <v>508</v>
      </c>
      <c r="N55" s="149"/>
      <c r="O55" s="149"/>
    </row>
    <row r="56" spans="1:15" s="147" customFormat="1" ht="18.75" customHeight="1">
      <c r="B56" s="1545" t="s">
        <v>928</v>
      </c>
      <c r="C56" s="1532" t="s">
        <v>929</v>
      </c>
      <c r="D56" s="133" t="s">
        <v>511</v>
      </c>
      <c r="E56" s="148" t="s">
        <v>512</v>
      </c>
      <c r="F56" s="1080" t="s">
        <v>513</v>
      </c>
      <c r="G56" s="587" t="s">
        <v>514</v>
      </c>
      <c r="H56" s="786" t="s">
        <v>515</v>
      </c>
      <c r="N56" s="149"/>
      <c r="O56" s="149"/>
    </row>
    <row r="57" spans="1:15" s="149" customFormat="1" ht="18.75" customHeight="1">
      <c r="A57" s="1018"/>
      <c r="B57" s="1545" t="s">
        <v>930</v>
      </c>
      <c r="C57" s="1532" t="s">
        <v>931</v>
      </c>
      <c r="D57" s="133" t="s">
        <v>518</v>
      </c>
      <c r="E57" s="148" t="s">
        <v>519</v>
      </c>
      <c r="F57" s="738" t="s">
        <v>520</v>
      </c>
      <c r="G57" s="147"/>
      <c r="H57" s="787"/>
      <c r="I57" s="145"/>
      <c r="J57" s="145"/>
      <c r="K57" s="145"/>
    </row>
    <row r="58" spans="1:15" s="149" customFormat="1" ht="18.75" customHeight="1">
      <c r="A58" s="1018"/>
      <c r="B58" s="1545" t="s">
        <v>932</v>
      </c>
      <c r="C58" s="1532" t="s">
        <v>933</v>
      </c>
      <c r="D58" s="133"/>
      <c r="E58" s="148"/>
      <c r="F58" s="738"/>
      <c r="G58" s="147"/>
      <c r="H58" s="787"/>
      <c r="I58" s="145"/>
      <c r="J58" s="145"/>
      <c r="K58" s="145"/>
    </row>
    <row r="59" spans="1:15" s="149" customFormat="1" ht="18.75" customHeight="1">
      <c r="A59" s="1018"/>
      <c r="B59" s="1551" t="s">
        <v>934</v>
      </c>
      <c r="C59" s="1552" t="s">
        <v>935</v>
      </c>
      <c r="D59" s="790"/>
      <c r="E59" s="790"/>
      <c r="F59" s="790"/>
      <c r="G59" s="790"/>
      <c r="H59" s="1086"/>
      <c r="I59" s="145"/>
      <c r="J59" s="145"/>
      <c r="K59" s="145"/>
    </row>
  </sheetData>
  <mergeCells count="12">
    <mergeCell ref="H7:H8"/>
    <mergeCell ref="B2:F2"/>
    <mergeCell ref="B4:F4"/>
    <mergeCell ref="B7:C7"/>
    <mergeCell ref="D7:D8"/>
    <mergeCell ref="F7:F8"/>
    <mergeCell ref="G7:G8"/>
    <mergeCell ref="B23:C23"/>
    <mergeCell ref="D23:D24"/>
    <mergeCell ref="F23:F24"/>
    <mergeCell ref="G23:G24"/>
    <mergeCell ref="H23:H24"/>
  </mergeCells>
  <phoneticPr fontId="81" type="noConversion"/>
  <hyperlinks>
    <hyperlink ref="H2" location="HOME!Print_Area" display="HOME" xr:uid="{EB9E9652-EFC0-4B49-A161-C1D310A644D0}"/>
    <hyperlink ref="H50" r:id="rId1" xr:uid="{B893FCAD-01C6-4F6A-BDA5-C7195F80D7A5}"/>
    <hyperlink ref="H55" r:id="rId2" xr:uid="{D08B684B-A229-4324-8599-178FEACFC062}"/>
    <hyperlink ref="H54" r:id="rId3" xr:uid="{3EDA1C01-611D-4167-9ADD-3ED999A1DE64}"/>
    <hyperlink ref="H53" r:id="rId4" xr:uid="{C5E1E0FD-9872-4E42-8119-3049AC9A30D0}"/>
    <hyperlink ref="H56" r:id="rId5" xr:uid="{F9974583-9411-4157-ADD6-751F45A29397}"/>
    <hyperlink ref="F50" r:id="rId6" xr:uid="{FD4A550C-A6CF-436F-B816-A5F42E172534}"/>
    <hyperlink ref="F55" r:id="rId7" xr:uid="{8BF17859-43E2-4CBB-86F1-78478D894787}"/>
    <hyperlink ref="F51" r:id="rId8" xr:uid="{ECF666F1-4F60-4C20-8CB2-F4FB2C6B5758}"/>
    <hyperlink ref="F52" r:id="rId9" xr:uid="{865AF630-D73C-4592-A401-0F0D2D9DF70D}"/>
    <hyperlink ref="F53" r:id="rId10" xr:uid="{5D3A49CC-6620-402C-990A-C19D93F2DCAB}"/>
    <hyperlink ref="F54" r:id="rId11" xr:uid="{957D0557-A29D-4DE0-9F5C-39782C9EF69E}"/>
    <hyperlink ref="H51" r:id="rId12" xr:uid="{62D21CA6-D3B4-4917-9A0E-E9BDDF13DAB8}"/>
    <hyperlink ref="H52" r:id="rId13" xr:uid="{E5E11FCD-CA6B-410D-9FC5-4513C2E26ADE}"/>
    <hyperlink ref="F56" r:id="rId14" xr:uid="{7779CE56-91BA-46DC-8FF8-420647715AB1}"/>
    <hyperlink ref="F57" r:id="rId15" xr:uid="{6B7D9FB0-8411-4D28-9EFB-251EE427B31E}"/>
    <hyperlink ref="C50" r:id="rId16" xr:uid="{D0713296-2872-4039-9F43-CC660B469BF4}"/>
    <hyperlink ref="C51" r:id="rId17" xr:uid="{06F55390-10F6-446F-B0F3-55344D776E79}"/>
  </hyperlinks>
  <pageMargins left="0.7" right="0.7" top="0.75" bottom="0.75" header="0.3" footer="0.3"/>
  <pageSetup paperSize="9" scale="54" orientation="landscape"/>
  <headerFooter>
    <oddFooter>&amp;L_x000D_&amp;1#&amp;"Calibri"&amp;10&amp;K000000 Sensitivity: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C7A8-77F3-460D-A1AD-3C95F49A9B46}">
  <sheetPr>
    <tabColor rgb="FFFFFF00"/>
    <pageSetUpPr fitToPage="1"/>
  </sheetPr>
  <dimension ref="A1:Q225"/>
  <sheetViews>
    <sheetView showGridLines="0" zoomScaleNormal="100" zoomScaleSheetLayoutView="80" workbookViewId="0">
      <selection activeCell="A226" sqref="A226"/>
    </sheetView>
  </sheetViews>
  <sheetFormatPr defaultColWidth="9.140625" defaultRowHeight="13.15"/>
  <cols>
    <col min="1" max="1" width="17.85546875" style="1018" customWidth="1"/>
    <col min="2" max="2" width="26.140625" style="145" customWidth="1"/>
    <col min="3" max="3" width="24.28515625" style="145" bestFit="1" customWidth="1"/>
    <col min="4" max="5" width="17.85546875" style="145" customWidth="1"/>
    <col min="6" max="6" width="22.7109375" style="145" customWidth="1"/>
    <col min="7" max="7" width="17.85546875" style="145" customWidth="1"/>
    <col min="8" max="8" width="21.7109375" style="145" customWidth="1"/>
    <col min="9" max="11" width="17.85546875" style="145" customWidth="1"/>
    <col min="12" max="14" width="17.85546875" style="149" customWidth="1"/>
    <col min="15" max="15" width="18" style="149" customWidth="1"/>
    <col min="16" max="16" width="18.42578125" style="149" customWidth="1"/>
    <col min="17" max="16384" width="9.140625" style="149"/>
  </cols>
  <sheetData>
    <row r="1" spans="1:11" ht="13.9" thickBot="1"/>
    <row r="2" spans="1:11" ht="20.100000000000001" customHeight="1" thickBot="1">
      <c r="B2" s="1598" t="s">
        <v>0</v>
      </c>
      <c r="C2" s="1598"/>
      <c r="D2" s="1598"/>
      <c r="E2" s="1598"/>
      <c r="F2" s="1598"/>
      <c r="H2" s="966" t="s">
        <v>241</v>
      </c>
    </row>
    <row r="3" spans="1:11" ht="15.75" customHeight="1" thickBot="1"/>
    <row r="4" spans="1:11" ht="30" customHeight="1">
      <c r="B4" s="1574" t="s">
        <v>242</v>
      </c>
      <c r="C4" s="1575"/>
      <c r="D4" s="1575"/>
      <c r="E4" s="1575"/>
      <c r="F4" s="1576"/>
      <c r="H4" s="379" t="s">
        <v>243</v>
      </c>
    </row>
    <row r="5" spans="1:11" ht="20.100000000000001" customHeight="1">
      <c r="B5" s="1599"/>
      <c r="C5" s="1599"/>
      <c r="D5" s="1599"/>
      <c r="E5" s="1599"/>
      <c r="F5" s="1599"/>
      <c r="H5" s="379" t="s">
        <v>244</v>
      </c>
    </row>
    <row r="6" spans="1:11" ht="20.100000000000001" hidden="1" customHeight="1">
      <c r="B6" s="1587" t="s">
        <v>245</v>
      </c>
      <c r="C6" s="1587"/>
      <c r="D6" s="1587"/>
      <c r="E6" s="1587"/>
      <c r="F6" s="1587"/>
    </row>
    <row r="7" spans="1:11" ht="15.75" hidden="1" customHeight="1">
      <c r="B7" s="149"/>
      <c r="C7" s="155"/>
      <c r="D7" s="155"/>
      <c r="E7" s="155"/>
      <c r="F7" s="155"/>
      <c r="G7" s="155"/>
      <c r="H7" s="155"/>
      <c r="I7" s="155"/>
    </row>
    <row r="8" spans="1:11" ht="30" hidden="1" customHeight="1">
      <c r="A8" s="816"/>
      <c r="B8" s="1593" t="s">
        <v>246</v>
      </c>
      <c r="C8" s="1594"/>
      <c r="D8" s="1595" t="s">
        <v>247</v>
      </c>
      <c r="E8" s="931" t="s">
        <v>248</v>
      </c>
      <c r="F8" s="331"/>
      <c r="G8" s="874"/>
      <c r="H8" s="1"/>
      <c r="K8" s="149"/>
    </row>
    <row r="9" spans="1:11" ht="20.100000000000001" hidden="1" customHeight="1">
      <c r="A9" s="816"/>
      <c r="B9" s="931" t="s">
        <v>249</v>
      </c>
      <c r="C9" s="931" t="s">
        <v>250</v>
      </c>
      <c r="D9" s="1596"/>
      <c r="E9" s="927" t="s">
        <v>202</v>
      </c>
      <c r="F9" s="331"/>
      <c r="G9" s="930" t="s">
        <v>251</v>
      </c>
      <c r="H9" s="930" t="s">
        <v>252</v>
      </c>
      <c r="K9" s="149"/>
    </row>
    <row r="10" spans="1:11" ht="15.75" hidden="1" customHeight="1">
      <c r="A10" s="816"/>
      <c r="B10" s="809" t="s">
        <v>253</v>
      </c>
      <c r="C10" s="814" t="s">
        <v>254</v>
      </c>
      <c r="D10" s="757">
        <v>45309</v>
      </c>
      <c r="E10" s="757">
        <f t="shared" ref="E10:E27" si="0">D10+3</f>
        <v>45312</v>
      </c>
      <c r="F10" s="331"/>
      <c r="G10" s="757">
        <v>45305</v>
      </c>
      <c r="H10" s="155"/>
      <c r="K10" s="149"/>
    </row>
    <row r="11" spans="1:11" ht="15.75" hidden="1" customHeight="1">
      <c r="A11" s="816"/>
      <c r="B11" s="809" t="s">
        <v>255</v>
      </c>
      <c r="C11" s="814" t="s">
        <v>256</v>
      </c>
      <c r="D11" s="757">
        <v>45313</v>
      </c>
      <c r="E11" s="757">
        <f t="shared" si="0"/>
        <v>45316</v>
      </c>
      <c r="F11" s="331"/>
      <c r="G11" s="757">
        <f t="shared" ref="G11:G63" si="1">G10+7</f>
        <v>45312</v>
      </c>
      <c r="H11" s="155"/>
      <c r="K11" s="149"/>
    </row>
    <row r="12" spans="1:11" ht="15.75" hidden="1" customHeight="1">
      <c r="A12" s="816"/>
      <c r="B12" s="809" t="s">
        <v>257</v>
      </c>
      <c r="C12" s="814" t="s">
        <v>258</v>
      </c>
      <c r="D12" s="757">
        <v>45318</v>
      </c>
      <c r="E12" s="757">
        <f t="shared" si="0"/>
        <v>45321</v>
      </c>
      <c r="F12" s="331"/>
      <c r="G12" s="757">
        <f t="shared" si="1"/>
        <v>45319</v>
      </c>
      <c r="H12" s="155"/>
      <c r="K12" s="149"/>
    </row>
    <row r="13" spans="1:11" ht="17.25" hidden="1" customHeight="1">
      <c r="A13" s="816"/>
      <c r="B13" s="809" t="s">
        <v>259</v>
      </c>
      <c r="C13" s="814" t="s">
        <v>260</v>
      </c>
      <c r="D13" s="757">
        <v>45327</v>
      </c>
      <c r="E13" s="757">
        <f t="shared" si="0"/>
        <v>45330</v>
      </c>
      <c r="F13" s="331"/>
      <c r="G13" s="757">
        <v>45326</v>
      </c>
      <c r="H13" s="155"/>
      <c r="K13" s="149"/>
    </row>
    <row r="14" spans="1:11" ht="17.25" hidden="1" customHeight="1">
      <c r="A14" s="816"/>
      <c r="B14" s="809" t="s">
        <v>261</v>
      </c>
      <c r="C14" s="814" t="s">
        <v>262</v>
      </c>
      <c r="D14" s="757">
        <v>45334</v>
      </c>
      <c r="E14" s="757">
        <f t="shared" si="0"/>
        <v>45337</v>
      </c>
      <c r="F14" s="331"/>
      <c r="G14" s="757">
        <f t="shared" si="1"/>
        <v>45333</v>
      </c>
      <c r="H14" s="155"/>
      <c r="K14" s="149"/>
    </row>
    <row r="15" spans="1:11" ht="17.25" hidden="1" customHeight="1">
      <c r="A15" s="816" t="s">
        <v>263</v>
      </c>
      <c r="B15" s="809" t="s">
        <v>264</v>
      </c>
      <c r="C15" s="814" t="s">
        <v>265</v>
      </c>
      <c r="D15" s="757">
        <v>45339</v>
      </c>
      <c r="E15" s="757">
        <f t="shared" si="0"/>
        <v>45342</v>
      </c>
      <c r="F15" s="331"/>
      <c r="G15" s="757">
        <f t="shared" si="1"/>
        <v>45340</v>
      </c>
      <c r="H15" s="155"/>
      <c r="K15" s="149"/>
    </row>
    <row r="16" spans="1:11" ht="17.25" hidden="1" customHeight="1">
      <c r="A16" s="816" t="s">
        <v>266</v>
      </c>
      <c r="B16" s="809" t="s">
        <v>267</v>
      </c>
      <c r="C16" s="814" t="s">
        <v>268</v>
      </c>
      <c r="D16" s="757">
        <v>45346</v>
      </c>
      <c r="E16" s="757">
        <f t="shared" si="0"/>
        <v>45349</v>
      </c>
      <c r="F16" s="331"/>
      <c r="G16" s="757">
        <f t="shared" si="1"/>
        <v>45347</v>
      </c>
      <c r="H16" s="155"/>
      <c r="K16" s="149"/>
    </row>
    <row r="17" spans="1:11" ht="17.25" hidden="1" customHeight="1">
      <c r="A17" s="816"/>
      <c r="B17" s="809" t="s">
        <v>255</v>
      </c>
      <c r="C17" s="814" t="s">
        <v>269</v>
      </c>
      <c r="D17" s="757">
        <v>45354</v>
      </c>
      <c r="E17" s="757">
        <f t="shared" si="0"/>
        <v>45357</v>
      </c>
      <c r="F17" s="331"/>
      <c r="G17" s="757">
        <f t="shared" si="1"/>
        <v>45354</v>
      </c>
      <c r="H17" s="155"/>
      <c r="K17" s="149"/>
    </row>
    <row r="18" spans="1:11" ht="17.25" hidden="1" customHeight="1">
      <c r="A18" s="816"/>
      <c r="B18" s="809" t="s">
        <v>257</v>
      </c>
      <c r="C18" s="814" t="s">
        <v>270</v>
      </c>
      <c r="D18" s="757">
        <v>45361</v>
      </c>
      <c r="E18" s="757">
        <f t="shared" si="0"/>
        <v>45364</v>
      </c>
      <c r="F18" s="331"/>
      <c r="G18" s="757">
        <f t="shared" si="1"/>
        <v>45361</v>
      </c>
      <c r="H18" s="155"/>
      <c r="K18" s="149"/>
    </row>
    <row r="19" spans="1:11" ht="17.25" hidden="1" customHeight="1">
      <c r="A19" s="816"/>
      <c r="B19" s="895" t="s">
        <v>259</v>
      </c>
      <c r="C19" s="894" t="s">
        <v>271</v>
      </c>
      <c r="D19" s="757">
        <v>45369</v>
      </c>
      <c r="E19" s="757">
        <f t="shared" si="0"/>
        <v>45372</v>
      </c>
      <c r="F19" s="331"/>
      <c r="G19" s="757">
        <f t="shared" si="1"/>
        <v>45368</v>
      </c>
      <c r="H19" s="155"/>
      <c r="K19" s="149"/>
    </row>
    <row r="20" spans="1:11" ht="17.25" hidden="1" customHeight="1">
      <c r="A20" s="816"/>
      <c r="B20" s="895" t="s">
        <v>261</v>
      </c>
      <c r="C20" s="894" t="s">
        <v>272</v>
      </c>
      <c r="D20" s="757">
        <v>45377</v>
      </c>
      <c r="E20" s="757">
        <f t="shared" si="0"/>
        <v>45380</v>
      </c>
      <c r="F20" s="331"/>
      <c r="G20" s="757">
        <f t="shared" si="1"/>
        <v>45375</v>
      </c>
      <c r="H20" s="155"/>
      <c r="K20" s="149"/>
    </row>
    <row r="21" spans="1:11" ht="17.25" hidden="1" customHeight="1">
      <c r="A21" s="816"/>
      <c r="B21" s="895" t="s">
        <v>273</v>
      </c>
      <c r="C21" s="894" t="s">
        <v>274</v>
      </c>
      <c r="D21" s="757">
        <v>45382</v>
      </c>
      <c r="E21" s="757">
        <f t="shared" si="0"/>
        <v>45385</v>
      </c>
      <c r="F21" s="331"/>
      <c r="G21" s="757">
        <f t="shared" si="1"/>
        <v>45382</v>
      </c>
      <c r="H21" s="155"/>
      <c r="K21" s="149"/>
    </row>
    <row r="22" spans="1:11" ht="17.25" hidden="1" customHeight="1">
      <c r="A22" s="816"/>
      <c r="B22" s="949" t="s">
        <v>267</v>
      </c>
      <c r="C22" s="942" t="s">
        <v>275</v>
      </c>
      <c r="D22" s="942">
        <v>45390</v>
      </c>
      <c r="E22" s="757">
        <f t="shared" si="0"/>
        <v>45393</v>
      </c>
      <c r="F22" s="331"/>
      <c r="G22" s="757">
        <f t="shared" si="1"/>
        <v>45389</v>
      </c>
      <c r="H22" s="155"/>
      <c r="K22" s="149"/>
    </row>
    <row r="23" spans="1:11" ht="17.25" hidden="1" customHeight="1">
      <c r="A23" s="816"/>
      <c r="B23" s="949" t="s">
        <v>255</v>
      </c>
      <c r="C23" s="942" t="s">
        <v>276</v>
      </c>
      <c r="D23" s="942">
        <v>45396</v>
      </c>
      <c r="E23" s="757">
        <f t="shared" si="0"/>
        <v>45399</v>
      </c>
      <c r="F23" s="331"/>
      <c r="G23" s="757">
        <f t="shared" si="1"/>
        <v>45396</v>
      </c>
      <c r="H23" s="155"/>
      <c r="K23" s="149"/>
    </row>
    <row r="24" spans="1:11" ht="17.25" hidden="1" customHeight="1">
      <c r="A24" s="816"/>
      <c r="B24" s="949" t="s">
        <v>257</v>
      </c>
      <c r="C24" s="942" t="s">
        <v>277</v>
      </c>
      <c r="D24" s="942">
        <v>45408</v>
      </c>
      <c r="E24" s="757">
        <f t="shared" si="0"/>
        <v>45411</v>
      </c>
      <c r="F24" s="331"/>
      <c r="G24" s="757">
        <f t="shared" si="1"/>
        <v>45403</v>
      </c>
      <c r="H24" s="155"/>
      <c r="K24" s="149"/>
    </row>
    <row r="25" spans="1:11" ht="17.25" hidden="1" customHeight="1">
      <c r="A25" s="816"/>
      <c r="B25" s="949" t="s">
        <v>259</v>
      </c>
      <c r="C25" s="942" t="s">
        <v>278</v>
      </c>
      <c r="D25" s="942">
        <v>45415</v>
      </c>
      <c r="E25" s="757">
        <f t="shared" si="0"/>
        <v>45418</v>
      </c>
      <c r="F25" s="331"/>
      <c r="G25" s="757">
        <f t="shared" si="1"/>
        <v>45410</v>
      </c>
      <c r="H25" s="744"/>
      <c r="K25" s="149"/>
    </row>
    <row r="26" spans="1:11" ht="17.25" hidden="1" customHeight="1">
      <c r="A26" s="816" t="s">
        <v>279</v>
      </c>
      <c r="B26" s="949" t="s">
        <v>273</v>
      </c>
      <c r="C26" s="942" t="s">
        <v>280</v>
      </c>
      <c r="D26" s="942">
        <v>45420</v>
      </c>
      <c r="E26" s="757">
        <f t="shared" si="0"/>
        <v>45423</v>
      </c>
      <c r="F26" s="331"/>
      <c r="G26" s="757">
        <f t="shared" si="1"/>
        <v>45417</v>
      </c>
      <c r="H26" s="155"/>
      <c r="K26" s="149"/>
    </row>
    <row r="27" spans="1:11" ht="17.25" hidden="1" customHeight="1">
      <c r="A27" s="816"/>
      <c r="B27" s="949" t="s">
        <v>261</v>
      </c>
      <c r="C27" s="942" t="s">
        <v>281</v>
      </c>
      <c r="D27" s="942">
        <v>45426</v>
      </c>
      <c r="E27" s="757">
        <f t="shared" si="0"/>
        <v>45429</v>
      </c>
      <c r="F27" s="331"/>
      <c r="G27" s="757">
        <f t="shared" si="1"/>
        <v>45424</v>
      </c>
      <c r="H27" s="744"/>
      <c r="K27" s="149"/>
    </row>
    <row r="28" spans="1:11" ht="17.25" hidden="1" customHeight="1">
      <c r="A28" s="816"/>
      <c r="B28" s="1011" t="s">
        <v>267</v>
      </c>
      <c r="C28" s="942" t="s">
        <v>282</v>
      </c>
      <c r="D28" s="942">
        <v>45436</v>
      </c>
      <c r="E28" s="871" t="s">
        <v>283</v>
      </c>
      <c r="F28" s="331"/>
      <c r="G28" s="757">
        <f t="shared" si="1"/>
        <v>45431</v>
      </c>
      <c r="H28" s="155"/>
      <c r="K28" s="149"/>
    </row>
    <row r="29" spans="1:11" ht="17.25" hidden="1" customHeight="1">
      <c r="A29" s="816" t="s">
        <v>284</v>
      </c>
      <c r="B29" s="942" t="s">
        <v>273</v>
      </c>
      <c r="C29" s="942" t="s">
        <v>285</v>
      </c>
      <c r="D29" s="942">
        <v>45446</v>
      </c>
      <c r="E29" s="871" t="s">
        <v>283</v>
      </c>
      <c r="F29" s="331"/>
      <c r="G29" s="757">
        <f t="shared" si="1"/>
        <v>45438</v>
      </c>
      <c r="H29" s="155"/>
      <c r="K29" s="149"/>
    </row>
    <row r="30" spans="1:11" ht="17.25" hidden="1" customHeight="1">
      <c r="A30" s="816" t="s">
        <v>286</v>
      </c>
      <c r="B30" s="942" t="s">
        <v>255</v>
      </c>
      <c r="C30" s="942" t="s">
        <v>287</v>
      </c>
      <c r="D30" s="942">
        <v>45450</v>
      </c>
      <c r="E30" s="757">
        <f>D30+3</f>
        <v>45453</v>
      </c>
      <c r="F30" s="331"/>
      <c r="G30" s="757">
        <f t="shared" si="1"/>
        <v>45445</v>
      </c>
      <c r="H30" s="155"/>
      <c r="K30" s="149"/>
    </row>
    <row r="31" spans="1:11" ht="17.25" hidden="1" customHeight="1">
      <c r="A31" s="816" t="s">
        <v>259</v>
      </c>
      <c r="B31" s="942" t="s">
        <v>288</v>
      </c>
      <c r="C31" s="942" t="s">
        <v>289</v>
      </c>
      <c r="D31" s="942">
        <v>45460</v>
      </c>
      <c r="E31" s="871" t="s">
        <v>283</v>
      </c>
      <c r="F31" s="331"/>
      <c r="G31" s="757">
        <f t="shared" si="1"/>
        <v>45452</v>
      </c>
      <c r="H31" s="744"/>
      <c r="K31" s="149"/>
    </row>
    <row r="32" spans="1:11" ht="17.25" hidden="1" customHeight="1">
      <c r="A32" s="816" t="s">
        <v>290</v>
      </c>
      <c r="B32" s="1043" t="s">
        <v>259</v>
      </c>
      <c r="C32" s="942" t="s">
        <v>291</v>
      </c>
      <c r="D32" s="942">
        <v>45464</v>
      </c>
      <c r="E32" s="871" t="s">
        <v>283</v>
      </c>
      <c r="F32" s="331"/>
      <c r="G32" s="757">
        <f t="shared" si="1"/>
        <v>45459</v>
      </c>
      <c r="H32" s="155"/>
      <c r="K32" s="149"/>
    </row>
    <row r="33" spans="1:11" ht="17.25" hidden="1" customHeight="1">
      <c r="A33" s="816" t="s">
        <v>261</v>
      </c>
      <c r="B33" s="1043" t="s">
        <v>267</v>
      </c>
      <c r="C33" s="942" t="s">
        <v>292</v>
      </c>
      <c r="D33" s="942">
        <v>45473</v>
      </c>
      <c r="E33" s="871" t="s">
        <v>283</v>
      </c>
      <c r="F33" s="331"/>
      <c r="G33" s="757">
        <f t="shared" si="1"/>
        <v>45466</v>
      </c>
      <c r="H33" s="990">
        <f>WEEKNUM(G33)</f>
        <v>26</v>
      </c>
      <c r="K33" s="149"/>
    </row>
    <row r="34" spans="1:11" ht="17.25" hidden="1" customHeight="1">
      <c r="A34" s="816" t="s">
        <v>267</v>
      </c>
      <c r="B34" s="942" t="s">
        <v>261</v>
      </c>
      <c r="C34" s="942" t="s">
        <v>293</v>
      </c>
      <c r="D34" s="942">
        <v>45475</v>
      </c>
      <c r="E34" s="757">
        <f t="shared" ref="E34:E40" si="2">D34+3</f>
        <v>45478</v>
      </c>
      <c r="F34" s="331"/>
      <c r="G34" s="757">
        <f t="shared" si="1"/>
        <v>45473</v>
      </c>
      <c r="H34" s="990">
        <f t="shared" ref="H34:H61" si="3">WEEKNUM(G34)</f>
        <v>27</v>
      </c>
      <c r="K34" s="149"/>
    </row>
    <row r="35" spans="1:11" ht="17.25" hidden="1" customHeight="1">
      <c r="A35" s="816"/>
      <c r="B35" s="942" t="s">
        <v>273</v>
      </c>
      <c r="C35" s="942" t="s">
        <v>294</v>
      </c>
      <c r="D35" s="942">
        <v>45484</v>
      </c>
      <c r="E35" s="757">
        <f t="shared" si="2"/>
        <v>45487</v>
      </c>
      <c r="F35" s="331"/>
      <c r="G35" s="757">
        <f t="shared" si="1"/>
        <v>45480</v>
      </c>
      <c r="H35" s="990">
        <f t="shared" si="3"/>
        <v>28</v>
      </c>
      <c r="K35" s="149"/>
    </row>
    <row r="36" spans="1:11" ht="17.25" hidden="1" customHeight="1">
      <c r="A36" s="816"/>
      <c r="B36" s="942" t="s">
        <v>295</v>
      </c>
      <c r="C36" s="942" t="s">
        <v>296</v>
      </c>
      <c r="D36" s="942">
        <v>45489</v>
      </c>
      <c r="E36" s="757">
        <f t="shared" si="2"/>
        <v>45492</v>
      </c>
      <c r="F36" s="331"/>
      <c r="G36" s="757">
        <f t="shared" si="1"/>
        <v>45487</v>
      </c>
      <c r="H36" s="990">
        <f t="shared" si="3"/>
        <v>29</v>
      </c>
      <c r="K36" s="149"/>
    </row>
    <row r="37" spans="1:11" ht="17.25" hidden="1" customHeight="1">
      <c r="A37" s="816"/>
      <c r="B37" s="942" t="s">
        <v>288</v>
      </c>
      <c r="C37" s="942" t="s">
        <v>297</v>
      </c>
      <c r="D37" s="942">
        <v>45493</v>
      </c>
      <c r="E37" s="757">
        <f t="shared" si="2"/>
        <v>45496</v>
      </c>
      <c r="F37" s="331"/>
      <c r="G37" s="757">
        <f t="shared" si="1"/>
        <v>45494</v>
      </c>
      <c r="H37" s="990">
        <f t="shared" si="3"/>
        <v>30</v>
      </c>
      <c r="K37" s="149"/>
    </row>
    <row r="38" spans="1:11" ht="17.25" hidden="1" customHeight="1">
      <c r="A38" s="816"/>
      <c r="B38" s="942" t="s">
        <v>259</v>
      </c>
      <c r="C38" s="942" t="s">
        <v>298</v>
      </c>
      <c r="D38" s="942">
        <v>45506</v>
      </c>
      <c r="E38" s="757">
        <f t="shared" si="2"/>
        <v>45509</v>
      </c>
      <c r="F38" s="331"/>
      <c r="G38" s="757">
        <f t="shared" si="1"/>
        <v>45501</v>
      </c>
      <c r="H38" s="990">
        <f t="shared" si="3"/>
        <v>31</v>
      </c>
      <c r="K38" s="149"/>
    </row>
    <row r="39" spans="1:11" ht="17.25" hidden="1" customHeight="1">
      <c r="A39" s="816"/>
      <c r="B39" s="942" t="s">
        <v>299</v>
      </c>
      <c r="C39" s="942" t="s">
        <v>300</v>
      </c>
      <c r="D39" s="942">
        <v>45510</v>
      </c>
      <c r="E39" s="757">
        <f t="shared" si="2"/>
        <v>45513</v>
      </c>
      <c r="F39" s="331"/>
      <c r="G39" s="757">
        <f t="shared" si="1"/>
        <v>45508</v>
      </c>
      <c r="H39" s="990">
        <f t="shared" si="3"/>
        <v>32</v>
      </c>
      <c r="K39" s="149"/>
    </row>
    <row r="40" spans="1:11" ht="17.25" hidden="1" customHeight="1">
      <c r="A40" s="816"/>
      <c r="B40" s="942" t="s">
        <v>273</v>
      </c>
      <c r="C40" s="942" t="s">
        <v>301</v>
      </c>
      <c r="D40" s="942">
        <v>45515</v>
      </c>
      <c r="E40" s="757">
        <f t="shared" si="2"/>
        <v>45518</v>
      </c>
      <c r="F40" s="331"/>
      <c r="G40" s="757">
        <f t="shared" si="1"/>
        <v>45515</v>
      </c>
      <c r="H40" s="990">
        <f t="shared" si="3"/>
        <v>33</v>
      </c>
      <c r="K40" s="149"/>
    </row>
    <row r="41" spans="1:11" ht="17.25" hidden="1" customHeight="1">
      <c r="A41" s="816" t="s">
        <v>261</v>
      </c>
      <c r="B41" s="942" t="s">
        <v>261</v>
      </c>
      <c r="C41" s="942" t="s">
        <v>302</v>
      </c>
      <c r="D41" s="942">
        <v>45531</v>
      </c>
      <c r="E41" s="871" t="s">
        <v>283</v>
      </c>
      <c r="F41" s="331"/>
      <c r="G41" s="757">
        <f t="shared" si="1"/>
        <v>45522</v>
      </c>
      <c r="H41" s="990">
        <f t="shared" si="3"/>
        <v>34</v>
      </c>
      <c r="K41" s="149"/>
    </row>
    <row r="42" spans="1:11" ht="17.25" hidden="1" customHeight="1">
      <c r="A42" s="816" t="s">
        <v>295</v>
      </c>
      <c r="B42" s="942" t="s">
        <v>288</v>
      </c>
      <c r="C42" s="942" t="s">
        <v>303</v>
      </c>
      <c r="D42" s="942">
        <v>45533</v>
      </c>
      <c r="E42" s="757">
        <f>D42+3</f>
        <v>45536</v>
      </c>
      <c r="F42" s="331"/>
      <c r="G42" s="757">
        <f t="shared" si="1"/>
        <v>45529</v>
      </c>
      <c r="H42" s="990">
        <f t="shared" si="3"/>
        <v>35</v>
      </c>
      <c r="K42" s="149"/>
    </row>
    <row r="43" spans="1:11" ht="17.25" hidden="1" customHeight="1">
      <c r="A43" s="816" t="s">
        <v>288</v>
      </c>
      <c r="B43" s="942" t="s">
        <v>295</v>
      </c>
      <c r="C43" s="942" t="s">
        <v>304</v>
      </c>
      <c r="D43" s="942">
        <v>45536</v>
      </c>
      <c r="E43" s="757">
        <f>D43+3</f>
        <v>45539</v>
      </c>
      <c r="F43" s="331"/>
      <c r="G43" s="757">
        <f t="shared" si="1"/>
        <v>45536</v>
      </c>
      <c r="H43" s="990">
        <f t="shared" si="3"/>
        <v>36</v>
      </c>
      <c r="K43" s="149"/>
    </row>
    <row r="44" spans="1:11" ht="17.25" hidden="1" customHeight="1">
      <c r="A44" s="816"/>
      <c r="B44" s="942" t="s">
        <v>259</v>
      </c>
      <c r="C44" s="942" t="s">
        <v>305</v>
      </c>
      <c r="D44" s="942">
        <v>45557</v>
      </c>
      <c r="E44" s="757">
        <f>D44+3</f>
        <v>45560</v>
      </c>
      <c r="F44" s="331"/>
      <c r="G44" s="757">
        <f t="shared" si="1"/>
        <v>45543</v>
      </c>
      <c r="H44" s="990">
        <f t="shared" si="3"/>
        <v>37</v>
      </c>
      <c r="K44" s="149"/>
    </row>
    <row r="45" spans="1:11" ht="17.25" hidden="1" customHeight="1">
      <c r="A45" s="816"/>
      <c r="B45" s="942" t="s">
        <v>299</v>
      </c>
      <c r="C45" s="942" t="s">
        <v>306</v>
      </c>
      <c r="D45" s="942">
        <v>45553</v>
      </c>
      <c r="E45" s="757">
        <f>D45+3</f>
        <v>45556</v>
      </c>
      <c r="F45" s="331"/>
      <c r="G45" s="757">
        <f t="shared" si="1"/>
        <v>45550</v>
      </c>
      <c r="H45" s="990">
        <f t="shared" si="3"/>
        <v>38</v>
      </c>
      <c r="K45" s="149"/>
    </row>
    <row r="46" spans="1:11" ht="17.25" hidden="1" customHeight="1">
      <c r="A46" s="816" t="s">
        <v>273</v>
      </c>
      <c r="B46" s="1011" t="s">
        <v>307</v>
      </c>
      <c r="C46" s="942" t="s">
        <v>308</v>
      </c>
      <c r="D46" s="799"/>
      <c r="E46" s="799"/>
      <c r="F46" s="331"/>
      <c r="G46" s="757">
        <f t="shared" si="1"/>
        <v>45557</v>
      </c>
      <c r="H46" s="990">
        <f t="shared" si="3"/>
        <v>39</v>
      </c>
      <c r="K46" s="149"/>
    </row>
    <row r="47" spans="1:11" ht="17.25" hidden="1" customHeight="1">
      <c r="A47" s="816"/>
      <c r="B47" s="942" t="s">
        <v>261</v>
      </c>
      <c r="C47" s="942" t="s">
        <v>309</v>
      </c>
      <c r="D47" s="942">
        <v>45572</v>
      </c>
      <c r="E47" s="871" t="s">
        <v>283</v>
      </c>
      <c r="F47" s="331"/>
      <c r="G47" s="757">
        <v>45564</v>
      </c>
      <c r="H47" s="990">
        <f t="shared" si="3"/>
        <v>40</v>
      </c>
      <c r="K47" s="149"/>
    </row>
    <row r="48" spans="1:11" ht="17.25" hidden="1" customHeight="1">
      <c r="A48" s="816"/>
      <c r="B48" s="1011" t="s">
        <v>307</v>
      </c>
      <c r="C48" s="942" t="s">
        <v>310</v>
      </c>
      <c r="D48" s="799">
        <v>45575</v>
      </c>
      <c r="E48" s="799">
        <f>D48+3</f>
        <v>45578</v>
      </c>
      <c r="F48" s="331"/>
      <c r="G48" s="757">
        <f t="shared" si="1"/>
        <v>45571</v>
      </c>
      <c r="H48" s="990">
        <f t="shared" si="3"/>
        <v>41</v>
      </c>
      <c r="K48" s="149"/>
    </row>
    <row r="49" spans="1:17" ht="17.25" hidden="1" customHeight="1">
      <c r="A49" s="816" t="s">
        <v>311</v>
      </c>
      <c r="B49" s="942" t="s">
        <v>259</v>
      </c>
      <c r="C49" s="942" t="s">
        <v>312</v>
      </c>
      <c r="D49" s="942">
        <v>45577</v>
      </c>
      <c r="E49" s="757">
        <f>D49+3</f>
        <v>45580</v>
      </c>
      <c r="F49" s="331"/>
      <c r="G49" s="757">
        <f t="shared" si="1"/>
        <v>45578</v>
      </c>
      <c r="H49" s="990">
        <f t="shared" si="3"/>
        <v>42</v>
      </c>
      <c r="K49" s="149"/>
    </row>
    <row r="50" spans="1:17" ht="17.25" hidden="1" customHeight="1">
      <c r="A50" s="816" t="s">
        <v>259</v>
      </c>
      <c r="B50" s="942" t="s">
        <v>311</v>
      </c>
      <c r="C50" s="942" t="s">
        <v>313</v>
      </c>
      <c r="D50" s="942">
        <v>45588</v>
      </c>
      <c r="E50" s="757">
        <f>D50+3</f>
        <v>45591</v>
      </c>
      <c r="F50" s="331"/>
      <c r="G50" s="757">
        <f t="shared" si="1"/>
        <v>45585</v>
      </c>
      <c r="H50" s="990">
        <f t="shared" si="3"/>
        <v>43</v>
      </c>
      <c r="K50" s="149"/>
    </row>
    <row r="51" spans="1:17" ht="17.25" hidden="1" customHeight="1">
      <c r="A51" s="816" t="s">
        <v>314</v>
      </c>
      <c r="B51" s="942" t="s">
        <v>261</v>
      </c>
      <c r="C51" s="942" t="s">
        <v>315</v>
      </c>
      <c r="D51" s="942">
        <v>45594</v>
      </c>
      <c r="E51" s="757">
        <v>45595</v>
      </c>
      <c r="F51" s="331"/>
      <c r="G51" s="757">
        <f t="shared" si="1"/>
        <v>45592</v>
      </c>
      <c r="H51" s="990">
        <f t="shared" si="3"/>
        <v>44</v>
      </c>
      <c r="K51" s="149"/>
    </row>
    <row r="52" spans="1:17" ht="17.25" hidden="1" customHeight="1">
      <c r="A52" s="816" t="s">
        <v>316</v>
      </c>
      <c r="B52" s="942" t="s">
        <v>299</v>
      </c>
      <c r="C52" s="942" t="s">
        <v>317</v>
      </c>
      <c r="D52" s="942">
        <v>45604</v>
      </c>
      <c r="E52" s="757">
        <f>D52+3</f>
        <v>45607</v>
      </c>
      <c r="F52" s="331"/>
      <c r="G52" s="757">
        <f t="shared" si="1"/>
        <v>45599</v>
      </c>
      <c r="H52" s="990">
        <f t="shared" si="3"/>
        <v>45</v>
      </c>
      <c r="K52" s="149"/>
    </row>
    <row r="53" spans="1:17" ht="17.25" hidden="1" customHeight="1">
      <c r="A53" s="816" t="s">
        <v>288</v>
      </c>
      <c r="B53" s="942" t="s">
        <v>255</v>
      </c>
      <c r="C53" s="942" t="s">
        <v>318</v>
      </c>
      <c r="D53" s="942">
        <v>45605</v>
      </c>
      <c r="E53" s="757">
        <f>D53+3</f>
        <v>45608</v>
      </c>
      <c r="F53" s="331"/>
      <c r="G53" s="757">
        <f t="shared" si="1"/>
        <v>45606</v>
      </c>
      <c r="H53" s="990">
        <f t="shared" si="3"/>
        <v>46</v>
      </c>
      <c r="K53" s="149"/>
    </row>
    <row r="54" spans="1:17" ht="20.100000000000001" hidden="1" customHeight="1">
      <c r="A54" s="816" t="s">
        <v>319</v>
      </c>
      <c r="B54" s="942" t="s">
        <v>320</v>
      </c>
      <c r="C54" s="942" t="s">
        <v>321</v>
      </c>
      <c r="D54" s="942">
        <v>45619</v>
      </c>
      <c r="E54" s="757">
        <f>D54+3</f>
        <v>45622</v>
      </c>
      <c r="F54" s="331"/>
      <c r="G54" s="757">
        <f t="shared" si="1"/>
        <v>45613</v>
      </c>
      <c r="H54" s="990">
        <f t="shared" si="3"/>
        <v>47</v>
      </c>
      <c r="K54" s="149"/>
    </row>
    <row r="55" spans="1:17" ht="20.100000000000001" hidden="1" customHeight="1">
      <c r="A55" s="816" t="s">
        <v>311</v>
      </c>
      <c r="B55" s="942" t="s">
        <v>259</v>
      </c>
      <c r="C55" s="942" t="s">
        <v>322</v>
      </c>
      <c r="D55" s="871" t="s">
        <v>283</v>
      </c>
      <c r="E55" s="799"/>
      <c r="F55" s="331"/>
      <c r="G55" s="757">
        <f t="shared" si="1"/>
        <v>45620</v>
      </c>
      <c r="H55" s="990">
        <f t="shared" si="3"/>
        <v>48</v>
      </c>
      <c r="K55" s="149"/>
    </row>
    <row r="56" spans="1:17" ht="20.100000000000001" hidden="1" customHeight="1">
      <c r="A56" s="816" t="s">
        <v>259</v>
      </c>
      <c r="B56" s="942" t="s">
        <v>311</v>
      </c>
      <c r="C56" s="942" t="s">
        <v>323</v>
      </c>
      <c r="D56" s="942">
        <v>45632</v>
      </c>
      <c r="E56" s="757">
        <f>D56+3</f>
        <v>45635</v>
      </c>
      <c r="F56" s="331"/>
      <c r="G56" s="757">
        <f t="shared" si="1"/>
        <v>45627</v>
      </c>
      <c r="H56" s="990">
        <f t="shared" si="3"/>
        <v>49</v>
      </c>
      <c r="K56" s="149"/>
    </row>
    <row r="57" spans="1:17" ht="20.100000000000001" hidden="1" customHeight="1">
      <c r="A57" s="816" t="s">
        <v>261</v>
      </c>
      <c r="B57" s="942" t="s">
        <v>299</v>
      </c>
      <c r="C57" s="942" t="s">
        <v>324</v>
      </c>
      <c r="D57" s="871" t="s">
        <v>283</v>
      </c>
      <c r="E57" s="799"/>
      <c r="F57" s="331"/>
      <c r="G57" s="757">
        <f t="shared" si="1"/>
        <v>45634</v>
      </c>
      <c r="H57" s="990">
        <f t="shared" si="3"/>
        <v>50</v>
      </c>
      <c r="K57" s="149"/>
    </row>
    <row r="58" spans="1:17" ht="20.100000000000001" hidden="1" customHeight="1">
      <c r="A58" s="816" t="s">
        <v>299</v>
      </c>
      <c r="B58" s="942" t="s">
        <v>261</v>
      </c>
      <c r="C58" s="942" t="s">
        <v>325</v>
      </c>
      <c r="D58" s="942">
        <v>45644</v>
      </c>
      <c r="E58" s="757">
        <f>D58+3</f>
        <v>45647</v>
      </c>
      <c r="F58" s="331"/>
      <c r="G58" s="757">
        <f t="shared" si="1"/>
        <v>45641</v>
      </c>
      <c r="H58" s="990">
        <f t="shared" si="3"/>
        <v>51</v>
      </c>
      <c r="K58" s="149"/>
    </row>
    <row r="59" spans="1:17" s="145" customFormat="1" ht="20.100000000000001" hidden="1" customHeight="1">
      <c r="A59" s="816"/>
      <c r="B59" s="942" t="s">
        <v>261</v>
      </c>
      <c r="C59" s="942" t="s">
        <v>326</v>
      </c>
      <c r="D59" s="942">
        <v>45686</v>
      </c>
      <c r="E59" s="871" t="s">
        <v>283</v>
      </c>
      <c r="F59" s="331"/>
      <c r="G59" s="757">
        <v>45310</v>
      </c>
      <c r="H59" s="990">
        <f t="shared" si="3"/>
        <v>3</v>
      </c>
      <c r="K59" s="149"/>
      <c r="L59" s="149"/>
      <c r="M59" s="149"/>
      <c r="N59" s="149"/>
      <c r="O59" s="149"/>
      <c r="P59" s="149"/>
    </row>
    <row r="60" spans="1:17" s="145" customFormat="1" ht="20.100000000000001" hidden="1" customHeight="1">
      <c r="A60" s="816"/>
      <c r="B60" s="942" t="s">
        <v>255</v>
      </c>
      <c r="C60" s="942" t="s">
        <v>327</v>
      </c>
      <c r="D60" s="942">
        <v>45695</v>
      </c>
      <c r="E60" s="757">
        <f>D60+3</f>
        <v>45698</v>
      </c>
      <c r="F60" s="331"/>
      <c r="G60" s="757">
        <f t="shared" si="1"/>
        <v>45317</v>
      </c>
      <c r="H60" s="990">
        <f t="shared" si="3"/>
        <v>4</v>
      </c>
      <c r="K60" s="149"/>
      <c r="L60" s="149"/>
      <c r="M60" s="149"/>
      <c r="N60" s="149"/>
      <c r="O60" s="149"/>
      <c r="P60" s="149"/>
    </row>
    <row r="61" spans="1:17" s="145" customFormat="1" ht="20.100000000000001" hidden="1" customHeight="1">
      <c r="A61" s="816"/>
      <c r="B61" s="942" t="s">
        <v>259</v>
      </c>
      <c r="C61" s="942" t="s">
        <v>328</v>
      </c>
      <c r="D61" s="942">
        <v>45702</v>
      </c>
      <c r="E61" s="871" t="s">
        <v>283</v>
      </c>
      <c r="F61" s="331"/>
      <c r="G61" s="757">
        <f t="shared" si="1"/>
        <v>45324</v>
      </c>
      <c r="H61" s="990">
        <f t="shared" si="3"/>
        <v>5</v>
      </c>
      <c r="K61" s="149"/>
      <c r="L61" s="149"/>
      <c r="M61" s="149"/>
      <c r="N61" s="149"/>
      <c r="O61" s="149"/>
      <c r="P61" s="149"/>
    </row>
    <row r="62" spans="1:17" s="145" customFormat="1" ht="20.100000000000001" hidden="1" customHeight="1">
      <c r="A62" s="816" t="s">
        <v>320</v>
      </c>
      <c r="B62" s="942" t="s">
        <v>255</v>
      </c>
      <c r="C62" s="942" t="s">
        <v>329</v>
      </c>
      <c r="D62" s="942">
        <v>45699</v>
      </c>
      <c r="E62" s="757">
        <f t="shared" ref="E62:E63" si="4">D62+3</f>
        <v>45702</v>
      </c>
      <c r="F62" s="331"/>
      <c r="G62" s="757">
        <f t="shared" si="1"/>
        <v>45331</v>
      </c>
      <c r="H62" s="990">
        <f t="shared" ref="H62:H63" si="5">WEEKNUM(G62)</f>
        <v>6</v>
      </c>
      <c r="K62" s="149"/>
      <c r="L62" s="149"/>
      <c r="M62" s="149"/>
      <c r="N62" s="149"/>
      <c r="O62" s="149"/>
      <c r="P62" s="149"/>
    </row>
    <row r="63" spans="1:17" s="145" customFormat="1" ht="20.100000000000001" hidden="1" customHeight="1">
      <c r="A63" s="816" t="s">
        <v>311</v>
      </c>
      <c r="B63" s="942" t="s">
        <v>320</v>
      </c>
      <c r="C63" s="942" t="s">
        <v>330</v>
      </c>
      <c r="D63" s="942">
        <v>45707</v>
      </c>
      <c r="E63" s="757">
        <f t="shared" si="4"/>
        <v>45710</v>
      </c>
      <c r="F63" s="331"/>
      <c r="G63" s="757">
        <f t="shared" si="1"/>
        <v>45338</v>
      </c>
      <c r="H63" s="990">
        <f t="shared" si="5"/>
        <v>7</v>
      </c>
      <c r="K63" s="149"/>
      <c r="L63" s="149"/>
      <c r="M63" s="149"/>
      <c r="N63" s="149"/>
      <c r="O63" s="149"/>
      <c r="P63" s="149"/>
    </row>
    <row r="64" spans="1:17" s="145" customFormat="1" ht="15.75" hidden="1" customHeight="1">
      <c r="A64" s="1018"/>
      <c r="B64" s="164"/>
      <c r="C64" s="155"/>
      <c r="D64" s="732"/>
      <c r="E64" s="733"/>
      <c r="F64" s="155"/>
      <c r="G64" s="155"/>
      <c r="H64" s="155"/>
      <c r="I64" s="155"/>
      <c r="L64" s="149"/>
      <c r="M64" s="149"/>
      <c r="N64" s="149"/>
      <c r="O64" s="149"/>
      <c r="P64" s="149"/>
      <c r="Q64" s="149"/>
    </row>
    <row r="65" spans="1:17" s="145" customFormat="1" ht="15.75" hidden="1" customHeight="1">
      <c r="A65" s="1018"/>
      <c r="B65" s="149"/>
      <c r="C65" s="155"/>
      <c r="D65" s="155"/>
      <c r="E65" s="155"/>
      <c r="F65" s="155"/>
      <c r="G65" s="155"/>
      <c r="H65" s="155"/>
      <c r="I65" s="155"/>
      <c r="L65" s="149"/>
      <c r="M65" s="149"/>
      <c r="N65" s="149"/>
      <c r="O65" s="149"/>
      <c r="P65" s="149"/>
      <c r="Q65" s="149"/>
    </row>
    <row r="66" spans="1:17" ht="15.75" hidden="1" customHeight="1">
      <c r="B66" s="1587" t="s">
        <v>331</v>
      </c>
      <c r="C66" s="1587"/>
      <c r="D66" s="1587"/>
      <c r="E66" s="1587"/>
      <c r="F66" s="1587"/>
      <c r="G66" s="217"/>
      <c r="H66" s="217"/>
      <c r="I66" s="217"/>
    </row>
    <row r="67" spans="1:17" ht="15.75" hidden="1" customHeight="1">
      <c r="B67" s="164"/>
      <c r="C67" s="155"/>
      <c r="D67" s="1588"/>
      <c r="E67" s="1588"/>
      <c r="F67" s="1588"/>
      <c r="G67" s="1588"/>
      <c r="H67" s="1588"/>
      <c r="I67" s="1588"/>
      <c r="J67" s="1588"/>
      <c r="K67" s="1588"/>
      <c r="L67" s="1588"/>
      <c r="M67" s="1588"/>
      <c r="N67" s="744"/>
    </row>
    <row r="68" spans="1:17" ht="30" hidden="1" customHeight="1">
      <c r="A68" s="816"/>
      <c r="B68" s="1593" t="s">
        <v>332</v>
      </c>
      <c r="C68" s="1594"/>
      <c r="D68" s="1595" t="s">
        <v>247</v>
      </c>
      <c r="E68" s="937" t="s">
        <v>107</v>
      </c>
      <c r="F68" s="931" t="s">
        <v>225</v>
      </c>
      <c r="G68" s="931" t="s">
        <v>333</v>
      </c>
      <c r="H68" s="928" t="s">
        <v>74</v>
      </c>
      <c r="I68" s="931" t="s">
        <v>97</v>
      </c>
      <c r="J68" s="931" t="s">
        <v>92</v>
      </c>
      <c r="K68" s="931" t="s">
        <v>192</v>
      </c>
      <c r="L68" s="1065"/>
      <c r="M68" s="874"/>
    </row>
    <row r="69" spans="1:17" ht="20.100000000000001" hidden="1" customHeight="1">
      <c r="A69" s="816"/>
      <c r="B69" s="931" t="s">
        <v>249</v>
      </c>
      <c r="C69" s="931" t="s">
        <v>250</v>
      </c>
      <c r="D69" s="1596"/>
      <c r="E69" s="927" t="s">
        <v>47</v>
      </c>
      <c r="F69" s="927" t="s">
        <v>77</v>
      </c>
      <c r="G69" s="927" t="s">
        <v>334</v>
      </c>
      <c r="H69" s="927" t="s">
        <v>163</v>
      </c>
      <c r="I69" s="927" t="s">
        <v>178</v>
      </c>
      <c r="J69" s="927" t="s">
        <v>141</v>
      </c>
      <c r="K69" s="927" t="s">
        <v>129</v>
      </c>
      <c r="L69" s="1064"/>
      <c r="M69" s="930" t="s">
        <v>251</v>
      </c>
      <c r="N69" s="930" t="s">
        <v>335</v>
      </c>
    </row>
    <row r="70" spans="1:17" ht="17.25" hidden="1" customHeight="1">
      <c r="A70" s="816"/>
      <c r="B70" s="949" t="s">
        <v>273</v>
      </c>
      <c r="C70" s="942" t="s">
        <v>336</v>
      </c>
      <c r="D70" s="942">
        <v>45393</v>
      </c>
      <c r="E70" s="1591" t="s">
        <v>283</v>
      </c>
      <c r="F70" s="1592"/>
      <c r="G70" s="1592"/>
      <c r="H70" s="1592"/>
      <c r="I70" s="1592"/>
      <c r="J70" s="1592"/>
      <c r="K70" s="1592"/>
      <c r="L70" s="1056"/>
      <c r="M70" s="757">
        <f t="shared" ref="M70:M85" si="6">D70+25</f>
        <v>45418</v>
      </c>
      <c r="N70" s="757" t="e">
        <f t="shared" ref="N70:N85" si="7">E70+25</f>
        <v>#VALUE!</v>
      </c>
      <c r="O70" s="331"/>
      <c r="P70" s="757">
        <v>45387</v>
      </c>
    </row>
    <row r="71" spans="1:17" ht="17.25" hidden="1" customHeight="1">
      <c r="A71" s="816"/>
      <c r="B71" s="949" t="s">
        <v>267</v>
      </c>
      <c r="C71" s="942" t="s">
        <v>337</v>
      </c>
      <c r="D71" s="942">
        <v>45400</v>
      </c>
      <c r="E71" s="757">
        <f t="shared" ref="E71:E84" si="8">D71+3</f>
        <v>45403</v>
      </c>
      <c r="F71" s="1591" t="s">
        <v>283</v>
      </c>
      <c r="G71" s="1592"/>
      <c r="H71" s="1592"/>
      <c r="I71" s="1592"/>
      <c r="J71" s="1592"/>
      <c r="K71" s="1597"/>
      <c r="L71" s="757"/>
      <c r="M71" s="757">
        <f t="shared" si="6"/>
        <v>45425</v>
      </c>
      <c r="N71" s="757">
        <f t="shared" si="7"/>
        <v>45428</v>
      </c>
      <c r="O71" s="331"/>
      <c r="P71" s="757">
        <f t="shared" ref="M71:P112" si="9">P70+7</f>
        <v>45394</v>
      </c>
    </row>
    <row r="72" spans="1:17" ht="17.25" hidden="1" customHeight="1">
      <c r="A72" s="816"/>
      <c r="B72" s="949" t="s">
        <v>255</v>
      </c>
      <c r="C72" s="942" t="s">
        <v>338</v>
      </c>
      <c r="D72" s="942">
        <v>45406</v>
      </c>
      <c r="E72" s="757">
        <f t="shared" si="8"/>
        <v>45409</v>
      </c>
      <c r="F72" s="757">
        <f t="shared" ref="F72:F78" si="10">D72+9</f>
        <v>45415</v>
      </c>
      <c r="G72" s="757">
        <f t="shared" ref="G72:G78" si="11">D72+12</f>
        <v>45418</v>
      </c>
      <c r="H72" s="757">
        <f t="shared" ref="H72:H83" si="12">D72+14</f>
        <v>45420</v>
      </c>
      <c r="I72" s="757">
        <f t="shared" ref="I72:I83" si="13">D72+20</f>
        <v>45426</v>
      </c>
      <c r="J72" s="757">
        <f t="shared" ref="J72:J83" si="14">D72+21</f>
        <v>45427</v>
      </c>
      <c r="K72" s="757">
        <f t="shared" ref="K72:K83" si="15">D72+22</f>
        <v>45428</v>
      </c>
      <c r="L72" s="757"/>
      <c r="M72" s="757">
        <f t="shared" si="6"/>
        <v>45431</v>
      </c>
      <c r="N72" s="757">
        <f t="shared" si="7"/>
        <v>45434</v>
      </c>
      <c r="O72" s="331"/>
      <c r="P72" s="757">
        <f t="shared" si="9"/>
        <v>45401</v>
      </c>
    </row>
    <row r="73" spans="1:17" ht="17.25" hidden="1" customHeight="1">
      <c r="A73" s="816" t="s">
        <v>257</v>
      </c>
      <c r="B73" s="949" t="s">
        <v>288</v>
      </c>
      <c r="C73" s="942" t="s">
        <v>339</v>
      </c>
      <c r="D73" s="942">
        <v>45416</v>
      </c>
      <c r="E73" s="757">
        <f t="shared" si="8"/>
        <v>45419</v>
      </c>
      <c r="F73" s="757">
        <f t="shared" si="10"/>
        <v>45425</v>
      </c>
      <c r="G73" s="757">
        <f t="shared" si="11"/>
        <v>45428</v>
      </c>
      <c r="H73" s="757">
        <f t="shared" si="12"/>
        <v>45430</v>
      </c>
      <c r="I73" s="757">
        <f t="shared" si="13"/>
        <v>45436</v>
      </c>
      <c r="J73" s="757">
        <f t="shared" si="14"/>
        <v>45437</v>
      </c>
      <c r="K73" s="757">
        <f t="shared" si="15"/>
        <v>45438</v>
      </c>
      <c r="L73" s="757"/>
      <c r="M73" s="757">
        <f t="shared" si="6"/>
        <v>45441</v>
      </c>
      <c r="N73" s="757">
        <f t="shared" si="7"/>
        <v>45444</v>
      </c>
      <c r="O73" s="331"/>
      <c r="P73" s="757">
        <f t="shared" si="9"/>
        <v>45408</v>
      </c>
    </row>
    <row r="74" spans="1:17" ht="17.25" hidden="1" customHeight="1">
      <c r="A74" s="816"/>
      <c r="B74" s="949" t="s">
        <v>259</v>
      </c>
      <c r="C74" s="942" t="s">
        <v>340</v>
      </c>
      <c r="D74" s="942">
        <v>45424</v>
      </c>
      <c r="E74" s="757">
        <f t="shared" si="8"/>
        <v>45427</v>
      </c>
      <c r="F74" s="757">
        <f t="shared" si="10"/>
        <v>45433</v>
      </c>
      <c r="G74" s="757">
        <f t="shared" si="11"/>
        <v>45436</v>
      </c>
      <c r="H74" s="757">
        <f t="shared" si="12"/>
        <v>45438</v>
      </c>
      <c r="I74" s="757">
        <f t="shared" si="13"/>
        <v>45444</v>
      </c>
      <c r="J74" s="757">
        <f t="shared" si="14"/>
        <v>45445</v>
      </c>
      <c r="K74" s="757">
        <f t="shared" si="15"/>
        <v>45446</v>
      </c>
      <c r="L74" s="757"/>
      <c r="M74" s="757">
        <f t="shared" si="6"/>
        <v>45449</v>
      </c>
      <c r="N74" s="757">
        <f t="shared" si="7"/>
        <v>45452</v>
      </c>
      <c r="O74" s="331"/>
      <c r="P74" s="757">
        <f t="shared" si="9"/>
        <v>45415</v>
      </c>
    </row>
    <row r="75" spans="1:17" ht="17.25" hidden="1" customHeight="1">
      <c r="A75" s="816" t="s">
        <v>341</v>
      </c>
      <c r="B75" s="949" t="s">
        <v>273</v>
      </c>
      <c r="C75" s="942" t="s">
        <v>342</v>
      </c>
      <c r="D75" s="942">
        <v>45425</v>
      </c>
      <c r="E75" s="871" t="s">
        <v>283</v>
      </c>
      <c r="F75" s="871" t="s">
        <v>283</v>
      </c>
      <c r="G75" s="871" t="s">
        <v>283</v>
      </c>
      <c r="H75" s="871" t="s">
        <v>283</v>
      </c>
      <c r="I75" s="871" t="s">
        <v>283</v>
      </c>
      <c r="J75" s="871" t="s">
        <v>283</v>
      </c>
      <c r="K75" s="757">
        <f t="shared" si="15"/>
        <v>45447</v>
      </c>
      <c r="L75" s="757"/>
      <c r="M75" s="757">
        <f t="shared" si="6"/>
        <v>45450</v>
      </c>
      <c r="N75" s="757" t="e">
        <f t="shared" si="7"/>
        <v>#VALUE!</v>
      </c>
      <c r="O75" s="331"/>
      <c r="P75" s="757">
        <f t="shared" si="9"/>
        <v>45422</v>
      </c>
    </row>
    <row r="76" spans="1:17" ht="17.25" hidden="1" customHeight="1">
      <c r="A76" s="816" t="s">
        <v>273</v>
      </c>
      <c r="B76" s="942" t="s">
        <v>261</v>
      </c>
      <c r="C76" s="942" t="s">
        <v>343</v>
      </c>
      <c r="D76" s="942">
        <v>45437</v>
      </c>
      <c r="E76" s="757">
        <f t="shared" si="8"/>
        <v>45440</v>
      </c>
      <c r="F76" s="757">
        <f t="shared" si="10"/>
        <v>45446</v>
      </c>
      <c r="G76" s="757">
        <f t="shared" si="11"/>
        <v>45449</v>
      </c>
      <c r="H76" s="757">
        <f t="shared" si="12"/>
        <v>45451</v>
      </c>
      <c r="I76" s="757">
        <f t="shared" si="13"/>
        <v>45457</v>
      </c>
      <c r="J76" s="757">
        <f t="shared" si="14"/>
        <v>45458</v>
      </c>
      <c r="K76" s="757">
        <f t="shared" si="15"/>
        <v>45459</v>
      </c>
      <c r="L76" s="757"/>
      <c r="M76" s="757">
        <f t="shared" si="6"/>
        <v>45462</v>
      </c>
      <c r="N76" s="757">
        <f t="shared" si="7"/>
        <v>45465</v>
      </c>
      <c r="O76" s="331"/>
      <c r="P76" s="757">
        <f t="shared" si="9"/>
        <v>45429</v>
      </c>
    </row>
    <row r="77" spans="1:17" ht="17.25" hidden="1" customHeight="1">
      <c r="A77" s="816"/>
      <c r="B77" s="942" t="s">
        <v>267</v>
      </c>
      <c r="C77" s="942" t="s">
        <v>344</v>
      </c>
      <c r="D77" s="942">
        <v>45447</v>
      </c>
      <c r="E77" s="757">
        <f t="shared" si="8"/>
        <v>45450</v>
      </c>
      <c r="F77" s="871" t="s">
        <v>283</v>
      </c>
      <c r="G77" s="871" t="s">
        <v>283</v>
      </c>
      <c r="H77" s="871" t="s">
        <v>283</v>
      </c>
      <c r="I77" s="871" t="s">
        <v>283</v>
      </c>
      <c r="J77" s="871" t="s">
        <v>283</v>
      </c>
      <c r="K77" s="757">
        <f t="shared" si="15"/>
        <v>45469</v>
      </c>
      <c r="L77" s="757"/>
      <c r="M77" s="757">
        <f t="shared" si="6"/>
        <v>45472</v>
      </c>
      <c r="N77" s="757">
        <f t="shared" si="7"/>
        <v>45475</v>
      </c>
      <c r="O77" s="331"/>
      <c r="P77" s="757">
        <f t="shared" si="9"/>
        <v>45436</v>
      </c>
    </row>
    <row r="78" spans="1:17" ht="17.25" hidden="1" customHeight="1">
      <c r="A78" s="816" t="s">
        <v>345</v>
      </c>
      <c r="B78" s="871" t="s">
        <v>283</v>
      </c>
      <c r="C78" s="942" t="s">
        <v>346</v>
      </c>
      <c r="D78" s="799">
        <v>45447</v>
      </c>
      <c r="E78" s="799">
        <f t="shared" si="8"/>
        <v>45450</v>
      </c>
      <c r="F78" s="799">
        <f t="shared" si="10"/>
        <v>45456</v>
      </c>
      <c r="G78" s="799">
        <f t="shared" si="11"/>
        <v>45459</v>
      </c>
      <c r="H78" s="799">
        <f t="shared" si="12"/>
        <v>45461</v>
      </c>
      <c r="I78" s="799">
        <f t="shared" si="13"/>
        <v>45467</v>
      </c>
      <c r="J78" s="799">
        <f t="shared" si="14"/>
        <v>45468</v>
      </c>
      <c r="K78" s="799">
        <f t="shared" si="15"/>
        <v>45469</v>
      </c>
      <c r="L78" s="799"/>
      <c r="M78" s="799">
        <f t="shared" si="6"/>
        <v>45472</v>
      </c>
      <c r="N78" s="799">
        <f t="shared" si="7"/>
        <v>45475</v>
      </c>
      <c r="O78" s="331"/>
      <c r="P78" s="757">
        <f t="shared" si="9"/>
        <v>45443</v>
      </c>
    </row>
    <row r="79" spans="1:17" ht="17.25" hidden="1" customHeight="1">
      <c r="A79" s="816" t="s">
        <v>286</v>
      </c>
      <c r="B79" s="942" t="s">
        <v>255</v>
      </c>
      <c r="C79" s="942" t="s">
        <v>347</v>
      </c>
      <c r="D79" s="942">
        <v>45459</v>
      </c>
      <c r="E79" s="757">
        <f t="shared" si="8"/>
        <v>45462</v>
      </c>
      <c r="F79" s="871" t="s">
        <v>283</v>
      </c>
      <c r="G79" s="871" t="s">
        <v>283</v>
      </c>
      <c r="H79" s="757">
        <f t="shared" si="12"/>
        <v>45473</v>
      </c>
      <c r="I79" s="757">
        <f t="shared" si="13"/>
        <v>45479</v>
      </c>
      <c r="J79" s="757">
        <f t="shared" si="14"/>
        <v>45480</v>
      </c>
      <c r="K79" s="757">
        <f t="shared" si="15"/>
        <v>45481</v>
      </c>
      <c r="L79" s="757"/>
      <c r="M79" s="757">
        <f t="shared" si="6"/>
        <v>45484</v>
      </c>
      <c r="N79" s="757">
        <f t="shared" si="7"/>
        <v>45487</v>
      </c>
      <c r="O79" s="331"/>
      <c r="P79" s="757">
        <f t="shared" si="9"/>
        <v>45450</v>
      </c>
    </row>
    <row r="80" spans="1:17" ht="17.25" hidden="1" customHeight="1">
      <c r="A80" s="816" t="s">
        <v>348</v>
      </c>
      <c r="B80" s="942" t="s">
        <v>288</v>
      </c>
      <c r="C80" s="942" t="s">
        <v>349</v>
      </c>
      <c r="D80" s="871" t="s">
        <v>283</v>
      </c>
      <c r="E80" s="799" t="e">
        <f t="shared" si="8"/>
        <v>#VALUE!</v>
      </c>
      <c r="F80" s="799" t="e">
        <f t="shared" ref="F80:F83" si="16">D80+9</f>
        <v>#VALUE!</v>
      </c>
      <c r="G80" s="799" t="e">
        <f t="shared" ref="G80:G83" si="17">D80+12</f>
        <v>#VALUE!</v>
      </c>
      <c r="H80" s="799" t="e">
        <f t="shared" si="12"/>
        <v>#VALUE!</v>
      </c>
      <c r="I80" s="799" t="e">
        <f t="shared" si="13"/>
        <v>#VALUE!</v>
      </c>
      <c r="J80" s="799" t="e">
        <f t="shared" si="14"/>
        <v>#VALUE!</v>
      </c>
      <c r="K80" s="799" t="e">
        <f t="shared" si="15"/>
        <v>#VALUE!</v>
      </c>
      <c r="L80" s="799"/>
      <c r="M80" s="799" t="e">
        <f t="shared" si="6"/>
        <v>#VALUE!</v>
      </c>
      <c r="N80" s="799" t="e">
        <f t="shared" si="7"/>
        <v>#VALUE!</v>
      </c>
      <c r="O80" s="331"/>
      <c r="P80" s="757">
        <f t="shared" si="9"/>
        <v>45457</v>
      </c>
      <c r="Q80" s="1048">
        <f>WEEKNUM(P80)</f>
        <v>24</v>
      </c>
    </row>
    <row r="81" spans="1:17" ht="17.25" hidden="1" customHeight="1">
      <c r="A81" s="816" t="s">
        <v>350</v>
      </c>
      <c r="B81" s="942" t="s">
        <v>259</v>
      </c>
      <c r="C81" s="942" t="s">
        <v>351</v>
      </c>
      <c r="D81" s="871" t="s">
        <v>283</v>
      </c>
      <c r="E81" s="799" t="e">
        <f t="shared" si="8"/>
        <v>#VALUE!</v>
      </c>
      <c r="F81" s="799" t="e">
        <f t="shared" si="16"/>
        <v>#VALUE!</v>
      </c>
      <c r="G81" s="799" t="e">
        <f t="shared" si="17"/>
        <v>#VALUE!</v>
      </c>
      <c r="H81" s="799" t="e">
        <f t="shared" si="12"/>
        <v>#VALUE!</v>
      </c>
      <c r="I81" s="799" t="e">
        <f t="shared" si="13"/>
        <v>#VALUE!</v>
      </c>
      <c r="J81" s="799" t="e">
        <f t="shared" si="14"/>
        <v>#VALUE!</v>
      </c>
      <c r="K81" s="799" t="e">
        <f t="shared" si="15"/>
        <v>#VALUE!</v>
      </c>
      <c r="L81" s="799"/>
      <c r="M81" s="799" t="e">
        <f t="shared" si="6"/>
        <v>#VALUE!</v>
      </c>
      <c r="N81" s="799" t="e">
        <f t="shared" si="7"/>
        <v>#VALUE!</v>
      </c>
      <c r="O81" s="331"/>
      <c r="P81" s="757">
        <f t="shared" si="9"/>
        <v>45464</v>
      </c>
      <c r="Q81" s="1048">
        <f>WEEKNUM(P81)</f>
        <v>25</v>
      </c>
    </row>
    <row r="82" spans="1:17" ht="17.25" hidden="1" customHeight="1">
      <c r="A82" s="816" t="s">
        <v>352</v>
      </c>
      <c r="B82" s="1043" t="s">
        <v>267</v>
      </c>
      <c r="C82" s="942" t="s">
        <v>353</v>
      </c>
      <c r="D82" s="871" t="s">
        <v>283</v>
      </c>
      <c r="E82" s="799" t="e">
        <f t="shared" si="8"/>
        <v>#VALUE!</v>
      </c>
      <c r="F82" s="799" t="e">
        <f t="shared" si="16"/>
        <v>#VALUE!</v>
      </c>
      <c r="G82" s="799" t="e">
        <f t="shared" si="17"/>
        <v>#VALUE!</v>
      </c>
      <c r="H82" s="799" t="e">
        <f t="shared" si="12"/>
        <v>#VALUE!</v>
      </c>
      <c r="I82" s="799" t="e">
        <f t="shared" si="13"/>
        <v>#VALUE!</v>
      </c>
      <c r="J82" s="799" t="e">
        <f t="shared" si="14"/>
        <v>#VALUE!</v>
      </c>
      <c r="K82" s="799" t="e">
        <f t="shared" si="15"/>
        <v>#VALUE!</v>
      </c>
      <c r="L82" s="799"/>
      <c r="M82" s="799" t="e">
        <f t="shared" si="6"/>
        <v>#VALUE!</v>
      </c>
      <c r="N82" s="799" t="e">
        <f t="shared" si="7"/>
        <v>#VALUE!</v>
      </c>
      <c r="O82" s="331"/>
      <c r="P82" s="757">
        <f t="shared" si="9"/>
        <v>45471</v>
      </c>
      <c r="Q82" s="1048">
        <f t="shared" ref="N82:Q111" si="18">WEEKNUM(P82)</f>
        <v>26</v>
      </c>
    </row>
    <row r="83" spans="1:17" ht="17.25" hidden="1" customHeight="1">
      <c r="A83" s="816"/>
      <c r="B83" s="942" t="s">
        <v>261</v>
      </c>
      <c r="C83" s="942" t="s">
        <v>354</v>
      </c>
      <c r="D83" s="942">
        <v>45484</v>
      </c>
      <c r="E83" s="757">
        <f t="shared" si="8"/>
        <v>45487</v>
      </c>
      <c r="F83" s="757">
        <f t="shared" si="16"/>
        <v>45493</v>
      </c>
      <c r="G83" s="757">
        <f t="shared" si="17"/>
        <v>45496</v>
      </c>
      <c r="H83" s="757">
        <f t="shared" si="12"/>
        <v>45498</v>
      </c>
      <c r="I83" s="757">
        <f t="shared" si="13"/>
        <v>45504</v>
      </c>
      <c r="J83" s="757">
        <f t="shared" si="14"/>
        <v>45505</v>
      </c>
      <c r="K83" s="757">
        <f t="shared" si="15"/>
        <v>45506</v>
      </c>
      <c r="L83" s="757"/>
      <c r="M83" s="757">
        <f t="shared" si="6"/>
        <v>45509</v>
      </c>
      <c r="N83" s="757">
        <f t="shared" si="7"/>
        <v>45512</v>
      </c>
      <c r="O83" s="331"/>
      <c r="P83" s="757">
        <f t="shared" si="9"/>
        <v>45478</v>
      </c>
      <c r="Q83" s="1048">
        <f t="shared" si="18"/>
        <v>27</v>
      </c>
    </row>
    <row r="84" spans="1:17" ht="17.25" hidden="1" customHeight="1">
      <c r="A84" s="816"/>
      <c r="B84" s="988" t="s">
        <v>273</v>
      </c>
      <c r="C84" s="942" t="s">
        <v>355</v>
      </c>
      <c r="D84" s="942">
        <v>45490</v>
      </c>
      <c r="E84" s="757">
        <f t="shared" si="8"/>
        <v>45493</v>
      </c>
      <c r="F84" s="871" t="s">
        <v>283</v>
      </c>
      <c r="G84" s="871" t="s">
        <v>283</v>
      </c>
      <c r="H84" s="871" t="s">
        <v>283</v>
      </c>
      <c r="I84" s="871" t="s">
        <v>283</v>
      </c>
      <c r="J84" s="871" t="s">
        <v>283</v>
      </c>
      <c r="K84" s="871" t="s">
        <v>283</v>
      </c>
      <c r="L84" s="871"/>
      <c r="M84" s="757">
        <f t="shared" si="6"/>
        <v>45515</v>
      </c>
      <c r="N84" s="757">
        <f t="shared" si="7"/>
        <v>45518</v>
      </c>
      <c r="O84" s="331"/>
      <c r="P84" s="757">
        <f t="shared" si="9"/>
        <v>45485</v>
      </c>
      <c r="Q84" s="1048">
        <f t="shared" si="18"/>
        <v>28</v>
      </c>
    </row>
    <row r="85" spans="1:17" ht="17.25" hidden="1" customHeight="1">
      <c r="A85" s="816" t="s">
        <v>255</v>
      </c>
      <c r="B85" s="942" t="s">
        <v>295</v>
      </c>
      <c r="C85" s="942" t="s">
        <v>356</v>
      </c>
      <c r="D85" s="942">
        <v>45496</v>
      </c>
      <c r="E85" s="757">
        <f>D85+3</f>
        <v>45499</v>
      </c>
      <c r="F85" s="757">
        <f>D85+9</f>
        <v>45505</v>
      </c>
      <c r="G85" s="757">
        <f>D85+12</f>
        <v>45508</v>
      </c>
      <c r="H85" s="757">
        <f>D85+14</f>
        <v>45510</v>
      </c>
      <c r="I85" s="757">
        <f>D85+20</f>
        <v>45516</v>
      </c>
      <c r="J85" s="757">
        <f>D85+21</f>
        <v>45517</v>
      </c>
      <c r="K85" s="757">
        <f>D85+22</f>
        <v>45518</v>
      </c>
      <c r="L85" s="757"/>
      <c r="M85" s="757">
        <f t="shared" si="6"/>
        <v>45521</v>
      </c>
      <c r="N85" s="757">
        <f t="shared" si="7"/>
        <v>45524</v>
      </c>
      <c r="O85" s="331"/>
      <c r="P85" s="757">
        <f t="shared" si="9"/>
        <v>45492</v>
      </c>
      <c r="Q85" s="1048">
        <f t="shared" si="18"/>
        <v>29</v>
      </c>
    </row>
    <row r="86" spans="1:17" ht="17.25" hidden="1" customHeight="1">
      <c r="A86" s="816"/>
      <c r="B86" s="942" t="s">
        <v>288</v>
      </c>
      <c r="C86" s="942" t="s">
        <v>357</v>
      </c>
      <c r="D86" s="942">
        <v>45511</v>
      </c>
      <c r="E86" s="871" t="s">
        <v>283</v>
      </c>
      <c r="F86" s="871" t="s">
        <v>283</v>
      </c>
      <c r="G86" s="871" t="s">
        <v>283</v>
      </c>
      <c r="H86" s="871" t="s">
        <v>283</v>
      </c>
      <c r="I86" s="871" t="s">
        <v>283</v>
      </c>
      <c r="J86" s="871" t="s">
        <v>283</v>
      </c>
      <c r="K86" s="871" t="s">
        <v>283</v>
      </c>
      <c r="L86" s="871"/>
      <c r="M86" s="757">
        <v>45517</v>
      </c>
      <c r="N86" s="757">
        <v>45519</v>
      </c>
      <c r="O86" s="331"/>
      <c r="P86" s="757">
        <f t="shared" si="9"/>
        <v>45499</v>
      </c>
      <c r="Q86" s="1048">
        <f t="shared" si="18"/>
        <v>30</v>
      </c>
    </row>
    <row r="87" spans="1:17" ht="17.25" hidden="1" customHeight="1">
      <c r="A87" s="816" t="s">
        <v>255</v>
      </c>
      <c r="B87" s="942" t="s">
        <v>259</v>
      </c>
      <c r="C87" s="942" t="s">
        <v>358</v>
      </c>
      <c r="D87" s="942">
        <v>45511</v>
      </c>
      <c r="E87" s="757">
        <f t="shared" ref="E87:E90" si="19">D87+3</f>
        <v>45514</v>
      </c>
      <c r="F87" s="757">
        <f t="shared" ref="F87:F100" si="20">D87+9</f>
        <v>45520</v>
      </c>
      <c r="G87" s="757">
        <f t="shared" ref="G87:G100" si="21">D87+12</f>
        <v>45523</v>
      </c>
      <c r="H87" s="757">
        <f t="shared" ref="H87" si="22">D87+14</f>
        <v>45525</v>
      </c>
      <c r="I87" s="757">
        <f t="shared" ref="I87:I107" si="23">D87+20</f>
        <v>45531</v>
      </c>
      <c r="J87" s="757">
        <f t="shared" ref="J87:J107" si="24">D87+21</f>
        <v>45532</v>
      </c>
      <c r="K87" s="757">
        <f t="shared" ref="K87:K102" si="25">D87+22</f>
        <v>45533</v>
      </c>
      <c r="L87" s="757"/>
      <c r="M87" s="757">
        <f t="shared" ref="M87:M96" si="26">D87+25</f>
        <v>45536</v>
      </c>
      <c r="N87" s="757">
        <f t="shared" ref="N87:N96" si="27">D87+26</f>
        <v>45537</v>
      </c>
      <c r="O87" s="331"/>
      <c r="P87" s="757">
        <f t="shared" si="9"/>
        <v>45506</v>
      </c>
      <c r="Q87" s="1048">
        <f t="shared" si="18"/>
        <v>31</v>
      </c>
    </row>
    <row r="88" spans="1:17" ht="17.25" hidden="1" customHeight="1">
      <c r="A88" s="816"/>
      <c r="B88" s="942" t="s">
        <v>299</v>
      </c>
      <c r="C88" s="942" t="s">
        <v>359</v>
      </c>
      <c r="D88" s="942">
        <v>45516</v>
      </c>
      <c r="E88" s="757">
        <f t="shared" si="19"/>
        <v>45519</v>
      </c>
      <c r="F88" s="757">
        <f t="shared" si="20"/>
        <v>45525</v>
      </c>
      <c r="G88" s="757">
        <f t="shared" si="21"/>
        <v>45528</v>
      </c>
      <c r="H88" s="757">
        <f>D88+14</f>
        <v>45530</v>
      </c>
      <c r="I88" s="757">
        <f t="shared" si="23"/>
        <v>45536</v>
      </c>
      <c r="J88" s="757">
        <f t="shared" si="24"/>
        <v>45537</v>
      </c>
      <c r="K88" s="757">
        <f t="shared" si="25"/>
        <v>45538</v>
      </c>
      <c r="L88" s="757"/>
      <c r="M88" s="757">
        <f t="shared" si="26"/>
        <v>45541</v>
      </c>
      <c r="N88" s="757">
        <f t="shared" si="27"/>
        <v>45542</v>
      </c>
      <c r="O88" s="331"/>
      <c r="P88" s="757">
        <f t="shared" si="9"/>
        <v>45513</v>
      </c>
      <c r="Q88" s="1048">
        <f t="shared" si="18"/>
        <v>32</v>
      </c>
    </row>
    <row r="89" spans="1:17" ht="17.25" hidden="1" customHeight="1">
      <c r="A89" s="816" t="s">
        <v>261</v>
      </c>
      <c r="B89" s="942" t="s">
        <v>273</v>
      </c>
      <c r="C89" s="942" t="s">
        <v>360</v>
      </c>
      <c r="D89" s="942">
        <v>45520</v>
      </c>
      <c r="E89" s="757">
        <f t="shared" si="19"/>
        <v>45523</v>
      </c>
      <c r="F89" s="757">
        <f t="shared" si="20"/>
        <v>45529</v>
      </c>
      <c r="G89" s="757">
        <f t="shared" si="21"/>
        <v>45532</v>
      </c>
      <c r="H89" s="757">
        <f t="shared" ref="H89:H100" si="28">D89+14</f>
        <v>45534</v>
      </c>
      <c r="I89" s="757">
        <f t="shared" si="23"/>
        <v>45540</v>
      </c>
      <c r="J89" s="757">
        <f t="shared" si="24"/>
        <v>45541</v>
      </c>
      <c r="K89" s="757">
        <f t="shared" si="25"/>
        <v>45542</v>
      </c>
      <c r="L89" s="757"/>
      <c r="M89" s="757">
        <f t="shared" si="26"/>
        <v>45545</v>
      </c>
      <c r="N89" s="757">
        <f t="shared" si="27"/>
        <v>45546</v>
      </c>
      <c r="O89" s="331"/>
      <c r="P89" s="757">
        <f t="shared" si="9"/>
        <v>45520</v>
      </c>
      <c r="Q89" s="1048">
        <f t="shared" si="18"/>
        <v>33</v>
      </c>
    </row>
    <row r="90" spans="1:17" ht="17.25" hidden="1" customHeight="1">
      <c r="A90" s="816" t="s">
        <v>273</v>
      </c>
      <c r="B90" s="988" t="s">
        <v>261</v>
      </c>
      <c r="C90" s="942" t="s">
        <v>361</v>
      </c>
      <c r="D90" s="871" t="s">
        <v>283</v>
      </c>
      <c r="E90" s="799" t="e">
        <f t="shared" si="19"/>
        <v>#VALUE!</v>
      </c>
      <c r="F90" s="799" t="e">
        <f t="shared" si="20"/>
        <v>#VALUE!</v>
      </c>
      <c r="G90" s="799" t="e">
        <f t="shared" si="21"/>
        <v>#VALUE!</v>
      </c>
      <c r="H90" s="799" t="e">
        <f t="shared" si="28"/>
        <v>#VALUE!</v>
      </c>
      <c r="I90" s="799" t="e">
        <f t="shared" si="23"/>
        <v>#VALUE!</v>
      </c>
      <c r="J90" s="799" t="e">
        <f t="shared" si="24"/>
        <v>#VALUE!</v>
      </c>
      <c r="K90" s="799" t="e">
        <f t="shared" si="25"/>
        <v>#VALUE!</v>
      </c>
      <c r="L90" s="799"/>
      <c r="M90" s="799" t="e">
        <f t="shared" si="26"/>
        <v>#VALUE!</v>
      </c>
      <c r="N90" s="799" t="e">
        <f t="shared" si="27"/>
        <v>#VALUE!</v>
      </c>
      <c r="O90" s="331"/>
      <c r="P90" s="757">
        <f t="shared" si="9"/>
        <v>45527</v>
      </c>
      <c r="Q90" s="1048">
        <f t="shared" si="18"/>
        <v>34</v>
      </c>
    </row>
    <row r="91" spans="1:17" ht="17.25" hidden="1" customHeight="1">
      <c r="A91" s="816" t="s">
        <v>288</v>
      </c>
      <c r="B91" s="942" t="s">
        <v>288</v>
      </c>
      <c r="C91" s="942" t="s">
        <v>362</v>
      </c>
      <c r="D91" s="942">
        <v>45539</v>
      </c>
      <c r="E91" s="757">
        <f>D91+3</f>
        <v>45542</v>
      </c>
      <c r="F91" s="757">
        <f t="shared" si="20"/>
        <v>45548</v>
      </c>
      <c r="G91" s="757">
        <f t="shared" si="21"/>
        <v>45551</v>
      </c>
      <c r="H91" s="757">
        <f t="shared" si="28"/>
        <v>45553</v>
      </c>
      <c r="I91" s="757">
        <f t="shared" si="23"/>
        <v>45559</v>
      </c>
      <c r="J91" s="757">
        <f t="shared" si="24"/>
        <v>45560</v>
      </c>
      <c r="K91" s="757">
        <f t="shared" si="25"/>
        <v>45561</v>
      </c>
      <c r="L91" s="757"/>
      <c r="M91" s="757">
        <f t="shared" si="26"/>
        <v>45564</v>
      </c>
      <c r="N91" s="757">
        <f t="shared" si="27"/>
        <v>45565</v>
      </c>
      <c r="O91" s="331"/>
      <c r="P91" s="757">
        <f t="shared" si="9"/>
        <v>45534</v>
      </c>
      <c r="Q91" s="1048">
        <f t="shared" si="18"/>
        <v>35</v>
      </c>
    </row>
    <row r="92" spans="1:17" ht="17.25" hidden="1" customHeight="1">
      <c r="A92" s="816" t="s">
        <v>295</v>
      </c>
      <c r="B92" s="942" t="s">
        <v>295</v>
      </c>
      <c r="C92" s="942" t="s">
        <v>363</v>
      </c>
      <c r="D92" s="942">
        <v>45542</v>
      </c>
      <c r="E92" s="757">
        <f t="shared" ref="E92:E102" si="29">D92+3</f>
        <v>45545</v>
      </c>
      <c r="F92" s="757">
        <f t="shared" si="20"/>
        <v>45551</v>
      </c>
      <c r="G92" s="757">
        <f t="shared" si="21"/>
        <v>45554</v>
      </c>
      <c r="H92" s="757">
        <f t="shared" si="28"/>
        <v>45556</v>
      </c>
      <c r="I92" s="757">
        <f t="shared" si="23"/>
        <v>45562</v>
      </c>
      <c r="J92" s="757">
        <f t="shared" si="24"/>
        <v>45563</v>
      </c>
      <c r="K92" s="757">
        <f t="shared" si="25"/>
        <v>45564</v>
      </c>
      <c r="L92" s="757"/>
      <c r="M92" s="757">
        <f t="shared" si="26"/>
        <v>45567</v>
      </c>
      <c r="N92" s="757">
        <f t="shared" si="27"/>
        <v>45568</v>
      </c>
      <c r="O92" s="331"/>
      <c r="P92" s="757">
        <f t="shared" si="9"/>
        <v>45541</v>
      </c>
      <c r="Q92" s="1048">
        <f t="shared" si="18"/>
        <v>36</v>
      </c>
    </row>
    <row r="93" spans="1:17" ht="17.25" hidden="1" customHeight="1">
      <c r="A93" s="816"/>
      <c r="B93" s="942" t="s">
        <v>259</v>
      </c>
      <c r="C93" s="942" t="s">
        <v>364</v>
      </c>
      <c r="D93" s="942">
        <v>45561</v>
      </c>
      <c r="E93" s="1591" t="s">
        <v>283</v>
      </c>
      <c r="F93" s="1592"/>
      <c r="G93" s="1592"/>
      <c r="H93" s="1592"/>
      <c r="I93" s="1592"/>
      <c r="J93" s="1592"/>
      <c r="K93" s="1592"/>
      <c r="L93" s="1056"/>
      <c r="M93" s="757">
        <f t="shared" si="26"/>
        <v>45586</v>
      </c>
      <c r="N93" s="757">
        <f t="shared" si="27"/>
        <v>45587</v>
      </c>
      <c r="O93" s="331"/>
      <c r="P93" s="757">
        <f t="shared" si="9"/>
        <v>45548</v>
      </c>
      <c r="Q93" s="1048">
        <f t="shared" si="18"/>
        <v>37</v>
      </c>
    </row>
    <row r="94" spans="1:17" ht="17.25" hidden="1" customHeight="1">
      <c r="A94" s="816"/>
      <c r="B94" s="942" t="s">
        <v>299</v>
      </c>
      <c r="C94" s="942" t="s">
        <v>365</v>
      </c>
      <c r="D94" s="942">
        <v>45558</v>
      </c>
      <c r="E94" s="757">
        <f t="shared" si="29"/>
        <v>45561</v>
      </c>
      <c r="F94" s="757">
        <f t="shared" si="20"/>
        <v>45567</v>
      </c>
      <c r="G94" s="757">
        <f t="shared" si="21"/>
        <v>45570</v>
      </c>
      <c r="H94" s="757">
        <f t="shared" si="28"/>
        <v>45572</v>
      </c>
      <c r="I94" s="757">
        <f t="shared" si="23"/>
        <v>45578</v>
      </c>
      <c r="J94" s="757">
        <f t="shared" si="24"/>
        <v>45579</v>
      </c>
      <c r="K94" s="757">
        <f t="shared" si="25"/>
        <v>45580</v>
      </c>
      <c r="L94" s="757"/>
      <c r="M94" s="757">
        <f t="shared" si="26"/>
        <v>45583</v>
      </c>
      <c r="N94" s="757">
        <f t="shared" si="27"/>
        <v>45584</v>
      </c>
      <c r="O94" s="331"/>
      <c r="P94" s="757">
        <f t="shared" si="9"/>
        <v>45555</v>
      </c>
      <c r="Q94" s="1048">
        <f t="shared" si="18"/>
        <v>38</v>
      </c>
    </row>
    <row r="95" spans="1:17" ht="17.25" hidden="1" customHeight="1">
      <c r="A95" s="816"/>
      <c r="B95" s="942" t="s">
        <v>273</v>
      </c>
      <c r="C95" s="942" t="s">
        <v>366</v>
      </c>
      <c r="D95" s="871" t="s">
        <v>283</v>
      </c>
      <c r="E95" s="799" t="e">
        <f t="shared" si="29"/>
        <v>#VALUE!</v>
      </c>
      <c r="F95" s="799" t="e">
        <f t="shared" si="20"/>
        <v>#VALUE!</v>
      </c>
      <c r="G95" s="799" t="e">
        <f t="shared" si="21"/>
        <v>#VALUE!</v>
      </c>
      <c r="H95" s="799" t="e">
        <f t="shared" si="28"/>
        <v>#VALUE!</v>
      </c>
      <c r="I95" s="799" t="e">
        <f t="shared" si="23"/>
        <v>#VALUE!</v>
      </c>
      <c r="J95" s="799" t="e">
        <f t="shared" si="24"/>
        <v>#VALUE!</v>
      </c>
      <c r="K95" s="799" t="e">
        <f t="shared" si="25"/>
        <v>#VALUE!</v>
      </c>
      <c r="L95" s="799"/>
      <c r="M95" s="799" t="e">
        <f t="shared" si="26"/>
        <v>#VALUE!</v>
      </c>
      <c r="N95" s="799" t="e">
        <f t="shared" si="27"/>
        <v>#VALUE!</v>
      </c>
      <c r="O95" s="331"/>
      <c r="P95" s="757">
        <f t="shared" si="9"/>
        <v>45562</v>
      </c>
      <c r="Q95" s="1048">
        <f t="shared" si="18"/>
        <v>39</v>
      </c>
    </row>
    <row r="96" spans="1:17" ht="17.25" hidden="1" customHeight="1">
      <c r="A96" s="816"/>
      <c r="B96" s="942" t="s">
        <v>288</v>
      </c>
      <c r="C96" s="942" t="s">
        <v>367</v>
      </c>
      <c r="D96" s="942">
        <v>45573</v>
      </c>
      <c r="E96" s="757">
        <f t="shared" si="29"/>
        <v>45576</v>
      </c>
      <c r="F96" s="757">
        <f t="shared" si="20"/>
        <v>45582</v>
      </c>
      <c r="G96" s="757">
        <f t="shared" si="21"/>
        <v>45585</v>
      </c>
      <c r="H96" s="757">
        <f t="shared" si="28"/>
        <v>45587</v>
      </c>
      <c r="I96" s="757">
        <f t="shared" si="23"/>
        <v>45593</v>
      </c>
      <c r="J96" s="757">
        <f t="shared" si="24"/>
        <v>45594</v>
      </c>
      <c r="K96" s="757">
        <f t="shared" si="25"/>
        <v>45595</v>
      </c>
      <c r="L96" s="757"/>
      <c r="M96" s="757">
        <f t="shared" si="26"/>
        <v>45598</v>
      </c>
      <c r="N96" s="757">
        <f t="shared" si="27"/>
        <v>45599</v>
      </c>
      <c r="O96" s="331"/>
      <c r="P96" s="757">
        <f t="shared" si="9"/>
        <v>45569</v>
      </c>
      <c r="Q96" s="1048">
        <f t="shared" si="18"/>
        <v>40</v>
      </c>
    </row>
    <row r="97" spans="1:17" ht="17.25" hidden="1" customHeight="1">
      <c r="A97" s="816" t="s">
        <v>255</v>
      </c>
      <c r="B97" s="1011" t="s">
        <v>307</v>
      </c>
      <c r="C97" s="942" t="s">
        <v>368</v>
      </c>
      <c r="D97" s="799">
        <v>45579</v>
      </c>
      <c r="E97" s="799">
        <f t="shared" si="29"/>
        <v>45582</v>
      </c>
      <c r="F97" s="799">
        <f t="shared" si="20"/>
        <v>45588</v>
      </c>
      <c r="G97" s="799">
        <f t="shared" si="21"/>
        <v>45591</v>
      </c>
      <c r="H97" s="799">
        <f t="shared" si="28"/>
        <v>45593</v>
      </c>
      <c r="I97" s="799">
        <f t="shared" si="23"/>
        <v>45599</v>
      </c>
      <c r="J97" s="799">
        <f t="shared" si="24"/>
        <v>45600</v>
      </c>
      <c r="K97" s="799">
        <f t="shared" si="25"/>
        <v>45601</v>
      </c>
      <c r="L97" s="799"/>
      <c r="M97" s="799">
        <f>F97+22</f>
        <v>45610</v>
      </c>
      <c r="N97" s="799">
        <f>G97+22</f>
        <v>45613</v>
      </c>
      <c r="O97" s="331"/>
      <c r="P97" s="757">
        <f t="shared" si="9"/>
        <v>45576</v>
      </c>
      <c r="Q97" s="1048">
        <f t="shared" si="18"/>
        <v>41</v>
      </c>
    </row>
    <row r="98" spans="1:17" ht="17.25" hidden="1" customHeight="1">
      <c r="A98" s="816" t="s">
        <v>259</v>
      </c>
      <c r="B98" s="942" t="s">
        <v>259</v>
      </c>
      <c r="C98" s="942" t="s">
        <v>369</v>
      </c>
      <c r="D98" s="942">
        <v>45582</v>
      </c>
      <c r="E98" s="757">
        <f t="shared" si="29"/>
        <v>45585</v>
      </c>
      <c r="F98" s="757">
        <f t="shared" si="20"/>
        <v>45591</v>
      </c>
      <c r="G98" s="757">
        <f t="shared" si="21"/>
        <v>45594</v>
      </c>
      <c r="H98" s="757">
        <f t="shared" si="28"/>
        <v>45596</v>
      </c>
      <c r="I98" s="757">
        <f t="shared" si="23"/>
        <v>45602</v>
      </c>
      <c r="J98" s="757">
        <f t="shared" si="24"/>
        <v>45603</v>
      </c>
      <c r="K98" s="757">
        <f t="shared" si="25"/>
        <v>45604</v>
      </c>
      <c r="L98" s="1059"/>
      <c r="M98" s="757">
        <f t="shared" ref="M98:M103" si="30">D98+25</f>
        <v>45607</v>
      </c>
      <c r="N98" s="757">
        <f t="shared" ref="N98:N103" si="31">D98+26</f>
        <v>45608</v>
      </c>
      <c r="O98" s="331"/>
      <c r="P98" s="757">
        <f t="shared" si="9"/>
        <v>45583</v>
      </c>
      <c r="Q98" s="1048">
        <f t="shared" si="18"/>
        <v>42</v>
      </c>
    </row>
    <row r="99" spans="1:17" ht="17.25" hidden="1" customHeight="1">
      <c r="A99" s="816"/>
      <c r="B99" s="942" t="s">
        <v>311</v>
      </c>
      <c r="C99" s="942" t="s">
        <v>370</v>
      </c>
      <c r="D99" s="942">
        <v>45593</v>
      </c>
      <c r="E99" s="757">
        <f t="shared" si="29"/>
        <v>45596</v>
      </c>
      <c r="F99" s="757">
        <f t="shared" si="20"/>
        <v>45602</v>
      </c>
      <c r="G99" s="757">
        <f t="shared" si="21"/>
        <v>45605</v>
      </c>
      <c r="H99" s="757">
        <f t="shared" si="28"/>
        <v>45607</v>
      </c>
      <c r="I99" s="757">
        <f t="shared" si="23"/>
        <v>45613</v>
      </c>
      <c r="J99" s="757">
        <f t="shared" si="24"/>
        <v>45614</v>
      </c>
      <c r="K99" s="757">
        <f t="shared" si="25"/>
        <v>45615</v>
      </c>
      <c r="L99" s="1060"/>
      <c r="M99" s="757">
        <f t="shared" si="30"/>
        <v>45618</v>
      </c>
      <c r="N99" s="757">
        <f t="shared" si="31"/>
        <v>45619</v>
      </c>
      <c r="O99" s="331"/>
      <c r="P99" s="757">
        <f t="shared" si="9"/>
        <v>45590</v>
      </c>
      <c r="Q99" s="1048">
        <f t="shared" si="18"/>
        <v>43</v>
      </c>
    </row>
    <row r="100" spans="1:17" ht="17.25" hidden="1" customHeight="1">
      <c r="A100" s="816" t="s">
        <v>299</v>
      </c>
      <c r="B100" s="942" t="s">
        <v>261</v>
      </c>
      <c r="C100" s="942" t="s">
        <v>371</v>
      </c>
      <c r="D100" s="942">
        <v>45598</v>
      </c>
      <c r="E100" s="757">
        <f t="shared" si="29"/>
        <v>45601</v>
      </c>
      <c r="F100" s="757">
        <f t="shared" si="20"/>
        <v>45607</v>
      </c>
      <c r="G100" s="757">
        <f t="shared" si="21"/>
        <v>45610</v>
      </c>
      <c r="H100" s="757">
        <f t="shared" si="28"/>
        <v>45612</v>
      </c>
      <c r="I100" s="757">
        <f t="shared" si="23"/>
        <v>45618</v>
      </c>
      <c r="J100" s="757">
        <f t="shared" si="24"/>
        <v>45619</v>
      </c>
      <c r="K100" s="757">
        <f t="shared" si="25"/>
        <v>45620</v>
      </c>
      <c r="L100" s="1060"/>
      <c r="M100" s="757">
        <f t="shared" si="30"/>
        <v>45623</v>
      </c>
      <c r="N100" s="757">
        <f t="shared" si="31"/>
        <v>45624</v>
      </c>
      <c r="O100" s="331"/>
      <c r="P100" s="757">
        <f t="shared" si="9"/>
        <v>45597</v>
      </c>
      <c r="Q100" s="1048">
        <f t="shared" si="18"/>
        <v>44</v>
      </c>
    </row>
    <row r="101" spans="1:17" ht="17.25" hidden="1" customHeight="1">
      <c r="A101" s="816" t="s">
        <v>261</v>
      </c>
      <c r="B101" s="942" t="s">
        <v>299</v>
      </c>
      <c r="C101" s="942" t="s">
        <v>372</v>
      </c>
      <c r="D101" s="942">
        <v>45610</v>
      </c>
      <c r="E101" s="871" t="s">
        <v>283</v>
      </c>
      <c r="F101" s="871" t="s">
        <v>283</v>
      </c>
      <c r="G101" s="871" t="s">
        <v>283</v>
      </c>
      <c r="H101" s="871" t="s">
        <v>283</v>
      </c>
      <c r="I101" s="757">
        <f t="shared" si="23"/>
        <v>45630</v>
      </c>
      <c r="J101" s="757">
        <f t="shared" si="24"/>
        <v>45631</v>
      </c>
      <c r="K101" s="757">
        <f t="shared" si="25"/>
        <v>45632</v>
      </c>
      <c r="L101" s="1063"/>
      <c r="M101" s="757">
        <f t="shared" si="30"/>
        <v>45635</v>
      </c>
      <c r="N101" s="757">
        <f t="shared" si="31"/>
        <v>45636</v>
      </c>
      <c r="O101" s="331"/>
      <c r="P101" s="757">
        <f t="shared" si="9"/>
        <v>45604</v>
      </c>
      <c r="Q101" s="1048">
        <f t="shared" si="18"/>
        <v>45</v>
      </c>
    </row>
    <row r="102" spans="1:17" ht="17.25" hidden="1" customHeight="1">
      <c r="A102" s="816" t="s">
        <v>288</v>
      </c>
      <c r="B102" s="942" t="s">
        <v>255</v>
      </c>
      <c r="C102" s="942" t="s">
        <v>373</v>
      </c>
      <c r="D102" s="942">
        <v>45611</v>
      </c>
      <c r="E102" s="757">
        <f t="shared" si="29"/>
        <v>45614</v>
      </c>
      <c r="F102" s="757">
        <f t="shared" ref="F102:F104" si="32">D102+9</f>
        <v>45620</v>
      </c>
      <c r="G102" s="757">
        <f t="shared" ref="G102:G107" si="33">D102+12</f>
        <v>45623</v>
      </c>
      <c r="H102" s="757">
        <f t="shared" ref="H102:H107" si="34">D102+14</f>
        <v>45625</v>
      </c>
      <c r="I102" s="757">
        <f t="shared" si="23"/>
        <v>45631</v>
      </c>
      <c r="J102" s="757">
        <f t="shared" si="24"/>
        <v>45632</v>
      </c>
      <c r="K102" s="757">
        <f t="shared" si="25"/>
        <v>45633</v>
      </c>
      <c r="L102" s="1028"/>
      <c r="M102" s="757">
        <f t="shared" si="30"/>
        <v>45636</v>
      </c>
      <c r="N102" s="757">
        <f t="shared" si="31"/>
        <v>45637</v>
      </c>
      <c r="O102" s="331"/>
      <c r="P102" s="757">
        <f t="shared" si="9"/>
        <v>45611</v>
      </c>
      <c r="Q102" s="1048">
        <f t="shared" si="18"/>
        <v>46</v>
      </c>
    </row>
    <row r="103" spans="1:17" ht="20.100000000000001" hidden="1" customHeight="1">
      <c r="A103" s="816" t="s">
        <v>319</v>
      </c>
      <c r="B103" s="942" t="s">
        <v>320</v>
      </c>
      <c r="C103" s="942" t="s">
        <v>374</v>
      </c>
      <c r="D103" s="942">
        <v>45625</v>
      </c>
      <c r="E103" s="871" t="s">
        <v>283</v>
      </c>
      <c r="F103" s="871" t="s">
        <v>283</v>
      </c>
      <c r="G103" s="757">
        <f t="shared" si="33"/>
        <v>45637</v>
      </c>
      <c r="H103" s="757">
        <f t="shared" si="34"/>
        <v>45639</v>
      </c>
      <c r="I103" s="757">
        <f t="shared" si="23"/>
        <v>45645</v>
      </c>
      <c r="J103" s="757">
        <f t="shared" si="24"/>
        <v>45646</v>
      </c>
      <c r="K103" s="757">
        <f t="shared" ref="K103:K107" si="35">D103+22</f>
        <v>45647</v>
      </c>
      <c r="L103" s="757"/>
      <c r="M103" s="757">
        <f t="shared" si="30"/>
        <v>45650</v>
      </c>
      <c r="N103" s="757">
        <f t="shared" si="31"/>
        <v>45651</v>
      </c>
      <c r="O103" s="331"/>
      <c r="P103" s="757">
        <f t="shared" si="9"/>
        <v>45618</v>
      </c>
      <c r="Q103" s="1048">
        <f t="shared" si="18"/>
        <v>47</v>
      </c>
    </row>
    <row r="104" spans="1:17" ht="20.100000000000001" hidden="1" customHeight="1">
      <c r="A104" s="816" t="s">
        <v>311</v>
      </c>
      <c r="B104" s="942" t="s">
        <v>259</v>
      </c>
      <c r="C104" s="942" t="s">
        <v>375</v>
      </c>
      <c r="D104" s="942">
        <v>45628</v>
      </c>
      <c r="E104" s="757">
        <f t="shared" ref="E104" si="36">D104+3</f>
        <v>45631</v>
      </c>
      <c r="F104" s="757">
        <f t="shared" si="32"/>
        <v>45637</v>
      </c>
      <c r="G104" s="757">
        <f t="shared" si="33"/>
        <v>45640</v>
      </c>
      <c r="H104" s="757">
        <f t="shared" si="34"/>
        <v>45642</v>
      </c>
      <c r="I104" s="757">
        <f t="shared" si="23"/>
        <v>45648</v>
      </c>
      <c r="J104" s="757">
        <f t="shared" si="24"/>
        <v>45649</v>
      </c>
      <c r="K104" s="757">
        <f t="shared" si="35"/>
        <v>45650</v>
      </c>
      <c r="L104" s="331"/>
      <c r="M104" s="757">
        <f>P103+7</f>
        <v>45625</v>
      </c>
      <c r="N104" s="1048">
        <f t="shared" si="18"/>
        <v>48</v>
      </c>
    </row>
    <row r="105" spans="1:17" ht="20.100000000000001" hidden="1" customHeight="1">
      <c r="A105" s="816"/>
      <c r="B105" s="942" t="s">
        <v>311</v>
      </c>
      <c r="C105" s="942" t="s">
        <v>376</v>
      </c>
      <c r="D105" s="942">
        <v>45637</v>
      </c>
      <c r="E105" s="871" t="s">
        <v>283</v>
      </c>
      <c r="F105" s="871" t="s">
        <v>283</v>
      </c>
      <c r="G105" s="757">
        <f t="shared" si="33"/>
        <v>45649</v>
      </c>
      <c r="H105" s="757">
        <f t="shared" si="34"/>
        <v>45651</v>
      </c>
      <c r="I105" s="757">
        <f t="shared" si="23"/>
        <v>45657</v>
      </c>
      <c r="J105" s="757">
        <f t="shared" si="24"/>
        <v>45658</v>
      </c>
      <c r="K105" s="757">
        <f t="shared" si="35"/>
        <v>45659</v>
      </c>
      <c r="L105" s="331"/>
      <c r="M105" s="757">
        <f t="shared" si="9"/>
        <v>45632</v>
      </c>
      <c r="N105" s="1048">
        <f t="shared" si="18"/>
        <v>49</v>
      </c>
    </row>
    <row r="106" spans="1:17" ht="20.100000000000001" hidden="1" customHeight="1">
      <c r="A106" s="816" t="s">
        <v>261</v>
      </c>
      <c r="B106" s="942" t="s">
        <v>299</v>
      </c>
      <c r="C106" s="942" t="s">
        <v>377</v>
      </c>
      <c r="D106" s="942">
        <v>45642</v>
      </c>
      <c r="E106" s="757">
        <f t="shared" ref="E106:E107" si="37">D106+3</f>
        <v>45645</v>
      </c>
      <c r="F106" s="757">
        <f t="shared" ref="F106:F107" si="38">D106+9</f>
        <v>45651</v>
      </c>
      <c r="G106" s="757">
        <f t="shared" si="33"/>
        <v>45654</v>
      </c>
      <c r="H106" s="757">
        <f t="shared" si="34"/>
        <v>45656</v>
      </c>
      <c r="I106" s="757">
        <f t="shared" si="23"/>
        <v>45662</v>
      </c>
      <c r="J106" s="757">
        <f t="shared" si="24"/>
        <v>45663</v>
      </c>
      <c r="K106" s="757">
        <f t="shared" si="35"/>
        <v>45664</v>
      </c>
      <c r="L106" s="331"/>
      <c r="M106" s="757">
        <f t="shared" si="9"/>
        <v>45639</v>
      </c>
      <c r="N106" s="1048">
        <f t="shared" si="18"/>
        <v>50</v>
      </c>
    </row>
    <row r="107" spans="1:17" ht="20.100000000000001" hidden="1" customHeight="1">
      <c r="A107" s="816" t="s">
        <v>299</v>
      </c>
      <c r="B107" s="942" t="s">
        <v>261</v>
      </c>
      <c r="C107" s="942" t="s">
        <v>378</v>
      </c>
      <c r="D107" s="942">
        <v>45649</v>
      </c>
      <c r="E107" s="757">
        <f t="shared" si="37"/>
        <v>45652</v>
      </c>
      <c r="F107" s="757">
        <f t="shared" si="38"/>
        <v>45658</v>
      </c>
      <c r="G107" s="757">
        <f t="shared" si="33"/>
        <v>45661</v>
      </c>
      <c r="H107" s="757">
        <f t="shared" si="34"/>
        <v>45663</v>
      </c>
      <c r="I107" s="757">
        <f t="shared" si="23"/>
        <v>45669</v>
      </c>
      <c r="J107" s="757">
        <f t="shared" si="24"/>
        <v>45670</v>
      </c>
      <c r="K107" s="757">
        <f t="shared" si="35"/>
        <v>45671</v>
      </c>
      <c r="L107" s="331"/>
      <c r="M107" s="757">
        <f t="shared" si="9"/>
        <v>45646</v>
      </c>
      <c r="N107" s="1048">
        <f t="shared" si="18"/>
        <v>51</v>
      </c>
    </row>
    <row r="108" spans="1:17" ht="27.75" hidden="1" customHeight="1">
      <c r="A108" s="816"/>
      <c r="B108" s="942" t="s">
        <v>261</v>
      </c>
      <c r="C108" s="942" t="s">
        <v>379</v>
      </c>
      <c r="D108" s="1061" t="s">
        <v>380</v>
      </c>
      <c r="E108" s="757">
        <v>45687</v>
      </c>
      <c r="F108" s="757">
        <f>E108+6</f>
        <v>45693</v>
      </c>
      <c r="G108" s="757">
        <f>F108+2</f>
        <v>45695</v>
      </c>
      <c r="H108" s="757">
        <f>G108+3</f>
        <v>45698</v>
      </c>
      <c r="I108" s="757">
        <f>H108+5</f>
        <v>45703</v>
      </c>
      <c r="J108" s="757">
        <f>I108+1</f>
        <v>45704</v>
      </c>
      <c r="K108" s="757">
        <f>J108+1</f>
        <v>45705</v>
      </c>
      <c r="L108" s="331"/>
      <c r="M108" s="757">
        <v>45316</v>
      </c>
      <c r="N108" s="1048">
        <f t="shared" si="18"/>
        <v>4</v>
      </c>
    </row>
    <row r="109" spans="1:17" ht="20.100000000000001" hidden="1" customHeight="1">
      <c r="A109" s="816" t="s">
        <v>320</v>
      </c>
      <c r="B109" s="1011" t="s">
        <v>307</v>
      </c>
      <c r="C109" s="942" t="s">
        <v>381</v>
      </c>
      <c r="D109" s="799"/>
      <c r="E109" s="970"/>
      <c r="F109" s="970"/>
      <c r="G109" s="970"/>
      <c r="H109" s="970"/>
      <c r="I109" s="799"/>
      <c r="J109" s="799"/>
      <c r="K109" s="799"/>
      <c r="L109" s="331"/>
      <c r="M109" s="757">
        <f t="shared" si="9"/>
        <v>45323</v>
      </c>
      <c r="N109" s="1048">
        <f t="shared" si="18"/>
        <v>5</v>
      </c>
    </row>
    <row r="110" spans="1:17" ht="26.45" hidden="1">
      <c r="A110" s="816"/>
      <c r="B110" s="942" t="s">
        <v>259</v>
      </c>
      <c r="C110" s="942" t="s">
        <v>382</v>
      </c>
      <c r="D110" s="1061" t="s">
        <v>383</v>
      </c>
      <c r="E110" s="757">
        <v>45700</v>
      </c>
      <c r="F110" s="757">
        <f t="shared" ref="F110:F112" si="39">E110+6</f>
        <v>45706</v>
      </c>
      <c r="G110" s="757">
        <f t="shared" ref="G110:G112" si="40">F110+2</f>
        <v>45708</v>
      </c>
      <c r="H110" s="757">
        <f t="shared" ref="H110:H112" si="41">G110+3</f>
        <v>45711</v>
      </c>
      <c r="I110" s="757">
        <f t="shared" ref="I110:I112" si="42">H110+5</f>
        <v>45716</v>
      </c>
      <c r="J110" s="757">
        <f t="shared" ref="J110:K112" si="43">I110+1</f>
        <v>45717</v>
      </c>
      <c r="K110" s="757">
        <f t="shared" si="43"/>
        <v>45718</v>
      </c>
      <c r="L110" s="331"/>
      <c r="M110" s="757">
        <f t="shared" si="9"/>
        <v>45330</v>
      </c>
      <c r="N110" s="1048">
        <f t="shared" si="18"/>
        <v>6</v>
      </c>
    </row>
    <row r="111" spans="1:17" ht="20.100000000000001" hidden="1" customHeight="1">
      <c r="A111" s="816" t="s">
        <v>320</v>
      </c>
      <c r="B111" s="942" t="s">
        <v>255</v>
      </c>
      <c r="C111" s="942" t="s">
        <v>384</v>
      </c>
      <c r="D111" s="942">
        <v>45704</v>
      </c>
      <c r="E111" s="871" t="s">
        <v>283</v>
      </c>
      <c r="F111" s="871" t="s">
        <v>283</v>
      </c>
      <c r="G111" s="871" t="s">
        <v>283</v>
      </c>
      <c r="H111" s="871" t="s">
        <v>283</v>
      </c>
      <c r="I111" s="871" t="s">
        <v>283</v>
      </c>
      <c r="J111" s="871" t="s">
        <v>283</v>
      </c>
      <c r="K111" s="871" t="s">
        <v>283</v>
      </c>
      <c r="L111" s="331"/>
      <c r="M111" s="757">
        <f t="shared" si="9"/>
        <v>45337</v>
      </c>
      <c r="N111" s="1048">
        <f t="shared" si="18"/>
        <v>7</v>
      </c>
    </row>
    <row r="112" spans="1:17" ht="20.100000000000001" hidden="1" customHeight="1">
      <c r="A112" s="816" t="s">
        <v>311</v>
      </c>
      <c r="B112" s="942" t="s">
        <v>320</v>
      </c>
      <c r="C112" s="942" t="s">
        <v>385</v>
      </c>
      <c r="D112" s="942">
        <v>45714</v>
      </c>
      <c r="E112" s="757">
        <f t="shared" ref="E112" si="44">D112+4</f>
        <v>45718</v>
      </c>
      <c r="F112" s="757">
        <f t="shared" si="39"/>
        <v>45724</v>
      </c>
      <c r="G112" s="757">
        <f t="shared" si="40"/>
        <v>45726</v>
      </c>
      <c r="H112" s="757">
        <f t="shared" si="41"/>
        <v>45729</v>
      </c>
      <c r="I112" s="757">
        <f t="shared" si="42"/>
        <v>45734</v>
      </c>
      <c r="J112" s="757">
        <f t="shared" si="43"/>
        <v>45735</v>
      </c>
      <c r="K112" s="757">
        <f t="shared" si="43"/>
        <v>45736</v>
      </c>
      <c r="L112" s="331"/>
      <c r="M112" s="757">
        <f t="shared" si="9"/>
        <v>45344</v>
      </c>
      <c r="N112" s="1048">
        <f t="shared" ref="N112" si="45">WEEKNUM(M112)</f>
        <v>8</v>
      </c>
    </row>
    <row r="113" spans="1:17" hidden="1">
      <c r="M113" s="147"/>
      <c r="N113" s="147"/>
    </row>
    <row r="114" spans="1:17" ht="15.75" customHeight="1">
      <c r="B114" s="1587"/>
      <c r="C114" s="1587"/>
      <c r="D114" s="1587"/>
      <c r="E114" s="1587"/>
      <c r="F114" s="1587"/>
      <c r="G114" s="217"/>
      <c r="H114" s="217"/>
      <c r="I114" s="217"/>
    </row>
    <row r="115" spans="1:17" ht="15.75" customHeight="1">
      <c r="B115" s="164"/>
      <c r="C115" s="155"/>
      <c r="D115" s="1588"/>
      <c r="E115" s="1588"/>
      <c r="F115" s="1588"/>
      <c r="G115" s="1588"/>
      <c r="H115" s="1588"/>
      <c r="I115" s="1588"/>
      <c r="J115" s="1588"/>
      <c r="K115" s="1588"/>
      <c r="L115" s="1588"/>
      <c r="M115" s="1588"/>
      <c r="N115" s="744"/>
    </row>
    <row r="116" spans="1:17" ht="30" customHeight="1">
      <c r="A116" s="816"/>
      <c r="B116" s="1589" t="s">
        <v>332</v>
      </c>
      <c r="C116" s="1590"/>
      <c r="D116" s="1579" t="s">
        <v>247</v>
      </c>
      <c r="E116" s="1161" t="s">
        <v>107</v>
      </c>
      <c r="F116" s="1148" t="s">
        <v>225</v>
      </c>
      <c r="G116" s="1148" t="s">
        <v>333</v>
      </c>
      <c r="H116" s="1147" t="s">
        <v>74</v>
      </c>
      <c r="I116" s="1148" t="s">
        <v>97</v>
      </c>
      <c r="J116" s="1148" t="s">
        <v>92</v>
      </c>
      <c r="K116" s="1148" t="s">
        <v>192</v>
      </c>
      <c r="L116" s="1162"/>
      <c r="M116" s="1163"/>
      <c r="N116" s="1164"/>
      <c r="O116" s="1164"/>
    </row>
    <row r="117" spans="1:17" ht="20.100000000000001" customHeight="1">
      <c r="A117" s="816"/>
      <c r="B117" s="1148" t="s">
        <v>249</v>
      </c>
      <c r="C117" s="1148" t="s">
        <v>250</v>
      </c>
      <c r="D117" s="1580"/>
      <c r="E117" s="1149" t="s">
        <v>47</v>
      </c>
      <c r="F117" s="1149" t="s">
        <v>77</v>
      </c>
      <c r="G117" s="1149" t="s">
        <v>56</v>
      </c>
      <c r="H117" s="1149" t="s">
        <v>67</v>
      </c>
      <c r="I117" s="1149" t="s">
        <v>150</v>
      </c>
      <c r="J117" s="1149" t="s">
        <v>386</v>
      </c>
      <c r="K117" s="1149" t="s">
        <v>387</v>
      </c>
      <c r="L117" s="1165"/>
      <c r="M117" s="1166" t="s">
        <v>388</v>
      </c>
      <c r="N117" s="1166" t="s">
        <v>251</v>
      </c>
      <c r="O117" s="1166" t="s">
        <v>335</v>
      </c>
    </row>
    <row r="118" spans="1:17" ht="17.25" hidden="1" customHeight="1">
      <c r="A118" s="816"/>
      <c r="B118" s="1154" t="s">
        <v>267</v>
      </c>
      <c r="C118" s="1154" t="s">
        <v>344</v>
      </c>
      <c r="D118" s="1154">
        <v>45447</v>
      </c>
      <c r="E118" s="1151">
        <f t="shared" ref="E118:E125" si="46">D118+3</f>
        <v>45450</v>
      </c>
      <c r="F118" s="1155" t="s">
        <v>283</v>
      </c>
      <c r="G118" s="1155" t="s">
        <v>283</v>
      </c>
      <c r="H118" s="1155" t="s">
        <v>283</v>
      </c>
      <c r="I118" s="1155" t="s">
        <v>283</v>
      </c>
      <c r="J118" s="1155" t="s">
        <v>283</v>
      </c>
      <c r="K118" s="1151">
        <f t="shared" ref="K118:K124" si="47">D118+22</f>
        <v>45469</v>
      </c>
      <c r="L118" s="1151"/>
      <c r="M118" s="1151" t="e">
        <f t="shared" ref="M118:M126" si="48">C118+25</f>
        <v>#VALUE!</v>
      </c>
      <c r="N118" s="1151">
        <f t="shared" ref="N118:N126" si="49">D118+25</f>
        <v>45472</v>
      </c>
      <c r="O118" s="1151">
        <f t="shared" ref="O118:O126" si="50">E118+25</f>
        <v>45475</v>
      </c>
      <c r="P118" s="757" t="e">
        <f>#REF!+7</f>
        <v>#REF!</v>
      </c>
    </row>
    <row r="119" spans="1:17" ht="17.25" hidden="1" customHeight="1">
      <c r="A119" s="816" t="s">
        <v>345</v>
      </c>
      <c r="B119" s="1155" t="s">
        <v>283</v>
      </c>
      <c r="C119" s="1154" t="s">
        <v>346</v>
      </c>
      <c r="D119" s="1156">
        <v>45447</v>
      </c>
      <c r="E119" s="1156">
        <f t="shared" si="46"/>
        <v>45450</v>
      </c>
      <c r="F119" s="1156">
        <f t="shared" ref="F119" si="51">D119+9</f>
        <v>45456</v>
      </c>
      <c r="G119" s="1156">
        <f t="shared" ref="G119" si="52">D119+12</f>
        <v>45459</v>
      </c>
      <c r="H119" s="1156">
        <f t="shared" ref="H119:H124" si="53">D119+14</f>
        <v>45461</v>
      </c>
      <c r="I119" s="1156">
        <f t="shared" ref="I119:I124" si="54">D119+20</f>
        <v>45467</v>
      </c>
      <c r="J119" s="1156">
        <f t="shared" ref="J119:J124" si="55">D119+21</f>
        <v>45468</v>
      </c>
      <c r="K119" s="1156">
        <f t="shared" si="47"/>
        <v>45469</v>
      </c>
      <c r="L119" s="1156"/>
      <c r="M119" s="1156" t="e">
        <f t="shared" si="48"/>
        <v>#VALUE!</v>
      </c>
      <c r="N119" s="1156">
        <f t="shared" si="49"/>
        <v>45472</v>
      </c>
      <c r="O119" s="1156">
        <f t="shared" si="50"/>
        <v>45475</v>
      </c>
      <c r="P119" s="757" t="e">
        <f t="shared" ref="P119" si="56">P118+7</f>
        <v>#REF!</v>
      </c>
    </row>
    <row r="120" spans="1:17" ht="17.25" hidden="1" customHeight="1">
      <c r="A120" s="816" t="s">
        <v>286</v>
      </c>
      <c r="B120" s="1154" t="s">
        <v>255</v>
      </c>
      <c r="C120" s="1154" t="s">
        <v>347</v>
      </c>
      <c r="D120" s="1154">
        <v>45459</v>
      </c>
      <c r="E120" s="1151">
        <f t="shared" si="46"/>
        <v>45462</v>
      </c>
      <c r="F120" s="1155" t="s">
        <v>283</v>
      </c>
      <c r="G120" s="1155" t="s">
        <v>283</v>
      </c>
      <c r="H120" s="1151">
        <f t="shared" si="53"/>
        <v>45473</v>
      </c>
      <c r="I120" s="1151">
        <f t="shared" si="54"/>
        <v>45479</v>
      </c>
      <c r="J120" s="1151">
        <f t="shared" si="55"/>
        <v>45480</v>
      </c>
      <c r="K120" s="1151">
        <f t="shared" si="47"/>
        <v>45481</v>
      </c>
      <c r="L120" s="1151"/>
      <c r="M120" s="1151" t="e">
        <f t="shared" si="48"/>
        <v>#VALUE!</v>
      </c>
      <c r="N120" s="1151">
        <f t="shared" si="49"/>
        <v>45484</v>
      </c>
      <c r="O120" s="1151">
        <f t="shared" si="50"/>
        <v>45487</v>
      </c>
      <c r="P120" s="757" t="e">
        <f t="shared" ref="P120" si="57">P119+7</f>
        <v>#REF!</v>
      </c>
    </row>
    <row r="121" spans="1:17" ht="17.25" hidden="1" customHeight="1">
      <c r="A121" s="816" t="s">
        <v>348</v>
      </c>
      <c r="B121" s="1154" t="s">
        <v>288</v>
      </c>
      <c r="C121" s="1154" t="s">
        <v>349</v>
      </c>
      <c r="D121" s="1155" t="s">
        <v>283</v>
      </c>
      <c r="E121" s="1156" t="e">
        <f t="shared" si="46"/>
        <v>#VALUE!</v>
      </c>
      <c r="F121" s="1156" t="e">
        <f t="shared" ref="F121:F124" si="58">D121+9</f>
        <v>#VALUE!</v>
      </c>
      <c r="G121" s="1156" t="e">
        <f t="shared" ref="G121:G124" si="59">D121+12</f>
        <v>#VALUE!</v>
      </c>
      <c r="H121" s="1156" t="e">
        <f t="shared" si="53"/>
        <v>#VALUE!</v>
      </c>
      <c r="I121" s="1156" t="e">
        <f t="shared" si="54"/>
        <v>#VALUE!</v>
      </c>
      <c r="J121" s="1156" t="e">
        <f t="shared" si="55"/>
        <v>#VALUE!</v>
      </c>
      <c r="K121" s="1156" t="e">
        <f t="shared" si="47"/>
        <v>#VALUE!</v>
      </c>
      <c r="L121" s="1156"/>
      <c r="M121" s="1156" t="e">
        <f t="shared" si="48"/>
        <v>#VALUE!</v>
      </c>
      <c r="N121" s="1156" t="e">
        <f t="shared" si="49"/>
        <v>#VALUE!</v>
      </c>
      <c r="O121" s="1156" t="e">
        <f t="shared" si="50"/>
        <v>#VALUE!</v>
      </c>
      <c r="P121" s="757" t="e">
        <f t="shared" ref="P121" si="60">P120+7</f>
        <v>#REF!</v>
      </c>
      <c r="Q121" s="1048" t="e">
        <f>WEEKNUM(P121)</f>
        <v>#REF!</v>
      </c>
    </row>
    <row r="122" spans="1:17" ht="17.25" hidden="1" customHeight="1">
      <c r="A122" s="816" t="s">
        <v>350</v>
      </c>
      <c r="B122" s="1154" t="s">
        <v>259</v>
      </c>
      <c r="C122" s="1154" t="s">
        <v>351</v>
      </c>
      <c r="D122" s="1155" t="s">
        <v>283</v>
      </c>
      <c r="E122" s="1156" t="e">
        <f t="shared" si="46"/>
        <v>#VALUE!</v>
      </c>
      <c r="F122" s="1156" t="e">
        <f t="shared" si="58"/>
        <v>#VALUE!</v>
      </c>
      <c r="G122" s="1156" t="e">
        <f t="shared" si="59"/>
        <v>#VALUE!</v>
      </c>
      <c r="H122" s="1156" t="e">
        <f t="shared" si="53"/>
        <v>#VALUE!</v>
      </c>
      <c r="I122" s="1156" t="e">
        <f t="shared" si="54"/>
        <v>#VALUE!</v>
      </c>
      <c r="J122" s="1156" t="e">
        <f t="shared" si="55"/>
        <v>#VALUE!</v>
      </c>
      <c r="K122" s="1156" t="e">
        <f t="shared" si="47"/>
        <v>#VALUE!</v>
      </c>
      <c r="L122" s="1156"/>
      <c r="M122" s="1156" t="e">
        <f t="shared" si="48"/>
        <v>#VALUE!</v>
      </c>
      <c r="N122" s="1156" t="e">
        <f t="shared" si="49"/>
        <v>#VALUE!</v>
      </c>
      <c r="O122" s="1156" t="e">
        <f t="shared" si="50"/>
        <v>#VALUE!</v>
      </c>
      <c r="P122" s="757" t="e">
        <f t="shared" ref="P122" si="61">P121+7</f>
        <v>#REF!</v>
      </c>
      <c r="Q122" s="1048" t="e">
        <f>WEEKNUM(P122)</f>
        <v>#REF!</v>
      </c>
    </row>
    <row r="123" spans="1:17" ht="17.25" hidden="1" customHeight="1">
      <c r="A123" s="816" t="s">
        <v>352</v>
      </c>
      <c r="B123" s="1167" t="s">
        <v>267</v>
      </c>
      <c r="C123" s="1154" t="s">
        <v>353</v>
      </c>
      <c r="D123" s="1155" t="s">
        <v>283</v>
      </c>
      <c r="E123" s="1156" t="e">
        <f t="shared" si="46"/>
        <v>#VALUE!</v>
      </c>
      <c r="F123" s="1156" t="e">
        <f t="shared" si="58"/>
        <v>#VALUE!</v>
      </c>
      <c r="G123" s="1156" t="e">
        <f t="shared" si="59"/>
        <v>#VALUE!</v>
      </c>
      <c r="H123" s="1156" t="e">
        <f t="shared" si="53"/>
        <v>#VALUE!</v>
      </c>
      <c r="I123" s="1156" t="e">
        <f t="shared" si="54"/>
        <v>#VALUE!</v>
      </c>
      <c r="J123" s="1156" t="e">
        <f t="shared" si="55"/>
        <v>#VALUE!</v>
      </c>
      <c r="K123" s="1156" t="e">
        <f t="shared" si="47"/>
        <v>#VALUE!</v>
      </c>
      <c r="L123" s="1156"/>
      <c r="M123" s="1156" t="e">
        <f t="shared" si="48"/>
        <v>#VALUE!</v>
      </c>
      <c r="N123" s="1156" t="e">
        <f t="shared" si="49"/>
        <v>#VALUE!</v>
      </c>
      <c r="O123" s="1156" t="e">
        <f t="shared" si="50"/>
        <v>#VALUE!</v>
      </c>
      <c r="P123" s="757" t="e">
        <f t="shared" ref="P123" si="62">P122+7</f>
        <v>#REF!</v>
      </c>
      <c r="Q123" s="1048" t="e">
        <f t="shared" ref="Q123:Q144" si="63">WEEKNUM(P123)</f>
        <v>#REF!</v>
      </c>
    </row>
    <row r="124" spans="1:17" ht="17.25" hidden="1" customHeight="1">
      <c r="A124" s="816"/>
      <c r="B124" s="1154" t="s">
        <v>261</v>
      </c>
      <c r="C124" s="1154" t="s">
        <v>354</v>
      </c>
      <c r="D124" s="1154">
        <v>45484</v>
      </c>
      <c r="E124" s="1151">
        <f t="shared" si="46"/>
        <v>45487</v>
      </c>
      <c r="F124" s="1151">
        <f t="shared" si="58"/>
        <v>45493</v>
      </c>
      <c r="G124" s="1151">
        <f t="shared" si="59"/>
        <v>45496</v>
      </c>
      <c r="H124" s="1151">
        <f t="shared" si="53"/>
        <v>45498</v>
      </c>
      <c r="I124" s="1151">
        <f t="shared" si="54"/>
        <v>45504</v>
      </c>
      <c r="J124" s="1151">
        <f t="shared" si="55"/>
        <v>45505</v>
      </c>
      <c r="K124" s="1151">
        <f t="shared" si="47"/>
        <v>45506</v>
      </c>
      <c r="L124" s="1151"/>
      <c r="M124" s="1151" t="e">
        <f t="shared" si="48"/>
        <v>#VALUE!</v>
      </c>
      <c r="N124" s="1151">
        <f t="shared" si="49"/>
        <v>45509</v>
      </c>
      <c r="O124" s="1151">
        <f t="shared" si="50"/>
        <v>45512</v>
      </c>
      <c r="P124" s="757" t="e">
        <f t="shared" ref="P124" si="64">P123+7</f>
        <v>#REF!</v>
      </c>
      <c r="Q124" s="1048" t="e">
        <f t="shared" si="63"/>
        <v>#REF!</v>
      </c>
    </row>
    <row r="125" spans="1:17" ht="17.25" hidden="1" customHeight="1">
      <c r="A125" s="816"/>
      <c r="B125" s="1168" t="s">
        <v>273</v>
      </c>
      <c r="C125" s="1154" t="s">
        <v>355</v>
      </c>
      <c r="D125" s="1154">
        <v>45490</v>
      </c>
      <c r="E125" s="1151">
        <f t="shared" si="46"/>
        <v>45493</v>
      </c>
      <c r="F125" s="1155" t="s">
        <v>283</v>
      </c>
      <c r="G125" s="1155" t="s">
        <v>283</v>
      </c>
      <c r="H125" s="1155" t="s">
        <v>283</v>
      </c>
      <c r="I125" s="1155" t="s">
        <v>283</v>
      </c>
      <c r="J125" s="1155" t="s">
        <v>283</v>
      </c>
      <c r="K125" s="1155" t="s">
        <v>283</v>
      </c>
      <c r="L125" s="1155"/>
      <c r="M125" s="1151" t="e">
        <f t="shared" si="48"/>
        <v>#VALUE!</v>
      </c>
      <c r="N125" s="1151">
        <f t="shared" si="49"/>
        <v>45515</v>
      </c>
      <c r="O125" s="1151">
        <f t="shared" si="50"/>
        <v>45518</v>
      </c>
      <c r="P125" s="757" t="e">
        <f t="shared" ref="P125" si="65">P124+7</f>
        <v>#REF!</v>
      </c>
      <c r="Q125" s="1048" t="e">
        <f t="shared" si="63"/>
        <v>#REF!</v>
      </c>
    </row>
    <row r="126" spans="1:17" ht="17.25" hidden="1" customHeight="1">
      <c r="A126" s="816" t="s">
        <v>255</v>
      </c>
      <c r="B126" s="1154" t="s">
        <v>295</v>
      </c>
      <c r="C126" s="1154" t="s">
        <v>356</v>
      </c>
      <c r="D126" s="1154">
        <v>45496</v>
      </c>
      <c r="E126" s="1151">
        <f>D126+3</f>
        <v>45499</v>
      </c>
      <c r="F126" s="1151">
        <f>D126+9</f>
        <v>45505</v>
      </c>
      <c r="G126" s="1151">
        <f>D126+12</f>
        <v>45508</v>
      </c>
      <c r="H126" s="1151">
        <f>D126+14</f>
        <v>45510</v>
      </c>
      <c r="I126" s="1151">
        <f>D126+20</f>
        <v>45516</v>
      </c>
      <c r="J126" s="1151">
        <f>D126+21</f>
        <v>45517</v>
      </c>
      <c r="K126" s="1151">
        <f>D126+22</f>
        <v>45518</v>
      </c>
      <c r="L126" s="1151"/>
      <c r="M126" s="1151" t="e">
        <f t="shared" si="48"/>
        <v>#VALUE!</v>
      </c>
      <c r="N126" s="1151">
        <f t="shared" si="49"/>
        <v>45521</v>
      </c>
      <c r="O126" s="1151">
        <f t="shared" si="50"/>
        <v>45524</v>
      </c>
      <c r="P126" s="757" t="e">
        <f t="shared" ref="P126" si="66">P125+7</f>
        <v>#REF!</v>
      </c>
      <c r="Q126" s="1048" t="e">
        <f t="shared" si="63"/>
        <v>#REF!</v>
      </c>
    </row>
    <row r="127" spans="1:17" ht="17.25" hidden="1" customHeight="1">
      <c r="A127" s="816"/>
      <c r="B127" s="1154" t="s">
        <v>288</v>
      </c>
      <c r="C127" s="1154" t="s">
        <v>357</v>
      </c>
      <c r="D127" s="1154">
        <v>45511</v>
      </c>
      <c r="E127" s="1155" t="s">
        <v>283</v>
      </c>
      <c r="F127" s="1155" t="s">
        <v>283</v>
      </c>
      <c r="G127" s="1155" t="s">
        <v>283</v>
      </c>
      <c r="H127" s="1155" t="s">
        <v>283</v>
      </c>
      <c r="I127" s="1155" t="s">
        <v>283</v>
      </c>
      <c r="J127" s="1155" t="s">
        <v>283</v>
      </c>
      <c r="K127" s="1155" t="s">
        <v>283</v>
      </c>
      <c r="L127" s="1155"/>
      <c r="M127" s="1151">
        <v>45517</v>
      </c>
      <c r="N127" s="1151">
        <v>45517</v>
      </c>
      <c r="O127" s="1151">
        <v>45519</v>
      </c>
      <c r="P127" s="757" t="e">
        <f t="shared" ref="P127" si="67">P126+7</f>
        <v>#REF!</v>
      </c>
      <c r="Q127" s="1048" t="e">
        <f t="shared" si="63"/>
        <v>#REF!</v>
      </c>
    </row>
    <row r="128" spans="1:17" ht="17.25" hidden="1" customHeight="1">
      <c r="A128" s="816" t="s">
        <v>255</v>
      </c>
      <c r="B128" s="1154" t="s">
        <v>259</v>
      </c>
      <c r="C128" s="1154" t="s">
        <v>358</v>
      </c>
      <c r="D128" s="1154">
        <v>45511</v>
      </c>
      <c r="E128" s="1151">
        <f t="shared" ref="E128:E131" si="68">D128+3</f>
        <v>45514</v>
      </c>
      <c r="F128" s="1151">
        <f t="shared" ref="F128:F133" si="69">D128+9</f>
        <v>45520</v>
      </c>
      <c r="G128" s="1151">
        <f t="shared" ref="G128:G133" si="70">D128+12</f>
        <v>45523</v>
      </c>
      <c r="H128" s="1151">
        <f t="shared" ref="H128" si="71">D128+14</f>
        <v>45525</v>
      </c>
      <c r="I128" s="1151">
        <f t="shared" ref="I128:I133" si="72">D128+20</f>
        <v>45531</v>
      </c>
      <c r="J128" s="1151">
        <f t="shared" ref="J128:J133" si="73">D128+21</f>
        <v>45532</v>
      </c>
      <c r="K128" s="1151">
        <f t="shared" ref="K128:K133" si="74">D128+22</f>
        <v>45533</v>
      </c>
      <c r="L128" s="1151"/>
      <c r="M128" s="1151" t="e">
        <f t="shared" ref="M128:M137" si="75">C128+25</f>
        <v>#VALUE!</v>
      </c>
      <c r="N128" s="1151">
        <f t="shared" ref="N128:N137" si="76">D128+25</f>
        <v>45536</v>
      </c>
      <c r="O128" s="1151">
        <f t="shared" ref="O128:O137" si="77">D128+26</f>
        <v>45537</v>
      </c>
      <c r="P128" s="757" t="e">
        <f t="shared" ref="P128" si="78">P127+7</f>
        <v>#REF!</v>
      </c>
      <c r="Q128" s="1048" t="e">
        <f t="shared" si="63"/>
        <v>#REF!</v>
      </c>
    </row>
    <row r="129" spans="1:17" ht="17.25" hidden="1" customHeight="1">
      <c r="A129" s="816"/>
      <c r="B129" s="1154" t="s">
        <v>299</v>
      </c>
      <c r="C129" s="1154" t="s">
        <v>359</v>
      </c>
      <c r="D129" s="1154">
        <v>45516</v>
      </c>
      <c r="E129" s="1151">
        <f t="shared" si="68"/>
        <v>45519</v>
      </c>
      <c r="F129" s="1151">
        <f t="shared" si="69"/>
        <v>45525</v>
      </c>
      <c r="G129" s="1151">
        <f t="shared" si="70"/>
        <v>45528</v>
      </c>
      <c r="H129" s="1151">
        <f>D129+14</f>
        <v>45530</v>
      </c>
      <c r="I129" s="1151">
        <f t="shared" si="72"/>
        <v>45536</v>
      </c>
      <c r="J129" s="1151">
        <f t="shared" si="73"/>
        <v>45537</v>
      </c>
      <c r="K129" s="1151">
        <f t="shared" si="74"/>
        <v>45538</v>
      </c>
      <c r="L129" s="1151"/>
      <c r="M129" s="1151" t="e">
        <f t="shared" si="75"/>
        <v>#VALUE!</v>
      </c>
      <c r="N129" s="1151">
        <f t="shared" si="76"/>
        <v>45541</v>
      </c>
      <c r="O129" s="1151">
        <f t="shared" si="77"/>
        <v>45542</v>
      </c>
      <c r="P129" s="757" t="e">
        <f t="shared" ref="P129" si="79">P128+7</f>
        <v>#REF!</v>
      </c>
      <c r="Q129" s="1048" t="e">
        <f t="shared" si="63"/>
        <v>#REF!</v>
      </c>
    </row>
    <row r="130" spans="1:17" ht="17.25" hidden="1" customHeight="1">
      <c r="A130" s="816" t="s">
        <v>261</v>
      </c>
      <c r="B130" s="1154" t="s">
        <v>273</v>
      </c>
      <c r="C130" s="1154" t="s">
        <v>360</v>
      </c>
      <c r="D130" s="1154">
        <v>45520</v>
      </c>
      <c r="E130" s="1151">
        <f t="shared" si="68"/>
        <v>45523</v>
      </c>
      <c r="F130" s="1151">
        <f t="shared" si="69"/>
        <v>45529</v>
      </c>
      <c r="G130" s="1151">
        <f t="shared" si="70"/>
        <v>45532</v>
      </c>
      <c r="H130" s="1151">
        <f t="shared" ref="H130:H133" si="80">D130+14</f>
        <v>45534</v>
      </c>
      <c r="I130" s="1151">
        <f t="shared" si="72"/>
        <v>45540</v>
      </c>
      <c r="J130" s="1151">
        <f t="shared" si="73"/>
        <v>45541</v>
      </c>
      <c r="K130" s="1151">
        <f t="shared" si="74"/>
        <v>45542</v>
      </c>
      <c r="L130" s="1151"/>
      <c r="M130" s="1151" t="e">
        <f t="shared" si="75"/>
        <v>#VALUE!</v>
      </c>
      <c r="N130" s="1151">
        <f t="shared" si="76"/>
        <v>45545</v>
      </c>
      <c r="O130" s="1151">
        <f t="shared" si="77"/>
        <v>45546</v>
      </c>
      <c r="P130" s="757" t="e">
        <f t="shared" ref="P130" si="81">P129+7</f>
        <v>#REF!</v>
      </c>
      <c r="Q130" s="1048" t="e">
        <f t="shared" si="63"/>
        <v>#REF!</v>
      </c>
    </row>
    <row r="131" spans="1:17" ht="17.25" hidden="1" customHeight="1">
      <c r="A131" s="816" t="s">
        <v>273</v>
      </c>
      <c r="B131" s="1168" t="s">
        <v>261</v>
      </c>
      <c r="C131" s="1154" t="s">
        <v>361</v>
      </c>
      <c r="D131" s="1155" t="s">
        <v>283</v>
      </c>
      <c r="E131" s="1156" t="e">
        <f t="shared" si="68"/>
        <v>#VALUE!</v>
      </c>
      <c r="F131" s="1156" t="e">
        <f t="shared" si="69"/>
        <v>#VALUE!</v>
      </c>
      <c r="G131" s="1156" t="e">
        <f t="shared" si="70"/>
        <v>#VALUE!</v>
      </c>
      <c r="H131" s="1156" t="e">
        <f t="shared" si="80"/>
        <v>#VALUE!</v>
      </c>
      <c r="I131" s="1156" t="e">
        <f t="shared" si="72"/>
        <v>#VALUE!</v>
      </c>
      <c r="J131" s="1156" t="e">
        <f t="shared" si="73"/>
        <v>#VALUE!</v>
      </c>
      <c r="K131" s="1156" t="e">
        <f t="shared" si="74"/>
        <v>#VALUE!</v>
      </c>
      <c r="L131" s="1156"/>
      <c r="M131" s="1156" t="e">
        <f t="shared" si="75"/>
        <v>#VALUE!</v>
      </c>
      <c r="N131" s="1156" t="e">
        <f t="shared" si="76"/>
        <v>#VALUE!</v>
      </c>
      <c r="O131" s="1156" t="e">
        <f t="shared" si="77"/>
        <v>#VALUE!</v>
      </c>
      <c r="P131" s="757" t="e">
        <f t="shared" ref="P131" si="82">P130+7</f>
        <v>#REF!</v>
      </c>
      <c r="Q131" s="1048" t="e">
        <f t="shared" si="63"/>
        <v>#REF!</v>
      </c>
    </row>
    <row r="132" spans="1:17" ht="17.25" hidden="1" customHeight="1">
      <c r="A132" s="816" t="s">
        <v>288</v>
      </c>
      <c r="B132" s="1154" t="s">
        <v>288</v>
      </c>
      <c r="C132" s="1154" t="s">
        <v>362</v>
      </c>
      <c r="D132" s="1154">
        <v>45539</v>
      </c>
      <c r="E132" s="1151">
        <f>D132+3</f>
        <v>45542</v>
      </c>
      <c r="F132" s="1151">
        <f t="shared" si="69"/>
        <v>45548</v>
      </c>
      <c r="G132" s="1151">
        <f t="shared" si="70"/>
        <v>45551</v>
      </c>
      <c r="H132" s="1151">
        <f t="shared" si="80"/>
        <v>45553</v>
      </c>
      <c r="I132" s="1151">
        <f t="shared" si="72"/>
        <v>45559</v>
      </c>
      <c r="J132" s="1151">
        <f t="shared" si="73"/>
        <v>45560</v>
      </c>
      <c r="K132" s="1151">
        <f t="shared" si="74"/>
        <v>45561</v>
      </c>
      <c r="L132" s="1151"/>
      <c r="M132" s="1151" t="e">
        <f t="shared" si="75"/>
        <v>#VALUE!</v>
      </c>
      <c r="N132" s="1151">
        <f t="shared" si="76"/>
        <v>45564</v>
      </c>
      <c r="O132" s="1151">
        <f t="shared" si="77"/>
        <v>45565</v>
      </c>
      <c r="P132" s="757" t="e">
        <f t="shared" ref="P132" si="83">P131+7</f>
        <v>#REF!</v>
      </c>
      <c r="Q132" s="1048" t="e">
        <f t="shared" si="63"/>
        <v>#REF!</v>
      </c>
    </row>
    <row r="133" spans="1:17" ht="17.25" hidden="1" customHeight="1">
      <c r="A133" s="816" t="s">
        <v>295</v>
      </c>
      <c r="B133" s="1154" t="s">
        <v>295</v>
      </c>
      <c r="C133" s="1154" t="s">
        <v>363</v>
      </c>
      <c r="D133" s="1154">
        <v>45542</v>
      </c>
      <c r="E133" s="1151">
        <f t="shared" ref="E133" si="84">D133+3</f>
        <v>45545</v>
      </c>
      <c r="F133" s="1151">
        <f t="shared" si="69"/>
        <v>45551</v>
      </c>
      <c r="G133" s="1151">
        <f t="shared" si="70"/>
        <v>45554</v>
      </c>
      <c r="H133" s="1151">
        <f t="shared" si="80"/>
        <v>45556</v>
      </c>
      <c r="I133" s="1151">
        <f t="shared" si="72"/>
        <v>45562</v>
      </c>
      <c r="J133" s="1151">
        <f t="shared" si="73"/>
        <v>45563</v>
      </c>
      <c r="K133" s="1151">
        <f t="shared" si="74"/>
        <v>45564</v>
      </c>
      <c r="L133" s="1151"/>
      <c r="M133" s="1151" t="e">
        <f t="shared" si="75"/>
        <v>#VALUE!</v>
      </c>
      <c r="N133" s="1151">
        <f t="shared" si="76"/>
        <v>45567</v>
      </c>
      <c r="O133" s="1151">
        <f t="shared" si="77"/>
        <v>45568</v>
      </c>
      <c r="P133" s="757" t="e">
        <f t="shared" ref="P133" si="85">P132+7</f>
        <v>#REF!</v>
      </c>
      <c r="Q133" s="1048" t="e">
        <f t="shared" si="63"/>
        <v>#REF!</v>
      </c>
    </row>
    <row r="134" spans="1:17" ht="17.25" hidden="1" customHeight="1">
      <c r="A134" s="816"/>
      <c r="B134" s="1154" t="s">
        <v>259</v>
      </c>
      <c r="C134" s="1154" t="s">
        <v>364</v>
      </c>
      <c r="D134" s="1154">
        <v>45561</v>
      </c>
      <c r="E134" s="1585" t="s">
        <v>283</v>
      </c>
      <c r="F134" s="1586"/>
      <c r="G134" s="1586"/>
      <c r="H134" s="1586"/>
      <c r="I134" s="1586"/>
      <c r="J134" s="1586"/>
      <c r="K134" s="1586"/>
      <c r="L134" s="1169"/>
      <c r="M134" s="1151" t="e">
        <f t="shared" si="75"/>
        <v>#VALUE!</v>
      </c>
      <c r="N134" s="1151">
        <f t="shared" si="76"/>
        <v>45586</v>
      </c>
      <c r="O134" s="1151">
        <f t="shared" si="77"/>
        <v>45587</v>
      </c>
      <c r="P134" s="757" t="e">
        <f t="shared" ref="P134" si="86">P133+7</f>
        <v>#REF!</v>
      </c>
      <c r="Q134" s="1048" t="e">
        <f t="shared" si="63"/>
        <v>#REF!</v>
      </c>
    </row>
    <row r="135" spans="1:17" ht="17.25" hidden="1" customHeight="1">
      <c r="A135" s="816"/>
      <c r="B135" s="1154" t="s">
        <v>299</v>
      </c>
      <c r="C135" s="1154" t="s">
        <v>365</v>
      </c>
      <c r="D135" s="1154">
        <v>45558</v>
      </c>
      <c r="E135" s="1151">
        <f t="shared" ref="E135:E141" si="87">D135+3</f>
        <v>45561</v>
      </c>
      <c r="F135" s="1151">
        <f t="shared" ref="F135:F141" si="88">D135+9</f>
        <v>45567</v>
      </c>
      <c r="G135" s="1151">
        <f t="shared" ref="G135:G141" si="89">D135+12</f>
        <v>45570</v>
      </c>
      <c r="H135" s="1151">
        <f t="shared" ref="H135:H141" si="90">D135+14</f>
        <v>45572</v>
      </c>
      <c r="I135" s="1151">
        <f t="shared" ref="I135:I148" si="91">D135+20</f>
        <v>45578</v>
      </c>
      <c r="J135" s="1151">
        <f t="shared" ref="J135:J148" si="92">D135+21</f>
        <v>45579</v>
      </c>
      <c r="K135" s="1151">
        <f t="shared" ref="K135:K148" si="93">D135+22</f>
        <v>45580</v>
      </c>
      <c r="L135" s="1151"/>
      <c r="M135" s="1151" t="e">
        <f t="shared" si="75"/>
        <v>#VALUE!</v>
      </c>
      <c r="N135" s="1151">
        <f t="shared" si="76"/>
        <v>45583</v>
      </c>
      <c r="O135" s="1151">
        <f t="shared" si="77"/>
        <v>45584</v>
      </c>
      <c r="P135" s="757" t="e">
        <f t="shared" ref="P135" si="94">P134+7</f>
        <v>#REF!</v>
      </c>
      <c r="Q135" s="1048" t="e">
        <f t="shared" si="63"/>
        <v>#REF!</v>
      </c>
    </row>
    <row r="136" spans="1:17" ht="17.25" hidden="1" customHeight="1">
      <c r="A136" s="816"/>
      <c r="B136" s="1154" t="s">
        <v>273</v>
      </c>
      <c r="C136" s="1154" t="s">
        <v>366</v>
      </c>
      <c r="D136" s="1155" t="s">
        <v>283</v>
      </c>
      <c r="E136" s="1156" t="e">
        <f t="shared" si="87"/>
        <v>#VALUE!</v>
      </c>
      <c r="F136" s="1156" t="e">
        <f t="shared" si="88"/>
        <v>#VALUE!</v>
      </c>
      <c r="G136" s="1156" t="e">
        <f t="shared" si="89"/>
        <v>#VALUE!</v>
      </c>
      <c r="H136" s="1156" t="e">
        <f t="shared" si="90"/>
        <v>#VALUE!</v>
      </c>
      <c r="I136" s="1156" t="e">
        <f t="shared" si="91"/>
        <v>#VALUE!</v>
      </c>
      <c r="J136" s="1156" t="e">
        <f t="shared" si="92"/>
        <v>#VALUE!</v>
      </c>
      <c r="K136" s="1156" t="e">
        <f t="shared" si="93"/>
        <v>#VALUE!</v>
      </c>
      <c r="L136" s="1156"/>
      <c r="M136" s="1156" t="e">
        <f t="shared" si="75"/>
        <v>#VALUE!</v>
      </c>
      <c r="N136" s="1156" t="e">
        <f t="shared" si="76"/>
        <v>#VALUE!</v>
      </c>
      <c r="O136" s="1156" t="e">
        <f t="shared" si="77"/>
        <v>#VALUE!</v>
      </c>
      <c r="P136" s="757" t="e">
        <f t="shared" ref="P136" si="95">P135+7</f>
        <v>#REF!</v>
      </c>
      <c r="Q136" s="1048" t="e">
        <f t="shared" si="63"/>
        <v>#REF!</v>
      </c>
    </row>
    <row r="137" spans="1:17" ht="17.25" hidden="1" customHeight="1">
      <c r="A137" s="816"/>
      <c r="B137" s="1154" t="s">
        <v>288</v>
      </c>
      <c r="C137" s="1154" t="s">
        <v>367</v>
      </c>
      <c r="D137" s="1154">
        <v>45573</v>
      </c>
      <c r="E137" s="1151">
        <f t="shared" si="87"/>
        <v>45576</v>
      </c>
      <c r="F137" s="1151">
        <f t="shared" si="88"/>
        <v>45582</v>
      </c>
      <c r="G137" s="1151">
        <f t="shared" si="89"/>
        <v>45585</v>
      </c>
      <c r="H137" s="1151">
        <f t="shared" si="90"/>
        <v>45587</v>
      </c>
      <c r="I137" s="1151">
        <f t="shared" si="91"/>
        <v>45593</v>
      </c>
      <c r="J137" s="1151">
        <f t="shared" si="92"/>
        <v>45594</v>
      </c>
      <c r="K137" s="1151">
        <f t="shared" si="93"/>
        <v>45595</v>
      </c>
      <c r="L137" s="1151"/>
      <c r="M137" s="1151" t="e">
        <f t="shared" si="75"/>
        <v>#VALUE!</v>
      </c>
      <c r="N137" s="1151">
        <f t="shared" si="76"/>
        <v>45598</v>
      </c>
      <c r="O137" s="1151">
        <f t="shared" si="77"/>
        <v>45599</v>
      </c>
      <c r="P137" s="757" t="e">
        <f t="shared" ref="P137" si="96">P136+7</f>
        <v>#REF!</v>
      </c>
      <c r="Q137" s="1048" t="e">
        <f t="shared" si="63"/>
        <v>#REF!</v>
      </c>
    </row>
    <row r="138" spans="1:17" ht="17.25" hidden="1" customHeight="1">
      <c r="A138" s="816" t="s">
        <v>255</v>
      </c>
      <c r="B138" s="1158" t="s">
        <v>307</v>
      </c>
      <c r="C138" s="1154" t="s">
        <v>368</v>
      </c>
      <c r="D138" s="1156">
        <v>45579</v>
      </c>
      <c r="E138" s="1156">
        <f t="shared" si="87"/>
        <v>45582</v>
      </c>
      <c r="F138" s="1156">
        <f t="shared" si="88"/>
        <v>45588</v>
      </c>
      <c r="G138" s="1156">
        <f t="shared" si="89"/>
        <v>45591</v>
      </c>
      <c r="H138" s="1156">
        <f t="shared" si="90"/>
        <v>45593</v>
      </c>
      <c r="I138" s="1156">
        <f t="shared" si="91"/>
        <v>45599</v>
      </c>
      <c r="J138" s="1156">
        <f t="shared" si="92"/>
        <v>45600</v>
      </c>
      <c r="K138" s="1156">
        <f t="shared" si="93"/>
        <v>45601</v>
      </c>
      <c r="L138" s="1156"/>
      <c r="M138" s="1156">
        <f>E138+22</f>
        <v>45604</v>
      </c>
      <c r="N138" s="1156">
        <f>F138+22</f>
        <v>45610</v>
      </c>
      <c r="O138" s="1156">
        <f>G138+22</f>
        <v>45613</v>
      </c>
      <c r="P138" s="757" t="e">
        <f t="shared" ref="P138" si="97">P137+7</f>
        <v>#REF!</v>
      </c>
      <c r="Q138" s="1048" t="e">
        <f t="shared" si="63"/>
        <v>#REF!</v>
      </c>
    </row>
    <row r="139" spans="1:17" ht="17.25" hidden="1" customHeight="1">
      <c r="A139" s="816" t="s">
        <v>259</v>
      </c>
      <c r="B139" s="1154" t="s">
        <v>259</v>
      </c>
      <c r="C139" s="1154" t="s">
        <v>369</v>
      </c>
      <c r="D139" s="1154">
        <v>45582</v>
      </c>
      <c r="E139" s="1151">
        <f t="shared" si="87"/>
        <v>45585</v>
      </c>
      <c r="F139" s="1151">
        <f t="shared" si="88"/>
        <v>45591</v>
      </c>
      <c r="G139" s="1151">
        <f t="shared" si="89"/>
        <v>45594</v>
      </c>
      <c r="H139" s="1151">
        <f t="shared" si="90"/>
        <v>45596</v>
      </c>
      <c r="I139" s="1151">
        <f t="shared" si="91"/>
        <v>45602</v>
      </c>
      <c r="J139" s="1151">
        <f t="shared" si="92"/>
        <v>45603</v>
      </c>
      <c r="K139" s="1151">
        <f t="shared" si="93"/>
        <v>45604</v>
      </c>
      <c r="L139" s="1170"/>
      <c r="M139" s="1151" t="e">
        <f t="shared" ref="M139:N144" si="98">C139+25</f>
        <v>#VALUE!</v>
      </c>
      <c r="N139" s="1151">
        <f t="shared" si="98"/>
        <v>45607</v>
      </c>
      <c r="O139" s="1151">
        <f t="shared" ref="O139:O144" si="99">D139+26</f>
        <v>45608</v>
      </c>
      <c r="P139" s="757" t="e">
        <f t="shared" ref="P139" si="100">P138+7</f>
        <v>#REF!</v>
      </c>
      <c r="Q139" s="1048" t="e">
        <f t="shared" si="63"/>
        <v>#REF!</v>
      </c>
    </row>
    <row r="140" spans="1:17" ht="17.25" hidden="1" customHeight="1">
      <c r="A140" s="816"/>
      <c r="B140" s="1154" t="s">
        <v>311</v>
      </c>
      <c r="C140" s="1154" t="s">
        <v>370</v>
      </c>
      <c r="D140" s="1154">
        <v>45593</v>
      </c>
      <c r="E140" s="1151">
        <f t="shared" si="87"/>
        <v>45596</v>
      </c>
      <c r="F140" s="1151">
        <f t="shared" si="88"/>
        <v>45602</v>
      </c>
      <c r="G140" s="1151">
        <f t="shared" si="89"/>
        <v>45605</v>
      </c>
      <c r="H140" s="1151">
        <f t="shared" si="90"/>
        <v>45607</v>
      </c>
      <c r="I140" s="1151">
        <f t="shared" si="91"/>
        <v>45613</v>
      </c>
      <c r="J140" s="1151">
        <f t="shared" si="92"/>
        <v>45614</v>
      </c>
      <c r="K140" s="1151">
        <f t="shared" si="93"/>
        <v>45615</v>
      </c>
      <c r="L140" s="1171"/>
      <c r="M140" s="1151" t="e">
        <f t="shared" si="98"/>
        <v>#VALUE!</v>
      </c>
      <c r="N140" s="1151">
        <f t="shared" si="98"/>
        <v>45618</v>
      </c>
      <c r="O140" s="1151">
        <f t="shared" si="99"/>
        <v>45619</v>
      </c>
      <c r="P140" s="757" t="e">
        <f t="shared" ref="P140" si="101">P139+7</f>
        <v>#REF!</v>
      </c>
      <c r="Q140" s="1048" t="e">
        <f t="shared" si="63"/>
        <v>#REF!</v>
      </c>
    </row>
    <row r="141" spans="1:17" ht="17.25" hidden="1" customHeight="1">
      <c r="A141" s="816" t="s">
        <v>299</v>
      </c>
      <c r="B141" s="1154" t="s">
        <v>261</v>
      </c>
      <c r="C141" s="1154" t="s">
        <v>371</v>
      </c>
      <c r="D141" s="1154">
        <v>45598</v>
      </c>
      <c r="E141" s="1151">
        <f t="shared" si="87"/>
        <v>45601</v>
      </c>
      <c r="F141" s="1151">
        <f t="shared" si="88"/>
        <v>45607</v>
      </c>
      <c r="G141" s="1151">
        <f t="shared" si="89"/>
        <v>45610</v>
      </c>
      <c r="H141" s="1151">
        <f t="shared" si="90"/>
        <v>45612</v>
      </c>
      <c r="I141" s="1151">
        <f t="shared" si="91"/>
        <v>45618</v>
      </c>
      <c r="J141" s="1151">
        <f t="shared" si="92"/>
        <v>45619</v>
      </c>
      <c r="K141" s="1151">
        <f t="shared" si="93"/>
        <v>45620</v>
      </c>
      <c r="L141" s="1171"/>
      <c r="M141" s="1151" t="e">
        <f t="shared" si="98"/>
        <v>#VALUE!</v>
      </c>
      <c r="N141" s="1151">
        <f t="shared" si="98"/>
        <v>45623</v>
      </c>
      <c r="O141" s="1151">
        <f t="shared" si="99"/>
        <v>45624</v>
      </c>
      <c r="P141" s="757" t="e">
        <f t="shared" ref="P141" si="102">P140+7</f>
        <v>#REF!</v>
      </c>
      <c r="Q141" s="1048" t="e">
        <f t="shared" si="63"/>
        <v>#REF!</v>
      </c>
    </row>
    <row r="142" spans="1:17" ht="17.25" hidden="1" customHeight="1">
      <c r="A142" s="816" t="s">
        <v>261</v>
      </c>
      <c r="B142" s="1154" t="s">
        <v>299</v>
      </c>
      <c r="C142" s="1154" t="s">
        <v>372</v>
      </c>
      <c r="D142" s="1154">
        <v>45610</v>
      </c>
      <c r="E142" s="1155" t="s">
        <v>283</v>
      </c>
      <c r="F142" s="1155" t="s">
        <v>283</v>
      </c>
      <c r="G142" s="1155" t="s">
        <v>283</v>
      </c>
      <c r="H142" s="1155" t="s">
        <v>283</v>
      </c>
      <c r="I142" s="1151">
        <f t="shared" si="91"/>
        <v>45630</v>
      </c>
      <c r="J142" s="1151">
        <f t="shared" si="92"/>
        <v>45631</v>
      </c>
      <c r="K142" s="1151">
        <f t="shared" si="93"/>
        <v>45632</v>
      </c>
      <c r="L142" s="1172"/>
      <c r="M142" s="1151" t="e">
        <f t="shared" si="98"/>
        <v>#VALUE!</v>
      </c>
      <c r="N142" s="1151">
        <f t="shared" si="98"/>
        <v>45635</v>
      </c>
      <c r="O142" s="1151">
        <f t="shared" si="99"/>
        <v>45636</v>
      </c>
      <c r="P142" s="757" t="e">
        <f t="shared" ref="P142" si="103">P141+7</f>
        <v>#REF!</v>
      </c>
      <c r="Q142" s="1048" t="e">
        <f t="shared" si="63"/>
        <v>#REF!</v>
      </c>
    </row>
    <row r="143" spans="1:17" ht="17.25" hidden="1" customHeight="1">
      <c r="A143" s="816" t="s">
        <v>288</v>
      </c>
      <c r="B143" s="1154" t="s">
        <v>255</v>
      </c>
      <c r="C143" s="1154" t="s">
        <v>373</v>
      </c>
      <c r="D143" s="1154">
        <v>45611</v>
      </c>
      <c r="E143" s="1151">
        <f t="shared" ref="E143" si="104">D143+3</f>
        <v>45614</v>
      </c>
      <c r="F143" s="1151">
        <f t="shared" ref="F143" si="105">D143+9</f>
        <v>45620</v>
      </c>
      <c r="G143" s="1151">
        <f t="shared" ref="G143:G148" si="106">D143+12</f>
        <v>45623</v>
      </c>
      <c r="H143" s="1151">
        <f t="shared" ref="H143:H148" si="107">D143+14</f>
        <v>45625</v>
      </c>
      <c r="I143" s="1151">
        <f t="shared" si="91"/>
        <v>45631</v>
      </c>
      <c r="J143" s="1151">
        <f t="shared" si="92"/>
        <v>45632</v>
      </c>
      <c r="K143" s="1151">
        <f t="shared" si="93"/>
        <v>45633</v>
      </c>
      <c r="L143" s="1173"/>
      <c r="M143" s="1151" t="e">
        <f t="shared" si="98"/>
        <v>#VALUE!</v>
      </c>
      <c r="N143" s="1151">
        <f t="shared" si="98"/>
        <v>45636</v>
      </c>
      <c r="O143" s="1151">
        <f t="shared" si="99"/>
        <v>45637</v>
      </c>
      <c r="P143" s="757" t="e">
        <f t="shared" ref="P143" si="108">P142+7</f>
        <v>#REF!</v>
      </c>
      <c r="Q143" s="1048" t="e">
        <f t="shared" si="63"/>
        <v>#REF!</v>
      </c>
    </row>
    <row r="144" spans="1:17" ht="20.100000000000001" hidden="1" customHeight="1">
      <c r="A144" s="816" t="s">
        <v>319</v>
      </c>
      <c r="B144" s="1154" t="s">
        <v>320</v>
      </c>
      <c r="C144" s="1154" t="s">
        <v>374</v>
      </c>
      <c r="D144" s="1154">
        <v>45625</v>
      </c>
      <c r="E144" s="1155" t="s">
        <v>283</v>
      </c>
      <c r="F144" s="1155" t="s">
        <v>283</v>
      </c>
      <c r="G144" s="1151">
        <f t="shared" si="106"/>
        <v>45637</v>
      </c>
      <c r="H144" s="1151">
        <f t="shared" si="107"/>
        <v>45639</v>
      </c>
      <c r="I144" s="1151">
        <f t="shared" si="91"/>
        <v>45645</v>
      </c>
      <c r="J144" s="1151">
        <f t="shared" si="92"/>
        <v>45646</v>
      </c>
      <c r="K144" s="1151">
        <f t="shared" si="93"/>
        <v>45647</v>
      </c>
      <c r="L144" s="1151"/>
      <c r="M144" s="1151" t="e">
        <f t="shared" si="98"/>
        <v>#VALUE!</v>
      </c>
      <c r="N144" s="1151">
        <f t="shared" si="98"/>
        <v>45650</v>
      </c>
      <c r="O144" s="1151">
        <f t="shared" si="99"/>
        <v>45651</v>
      </c>
      <c r="P144" s="757" t="e">
        <f t="shared" ref="P144" si="109">P143+7</f>
        <v>#REF!</v>
      </c>
      <c r="Q144" s="1048" t="e">
        <f t="shared" si="63"/>
        <v>#REF!</v>
      </c>
    </row>
    <row r="145" spans="1:15" ht="20.100000000000001" hidden="1" customHeight="1">
      <c r="A145" s="816" t="s">
        <v>311</v>
      </c>
      <c r="B145" s="1154" t="s">
        <v>259</v>
      </c>
      <c r="C145" s="1154" t="s">
        <v>375</v>
      </c>
      <c r="D145" s="1154">
        <v>45628</v>
      </c>
      <c r="E145" s="1151">
        <f t="shared" ref="E145" si="110">D145+3</f>
        <v>45631</v>
      </c>
      <c r="F145" s="1151">
        <f t="shared" ref="F145" si="111">D145+9</f>
        <v>45637</v>
      </c>
      <c r="G145" s="1151">
        <f t="shared" si="106"/>
        <v>45640</v>
      </c>
      <c r="H145" s="1151">
        <f t="shared" si="107"/>
        <v>45642</v>
      </c>
      <c r="I145" s="1151">
        <f t="shared" si="91"/>
        <v>45648</v>
      </c>
      <c r="J145" s="1151">
        <f t="shared" si="92"/>
        <v>45649</v>
      </c>
      <c r="K145" s="1151">
        <f t="shared" si="93"/>
        <v>45650</v>
      </c>
      <c r="L145" s="1174"/>
      <c r="M145" s="1151">
        <f>O144+7</f>
        <v>45658</v>
      </c>
      <c r="N145" s="1151" t="e">
        <f>P144+7</f>
        <v>#REF!</v>
      </c>
      <c r="O145" s="1175" t="e">
        <f t="shared" ref="O145:O161" si="112">WEEKNUM(N145)</f>
        <v>#REF!</v>
      </c>
    </row>
    <row r="146" spans="1:15" ht="20.100000000000001" hidden="1" customHeight="1">
      <c r="A146" s="816"/>
      <c r="B146" s="1154" t="s">
        <v>311</v>
      </c>
      <c r="C146" s="1154" t="s">
        <v>376</v>
      </c>
      <c r="D146" s="1154">
        <v>45637</v>
      </c>
      <c r="E146" s="1155" t="s">
        <v>283</v>
      </c>
      <c r="F146" s="1155" t="s">
        <v>283</v>
      </c>
      <c r="G146" s="1151">
        <f t="shared" si="106"/>
        <v>45649</v>
      </c>
      <c r="H146" s="1151">
        <f t="shared" si="107"/>
        <v>45651</v>
      </c>
      <c r="I146" s="1151">
        <f t="shared" si="91"/>
        <v>45657</v>
      </c>
      <c r="J146" s="1151">
        <f t="shared" si="92"/>
        <v>45658</v>
      </c>
      <c r="K146" s="1151">
        <f t="shared" si="93"/>
        <v>45659</v>
      </c>
      <c r="L146" s="1174"/>
      <c r="M146" s="1151">
        <f t="shared" ref="M146:N146" si="113">M145+7</f>
        <v>45665</v>
      </c>
      <c r="N146" s="1151" t="e">
        <f t="shared" si="113"/>
        <v>#REF!</v>
      </c>
      <c r="O146" s="1175" t="e">
        <f t="shared" si="112"/>
        <v>#REF!</v>
      </c>
    </row>
    <row r="147" spans="1:15" ht="20.100000000000001" hidden="1" customHeight="1">
      <c r="A147" s="816" t="s">
        <v>261</v>
      </c>
      <c r="B147" s="1154" t="s">
        <v>299</v>
      </c>
      <c r="C147" s="1154" t="s">
        <v>377</v>
      </c>
      <c r="D147" s="1154">
        <v>45642</v>
      </c>
      <c r="E147" s="1151">
        <f t="shared" ref="E147:E148" si="114">D147+3</f>
        <v>45645</v>
      </c>
      <c r="F147" s="1151">
        <f t="shared" ref="F147:F148" si="115">D147+9</f>
        <v>45651</v>
      </c>
      <c r="G147" s="1151">
        <f t="shared" si="106"/>
        <v>45654</v>
      </c>
      <c r="H147" s="1151">
        <f t="shared" si="107"/>
        <v>45656</v>
      </c>
      <c r="I147" s="1151">
        <f t="shared" si="91"/>
        <v>45662</v>
      </c>
      <c r="J147" s="1151">
        <f t="shared" si="92"/>
        <v>45663</v>
      </c>
      <c r="K147" s="1151">
        <f t="shared" si="93"/>
        <v>45664</v>
      </c>
      <c r="L147" s="1174"/>
      <c r="M147" s="1151">
        <f t="shared" ref="M147:N147" si="116">M146+7</f>
        <v>45672</v>
      </c>
      <c r="N147" s="1151" t="e">
        <f t="shared" si="116"/>
        <v>#REF!</v>
      </c>
      <c r="O147" s="1175" t="e">
        <f t="shared" si="112"/>
        <v>#REF!</v>
      </c>
    </row>
    <row r="148" spans="1:15" ht="20.100000000000001" hidden="1" customHeight="1">
      <c r="A148" s="816" t="s">
        <v>299</v>
      </c>
      <c r="B148" s="1154" t="s">
        <v>261</v>
      </c>
      <c r="C148" s="1154" t="s">
        <v>378</v>
      </c>
      <c r="D148" s="1154">
        <v>45649</v>
      </c>
      <c r="E148" s="1151">
        <f t="shared" si="114"/>
        <v>45652</v>
      </c>
      <c r="F148" s="1151">
        <f t="shared" si="115"/>
        <v>45658</v>
      </c>
      <c r="G148" s="1151">
        <f t="shared" si="106"/>
        <v>45661</v>
      </c>
      <c r="H148" s="1151">
        <f t="shared" si="107"/>
        <v>45663</v>
      </c>
      <c r="I148" s="1151">
        <f t="shared" si="91"/>
        <v>45669</v>
      </c>
      <c r="J148" s="1151">
        <f t="shared" si="92"/>
        <v>45670</v>
      </c>
      <c r="K148" s="1151">
        <f t="shared" si="93"/>
        <v>45671</v>
      </c>
      <c r="L148" s="1174"/>
      <c r="M148" s="1151">
        <f t="shared" ref="M148:N148" si="117">M147+7</f>
        <v>45679</v>
      </c>
      <c r="N148" s="1151" t="e">
        <f t="shared" si="117"/>
        <v>#REF!</v>
      </c>
      <c r="O148" s="1175" t="e">
        <f t="shared" si="112"/>
        <v>#REF!</v>
      </c>
    </row>
    <row r="149" spans="1:15" ht="27.75" hidden="1" customHeight="1">
      <c r="A149" s="816"/>
      <c r="B149" s="1154" t="s">
        <v>261</v>
      </c>
      <c r="C149" s="1154" t="s">
        <v>379</v>
      </c>
      <c r="D149" s="1176" t="s">
        <v>380</v>
      </c>
      <c r="E149" s="1151">
        <v>45687</v>
      </c>
      <c r="F149" s="1151">
        <f>E149+6</f>
        <v>45693</v>
      </c>
      <c r="G149" s="1151">
        <f>F149+2</f>
        <v>45695</v>
      </c>
      <c r="H149" s="1151">
        <f>G149+3</f>
        <v>45698</v>
      </c>
      <c r="I149" s="1151">
        <f>H149+5</f>
        <v>45703</v>
      </c>
      <c r="J149" s="1151">
        <f>I149+1</f>
        <v>45704</v>
      </c>
      <c r="K149" s="1151">
        <f>J149+1</f>
        <v>45705</v>
      </c>
      <c r="L149" s="1174"/>
      <c r="M149" s="1151">
        <v>45316</v>
      </c>
      <c r="N149" s="1151">
        <v>45316</v>
      </c>
      <c r="O149" s="1175">
        <f t="shared" si="112"/>
        <v>4</v>
      </c>
    </row>
    <row r="150" spans="1:15" ht="20.100000000000001" hidden="1" customHeight="1">
      <c r="A150" s="816" t="s">
        <v>320</v>
      </c>
      <c r="B150" s="1158" t="s">
        <v>307</v>
      </c>
      <c r="C150" s="1154" t="s">
        <v>381</v>
      </c>
      <c r="D150" s="1156"/>
      <c r="E150" s="1157"/>
      <c r="F150" s="1157"/>
      <c r="G150" s="1157"/>
      <c r="H150" s="1157"/>
      <c r="I150" s="1156"/>
      <c r="J150" s="1156"/>
      <c r="K150" s="1156"/>
      <c r="L150" s="1174"/>
      <c r="M150" s="1151">
        <f t="shared" ref="M150:N150" si="118">M149+7</f>
        <v>45323</v>
      </c>
      <c r="N150" s="1151">
        <f t="shared" si="118"/>
        <v>45323</v>
      </c>
      <c r="O150" s="1175">
        <f t="shared" si="112"/>
        <v>5</v>
      </c>
    </row>
    <row r="151" spans="1:15" ht="26.45" hidden="1">
      <c r="A151" s="816"/>
      <c r="B151" s="1154" t="s">
        <v>259</v>
      </c>
      <c r="C151" s="1154" t="s">
        <v>382</v>
      </c>
      <c r="D151" s="1176" t="s">
        <v>383</v>
      </c>
      <c r="E151" s="1151">
        <v>45700</v>
      </c>
      <c r="F151" s="1151">
        <f t="shared" ref="F151" si="119">E151+6</f>
        <v>45706</v>
      </c>
      <c r="G151" s="1151">
        <f t="shared" ref="G151" si="120">F151+2</f>
        <v>45708</v>
      </c>
      <c r="H151" s="1151">
        <f t="shared" ref="H151" si="121">G151+3</f>
        <v>45711</v>
      </c>
      <c r="I151" s="1151">
        <f t="shared" ref="I151" si="122">H151+5</f>
        <v>45716</v>
      </c>
      <c r="J151" s="1151">
        <f t="shared" ref="J151" si="123">I151+1</f>
        <v>45717</v>
      </c>
      <c r="K151" s="1151">
        <f t="shared" ref="K151" si="124">J151+1</f>
        <v>45718</v>
      </c>
      <c r="L151" s="1174"/>
      <c r="M151" s="1151">
        <f t="shared" ref="M151:N151" si="125">M150+7</f>
        <v>45330</v>
      </c>
      <c r="N151" s="1151">
        <f t="shared" si="125"/>
        <v>45330</v>
      </c>
      <c r="O151" s="1175">
        <f t="shared" si="112"/>
        <v>6</v>
      </c>
    </row>
    <row r="152" spans="1:15" ht="20.100000000000001" hidden="1" customHeight="1">
      <c r="A152" s="816" t="s">
        <v>320</v>
      </c>
      <c r="B152" s="1154" t="s">
        <v>255</v>
      </c>
      <c r="C152" s="1154" t="s">
        <v>384</v>
      </c>
      <c r="D152" s="1154">
        <v>45704</v>
      </c>
      <c r="E152" s="1155" t="s">
        <v>283</v>
      </c>
      <c r="F152" s="1155" t="s">
        <v>283</v>
      </c>
      <c r="G152" s="1155" t="s">
        <v>283</v>
      </c>
      <c r="H152" s="1155" t="s">
        <v>283</v>
      </c>
      <c r="I152" s="1155" t="s">
        <v>283</v>
      </c>
      <c r="J152" s="1155" t="s">
        <v>283</v>
      </c>
      <c r="K152" s="1155" t="s">
        <v>283</v>
      </c>
      <c r="L152" s="1174"/>
      <c r="M152" s="1151">
        <f t="shared" ref="M152:N152" si="126">M151+7</f>
        <v>45337</v>
      </c>
      <c r="N152" s="1151">
        <f t="shared" si="126"/>
        <v>45337</v>
      </c>
      <c r="O152" s="1175">
        <f t="shared" si="112"/>
        <v>7</v>
      </c>
    </row>
    <row r="153" spans="1:15" ht="20.100000000000001" hidden="1" customHeight="1">
      <c r="A153" s="816" t="s">
        <v>261</v>
      </c>
      <c r="B153" s="1154" t="s">
        <v>311</v>
      </c>
      <c r="C153" s="1154" t="s">
        <v>389</v>
      </c>
      <c r="D153" s="1154">
        <v>45715</v>
      </c>
      <c r="E153" s="1155" t="s">
        <v>283</v>
      </c>
      <c r="F153" s="1155" t="s">
        <v>283</v>
      </c>
      <c r="G153" s="1151">
        <v>45725</v>
      </c>
      <c r="H153" s="1151">
        <v>45731</v>
      </c>
      <c r="I153" s="1151">
        <f t="shared" ref="I153:I161" si="127">H153+5</f>
        <v>45736</v>
      </c>
      <c r="J153" s="1151">
        <f t="shared" ref="J153:J161" si="128">I153+1</f>
        <v>45737</v>
      </c>
      <c r="K153" s="1151">
        <f t="shared" ref="K153:K161" si="129">J153+1</f>
        <v>45738</v>
      </c>
      <c r="L153" s="1174"/>
      <c r="M153" s="1151">
        <v>45708</v>
      </c>
      <c r="N153" s="1151">
        <v>45708</v>
      </c>
      <c r="O153" s="1175">
        <f t="shared" si="112"/>
        <v>8</v>
      </c>
    </row>
    <row r="154" spans="1:15" ht="20.100000000000001" hidden="1" customHeight="1">
      <c r="A154" s="816" t="s">
        <v>390</v>
      </c>
      <c r="B154" s="1154" t="s">
        <v>255</v>
      </c>
      <c r="C154" s="1154" t="s">
        <v>391</v>
      </c>
      <c r="D154" s="1154">
        <v>45718</v>
      </c>
      <c r="E154" s="1151">
        <f t="shared" ref="E154:E161" si="130">D154+4</f>
        <v>45722</v>
      </c>
      <c r="F154" s="1151">
        <f t="shared" ref="F154:F161" si="131">E154+6</f>
        <v>45728</v>
      </c>
      <c r="G154" s="1151">
        <f t="shared" ref="G154:G161" si="132">F154+2</f>
        <v>45730</v>
      </c>
      <c r="H154" s="1151">
        <f t="shared" ref="H154:H161" si="133">G154+3</f>
        <v>45733</v>
      </c>
      <c r="I154" s="1151">
        <f t="shared" si="127"/>
        <v>45738</v>
      </c>
      <c r="J154" s="1151">
        <f t="shared" si="128"/>
        <v>45739</v>
      </c>
      <c r="K154" s="1151">
        <f t="shared" si="129"/>
        <v>45740</v>
      </c>
      <c r="L154" s="1174"/>
      <c r="M154" s="1151">
        <f t="shared" ref="M154:N195" si="134">M153+7</f>
        <v>45715</v>
      </c>
      <c r="N154" s="1151">
        <f t="shared" si="134"/>
        <v>45715</v>
      </c>
      <c r="O154" s="1175">
        <f t="shared" si="112"/>
        <v>9</v>
      </c>
    </row>
    <row r="155" spans="1:15" ht="20.100000000000001" hidden="1" customHeight="1">
      <c r="A155" s="816"/>
      <c r="B155" s="1154" t="s">
        <v>261</v>
      </c>
      <c r="C155" s="1154" t="s">
        <v>392</v>
      </c>
      <c r="D155" s="1154">
        <v>45724</v>
      </c>
      <c r="E155" s="1151">
        <f t="shared" si="130"/>
        <v>45728</v>
      </c>
      <c r="F155" s="1151">
        <f t="shared" si="131"/>
        <v>45734</v>
      </c>
      <c r="G155" s="1151">
        <f t="shared" si="132"/>
        <v>45736</v>
      </c>
      <c r="H155" s="1151">
        <f t="shared" si="133"/>
        <v>45739</v>
      </c>
      <c r="I155" s="1151">
        <f t="shared" si="127"/>
        <v>45744</v>
      </c>
      <c r="J155" s="1151">
        <f t="shared" si="128"/>
        <v>45745</v>
      </c>
      <c r="K155" s="1151">
        <f t="shared" si="129"/>
        <v>45746</v>
      </c>
      <c r="L155" s="1174"/>
      <c r="M155" s="1151">
        <f t="shared" si="134"/>
        <v>45722</v>
      </c>
      <c r="N155" s="1151">
        <f t="shared" si="134"/>
        <v>45722</v>
      </c>
      <c r="O155" s="1175">
        <f t="shared" si="112"/>
        <v>10</v>
      </c>
    </row>
    <row r="156" spans="1:15" ht="20.100000000000001" hidden="1" customHeight="1">
      <c r="A156" s="816" t="s">
        <v>320</v>
      </c>
      <c r="B156" s="1154" t="s">
        <v>259</v>
      </c>
      <c r="C156" s="1154" t="s">
        <v>393</v>
      </c>
      <c r="D156" s="1154">
        <v>45736</v>
      </c>
      <c r="E156" s="1151">
        <f t="shared" si="130"/>
        <v>45740</v>
      </c>
      <c r="F156" s="1151">
        <f t="shared" si="131"/>
        <v>45746</v>
      </c>
      <c r="G156" s="1151">
        <f t="shared" si="132"/>
        <v>45748</v>
      </c>
      <c r="H156" s="1151">
        <f t="shared" si="133"/>
        <v>45751</v>
      </c>
      <c r="I156" s="1151">
        <f t="shared" si="127"/>
        <v>45756</v>
      </c>
      <c r="J156" s="1151">
        <f t="shared" si="128"/>
        <v>45757</v>
      </c>
      <c r="K156" s="1151">
        <f t="shared" si="129"/>
        <v>45758</v>
      </c>
      <c r="L156" s="1174"/>
      <c r="M156" s="1151">
        <v>45736</v>
      </c>
      <c r="N156" s="1151">
        <v>45736</v>
      </c>
      <c r="O156" s="1175">
        <f t="shared" si="112"/>
        <v>12</v>
      </c>
    </row>
    <row r="157" spans="1:15" ht="20.100000000000001" hidden="1" customHeight="1">
      <c r="A157" s="816" t="s">
        <v>394</v>
      </c>
      <c r="B157" s="1154" t="s">
        <v>311</v>
      </c>
      <c r="C157" s="1154" t="s">
        <v>395</v>
      </c>
      <c r="D157" s="1154">
        <v>45744</v>
      </c>
      <c r="E157" s="1151">
        <f t="shared" si="130"/>
        <v>45748</v>
      </c>
      <c r="F157" s="1151">
        <f t="shared" si="131"/>
        <v>45754</v>
      </c>
      <c r="G157" s="1151">
        <f t="shared" si="132"/>
        <v>45756</v>
      </c>
      <c r="H157" s="1151">
        <f t="shared" si="133"/>
        <v>45759</v>
      </c>
      <c r="I157" s="1151">
        <f t="shared" si="127"/>
        <v>45764</v>
      </c>
      <c r="J157" s="1151">
        <f t="shared" si="128"/>
        <v>45765</v>
      </c>
      <c r="K157" s="1151">
        <f t="shared" si="129"/>
        <v>45766</v>
      </c>
      <c r="L157" s="1174"/>
      <c r="M157" s="1151">
        <f t="shared" si="134"/>
        <v>45743</v>
      </c>
      <c r="N157" s="1151">
        <f t="shared" si="134"/>
        <v>45743</v>
      </c>
      <c r="O157" s="1175">
        <f t="shared" si="112"/>
        <v>13</v>
      </c>
    </row>
    <row r="158" spans="1:15" ht="20.100000000000001" hidden="1" customHeight="1">
      <c r="A158" s="816"/>
      <c r="B158" s="1154" t="s">
        <v>320</v>
      </c>
      <c r="C158" s="1154" t="s">
        <v>396</v>
      </c>
      <c r="D158" s="1154">
        <v>45752</v>
      </c>
      <c r="E158" s="1151">
        <f t="shared" si="130"/>
        <v>45756</v>
      </c>
      <c r="F158" s="1151">
        <f t="shared" si="131"/>
        <v>45762</v>
      </c>
      <c r="G158" s="1151">
        <f t="shared" si="132"/>
        <v>45764</v>
      </c>
      <c r="H158" s="1151">
        <f t="shared" si="133"/>
        <v>45767</v>
      </c>
      <c r="I158" s="1151">
        <f t="shared" si="127"/>
        <v>45772</v>
      </c>
      <c r="J158" s="1151">
        <f t="shared" si="128"/>
        <v>45773</v>
      </c>
      <c r="K158" s="1151">
        <f t="shared" si="129"/>
        <v>45774</v>
      </c>
      <c r="L158" s="1174"/>
      <c r="M158" s="1151">
        <f t="shared" si="134"/>
        <v>45750</v>
      </c>
      <c r="N158" s="1151">
        <f t="shared" si="134"/>
        <v>45750</v>
      </c>
      <c r="O158" s="1175">
        <f t="shared" si="112"/>
        <v>14</v>
      </c>
    </row>
    <row r="159" spans="1:15" ht="20.100000000000001" hidden="1" customHeight="1">
      <c r="A159" s="816"/>
      <c r="B159" s="1154" t="s">
        <v>255</v>
      </c>
      <c r="C159" s="1154" t="s">
        <v>397</v>
      </c>
      <c r="D159" s="1154">
        <v>45760</v>
      </c>
      <c r="E159" s="1151">
        <f t="shared" si="130"/>
        <v>45764</v>
      </c>
      <c r="F159" s="1151">
        <f t="shared" si="131"/>
        <v>45770</v>
      </c>
      <c r="G159" s="1151">
        <f t="shared" si="132"/>
        <v>45772</v>
      </c>
      <c r="H159" s="1151">
        <f t="shared" si="133"/>
        <v>45775</v>
      </c>
      <c r="I159" s="1151">
        <f t="shared" si="127"/>
        <v>45780</v>
      </c>
      <c r="J159" s="1151">
        <f t="shared" si="128"/>
        <v>45781</v>
      </c>
      <c r="K159" s="1151">
        <f t="shared" si="129"/>
        <v>45782</v>
      </c>
      <c r="L159" s="1174"/>
      <c r="M159" s="1151">
        <f t="shared" si="134"/>
        <v>45757</v>
      </c>
      <c r="N159" s="1151">
        <f t="shared" si="134"/>
        <v>45757</v>
      </c>
      <c r="O159" s="1175">
        <f t="shared" si="112"/>
        <v>15</v>
      </c>
    </row>
    <row r="160" spans="1:15" ht="20.100000000000001" hidden="1" customHeight="1">
      <c r="A160" s="816"/>
      <c r="B160" s="1154" t="s">
        <v>261</v>
      </c>
      <c r="C160" s="1154" t="s">
        <v>398</v>
      </c>
      <c r="D160" s="1154">
        <v>45764</v>
      </c>
      <c r="E160" s="1151">
        <f t="shared" si="130"/>
        <v>45768</v>
      </c>
      <c r="F160" s="1151">
        <f t="shared" si="131"/>
        <v>45774</v>
      </c>
      <c r="G160" s="1151">
        <f t="shared" si="132"/>
        <v>45776</v>
      </c>
      <c r="H160" s="1151">
        <f t="shared" si="133"/>
        <v>45779</v>
      </c>
      <c r="I160" s="1151">
        <f t="shared" si="127"/>
        <v>45784</v>
      </c>
      <c r="J160" s="1151">
        <f t="shared" si="128"/>
        <v>45785</v>
      </c>
      <c r="K160" s="1151">
        <f t="shared" si="129"/>
        <v>45786</v>
      </c>
      <c r="L160" s="1174"/>
      <c r="M160" s="1151">
        <f t="shared" si="134"/>
        <v>45764</v>
      </c>
      <c r="N160" s="1151">
        <f t="shared" si="134"/>
        <v>45764</v>
      </c>
      <c r="O160" s="1175">
        <f t="shared" si="112"/>
        <v>16</v>
      </c>
    </row>
    <row r="161" spans="1:15" ht="20.100000000000001" hidden="1" customHeight="1">
      <c r="A161" s="816"/>
      <c r="B161" s="1154" t="s">
        <v>259</v>
      </c>
      <c r="C161" s="1154" t="s">
        <v>399</v>
      </c>
      <c r="D161" s="1154">
        <v>45771</v>
      </c>
      <c r="E161" s="1151">
        <f t="shared" si="130"/>
        <v>45775</v>
      </c>
      <c r="F161" s="1151">
        <f t="shared" si="131"/>
        <v>45781</v>
      </c>
      <c r="G161" s="1151">
        <f t="shared" si="132"/>
        <v>45783</v>
      </c>
      <c r="H161" s="1151">
        <f t="shared" si="133"/>
        <v>45786</v>
      </c>
      <c r="I161" s="1151">
        <f t="shared" si="127"/>
        <v>45791</v>
      </c>
      <c r="J161" s="1151">
        <f t="shared" si="128"/>
        <v>45792</v>
      </c>
      <c r="K161" s="1151">
        <f t="shared" si="129"/>
        <v>45793</v>
      </c>
      <c r="L161" s="1174"/>
      <c r="M161" s="1151">
        <f t="shared" si="134"/>
        <v>45771</v>
      </c>
      <c r="N161" s="1151">
        <f t="shared" si="134"/>
        <v>45771</v>
      </c>
      <c r="O161" s="1175">
        <f t="shared" si="112"/>
        <v>17</v>
      </c>
    </row>
    <row r="162" spans="1:15" ht="20.100000000000001" hidden="1" customHeight="1">
      <c r="A162" s="816"/>
      <c r="B162" s="1154" t="s">
        <v>311</v>
      </c>
      <c r="C162" s="1154" t="s">
        <v>400</v>
      </c>
      <c r="D162" s="1154">
        <v>45779</v>
      </c>
      <c r="E162" s="1151">
        <f t="shared" ref="E162:E166" si="135">D162+4</f>
        <v>45783</v>
      </c>
      <c r="F162" s="1151">
        <f t="shared" ref="F162:F166" si="136">E162+6</f>
        <v>45789</v>
      </c>
      <c r="G162" s="1151">
        <f t="shared" ref="G162:G166" si="137">F162+2</f>
        <v>45791</v>
      </c>
      <c r="H162" s="1151">
        <f t="shared" ref="H162:H166" si="138">G162+3</f>
        <v>45794</v>
      </c>
      <c r="I162" s="1151">
        <f t="shared" ref="I162:I166" si="139">H162+5</f>
        <v>45799</v>
      </c>
      <c r="J162" s="1151">
        <f t="shared" ref="J162:J166" si="140">I162+1</f>
        <v>45800</v>
      </c>
      <c r="K162" s="1151">
        <f t="shared" ref="K162:K166" si="141">J162+1</f>
        <v>45801</v>
      </c>
      <c r="L162" s="1174"/>
      <c r="M162" s="1151">
        <f t="shared" si="134"/>
        <v>45778</v>
      </c>
      <c r="N162" s="1151">
        <f t="shared" si="134"/>
        <v>45778</v>
      </c>
      <c r="O162" s="1175">
        <f t="shared" ref="O162:O166" si="142">WEEKNUM(N162)</f>
        <v>18</v>
      </c>
    </row>
    <row r="163" spans="1:15" ht="20.100000000000001" hidden="1" customHeight="1">
      <c r="A163" s="816"/>
      <c r="B163" s="1154" t="s">
        <v>320</v>
      </c>
      <c r="C163" s="1154" t="s">
        <v>401</v>
      </c>
      <c r="D163" s="1154">
        <v>45786</v>
      </c>
      <c r="E163" s="1151">
        <f t="shared" si="135"/>
        <v>45790</v>
      </c>
      <c r="F163" s="1151">
        <f t="shared" si="136"/>
        <v>45796</v>
      </c>
      <c r="G163" s="1151">
        <f t="shared" si="137"/>
        <v>45798</v>
      </c>
      <c r="H163" s="1151">
        <f t="shared" si="138"/>
        <v>45801</v>
      </c>
      <c r="I163" s="1151">
        <f t="shared" si="139"/>
        <v>45806</v>
      </c>
      <c r="J163" s="1151">
        <f t="shared" si="140"/>
        <v>45807</v>
      </c>
      <c r="K163" s="1151">
        <f t="shared" si="141"/>
        <v>45808</v>
      </c>
      <c r="L163" s="1174"/>
      <c r="M163" s="1151">
        <f t="shared" si="134"/>
        <v>45785</v>
      </c>
      <c r="N163" s="1151">
        <f t="shared" si="134"/>
        <v>45785</v>
      </c>
      <c r="O163" s="1175">
        <f t="shared" si="142"/>
        <v>19</v>
      </c>
    </row>
    <row r="164" spans="1:15" ht="20.100000000000001" hidden="1" customHeight="1">
      <c r="A164" s="816"/>
      <c r="B164" s="1154" t="s">
        <v>255</v>
      </c>
      <c r="C164" s="1154" t="s">
        <v>402</v>
      </c>
      <c r="D164" s="1154">
        <v>45794</v>
      </c>
      <c r="E164" s="1151">
        <f t="shared" si="135"/>
        <v>45798</v>
      </c>
      <c r="F164" s="1151">
        <f t="shared" si="136"/>
        <v>45804</v>
      </c>
      <c r="G164" s="1151">
        <f t="shared" si="137"/>
        <v>45806</v>
      </c>
      <c r="H164" s="1151">
        <f t="shared" si="138"/>
        <v>45809</v>
      </c>
      <c r="I164" s="1151">
        <f t="shared" si="139"/>
        <v>45814</v>
      </c>
      <c r="J164" s="1151">
        <f t="shared" si="140"/>
        <v>45815</v>
      </c>
      <c r="K164" s="1151">
        <f t="shared" si="141"/>
        <v>45816</v>
      </c>
      <c r="L164" s="1174"/>
      <c r="M164" s="1151">
        <f t="shared" si="134"/>
        <v>45792</v>
      </c>
      <c r="N164" s="1151">
        <f t="shared" si="134"/>
        <v>45792</v>
      </c>
      <c r="O164" s="1175">
        <f t="shared" si="142"/>
        <v>20</v>
      </c>
    </row>
    <row r="165" spans="1:15" ht="20.100000000000001" hidden="1" customHeight="1">
      <c r="A165" s="816"/>
      <c r="B165" s="1154" t="s">
        <v>261</v>
      </c>
      <c r="C165" s="1154" t="s">
        <v>403</v>
      </c>
      <c r="D165" s="1154">
        <v>45800</v>
      </c>
      <c r="E165" s="1151">
        <f t="shared" si="135"/>
        <v>45804</v>
      </c>
      <c r="F165" s="1151">
        <f t="shared" si="136"/>
        <v>45810</v>
      </c>
      <c r="G165" s="1151">
        <f t="shared" si="137"/>
        <v>45812</v>
      </c>
      <c r="H165" s="1151">
        <f t="shared" si="138"/>
        <v>45815</v>
      </c>
      <c r="I165" s="1151">
        <f t="shared" si="139"/>
        <v>45820</v>
      </c>
      <c r="J165" s="1151">
        <f t="shared" si="140"/>
        <v>45821</v>
      </c>
      <c r="K165" s="1151">
        <f t="shared" si="141"/>
        <v>45822</v>
      </c>
      <c r="L165" s="1174"/>
      <c r="M165" s="1151">
        <f t="shared" si="134"/>
        <v>45799</v>
      </c>
      <c r="N165" s="1151">
        <f t="shared" si="134"/>
        <v>45799</v>
      </c>
      <c r="O165" s="1175">
        <f t="shared" si="142"/>
        <v>21</v>
      </c>
    </row>
    <row r="166" spans="1:15" ht="20.100000000000001" hidden="1" customHeight="1">
      <c r="A166" s="816"/>
      <c r="B166" s="1154" t="s">
        <v>259</v>
      </c>
      <c r="C166" s="1154" t="s">
        <v>404</v>
      </c>
      <c r="D166" s="1154">
        <v>45808</v>
      </c>
      <c r="E166" s="1151">
        <f t="shared" si="135"/>
        <v>45812</v>
      </c>
      <c r="F166" s="1151">
        <f t="shared" si="136"/>
        <v>45818</v>
      </c>
      <c r="G166" s="1151">
        <f t="shared" si="137"/>
        <v>45820</v>
      </c>
      <c r="H166" s="1151">
        <f t="shared" si="138"/>
        <v>45823</v>
      </c>
      <c r="I166" s="1151">
        <f t="shared" si="139"/>
        <v>45828</v>
      </c>
      <c r="J166" s="1151">
        <f t="shared" si="140"/>
        <v>45829</v>
      </c>
      <c r="K166" s="1151">
        <f t="shared" si="141"/>
        <v>45830</v>
      </c>
      <c r="L166" s="1174"/>
      <c r="M166" s="1151">
        <f t="shared" si="134"/>
        <v>45806</v>
      </c>
      <c r="N166" s="1151">
        <f t="shared" si="134"/>
        <v>45806</v>
      </c>
      <c r="O166" s="1175">
        <f t="shared" si="142"/>
        <v>22</v>
      </c>
    </row>
    <row r="167" spans="1:15" ht="20.100000000000001" hidden="1" customHeight="1">
      <c r="A167" s="816"/>
      <c r="B167" s="1154" t="s">
        <v>311</v>
      </c>
      <c r="C167" s="1154" t="s">
        <v>405</v>
      </c>
      <c r="D167" s="1154">
        <v>45813</v>
      </c>
      <c r="E167" s="1151">
        <f t="shared" ref="E167:E171" si="143">D167+4</f>
        <v>45817</v>
      </c>
      <c r="F167" s="1151">
        <f t="shared" ref="F167:F171" si="144">E167+6</f>
        <v>45823</v>
      </c>
      <c r="G167" s="1151">
        <f t="shared" ref="G167:G171" si="145">F167+2</f>
        <v>45825</v>
      </c>
      <c r="H167" s="1151">
        <f t="shared" ref="H167:H171" si="146">G167+3</f>
        <v>45828</v>
      </c>
      <c r="I167" s="1151">
        <f t="shared" ref="I167:I171" si="147">H167+5</f>
        <v>45833</v>
      </c>
      <c r="J167" s="1151">
        <f t="shared" ref="J167:J171" si="148">I167+1</f>
        <v>45834</v>
      </c>
      <c r="K167" s="1151">
        <f t="shared" ref="K167:K171" si="149">J167+1</f>
        <v>45835</v>
      </c>
      <c r="L167" s="1174"/>
      <c r="M167" s="1151">
        <f t="shared" si="134"/>
        <v>45813</v>
      </c>
      <c r="N167" s="1151">
        <f t="shared" si="134"/>
        <v>45813</v>
      </c>
      <c r="O167" s="1175">
        <f t="shared" ref="O167:O171" si="150">WEEKNUM(N167)</f>
        <v>23</v>
      </c>
    </row>
    <row r="168" spans="1:15" ht="20.100000000000001" hidden="1" customHeight="1">
      <c r="A168" s="816"/>
      <c r="B168" s="1154" t="s">
        <v>320</v>
      </c>
      <c r="C168" s="1154" t="s">
        <v>406</v>
      </c>
      <c r="D168" s="1154">
        <v>45820</v>
      </c>
      <c r="E168" s="1151">
        <f t="shared" si="143"/>
        <v>45824</v>
      </c>
      <c r="F168" s="1151">
        <f t="shared" si="144"/>
        <v>45830</v>
      </c>
      <c r="G168" s="1151">
        <f t="shared" si="145"/>
        <v>45832</v>
      </c>
      <c r="H168" s="1151">
        <f t="shared" si="146"/>
        <v>45835</v>
      </c>
      <c r="I168" s="1151">
        <f t="shared" si="147"/>
        <v>45840</v>
      </c>
      <c r="J168" s="1151">
        <f t="shared" si="148"/>
        <v>45841</v>
      </c>
      <c r="K168" s="1151">
        <f t="shared" si="149"/>
        <v>45842</v>
      </c>
      <c r="L168" s="1174"/>
      <c r="M168" s="1151">
        <f t="shared" si="134"/>
        <v>45820</v>
      </c>
      <c r="N168" s="1151">
        <f t="shared" si="134"/>
        <v>45820</v>
      </c>
      <c r="O168" s="1175">
        <f t="shared" si="150"/>
        <v>24</v>
      </c>
    </row>
    <row r="169" spans="1:15" ht="20.100000000000001" hidden="1" customHeight="1">
      <c r="A169" s="816"/>
      <c r="B169" s="1154" t="s">
        <v>255</v>
      </c>
      <c r="C169" s="1154" t="s">
        <v>407</v>
      </c>
      <c r="D169" s="1154">
        <v>45828</v>
      </c>
      <c r="E169" s="1151">
        <f t="shared" si="143"/>
        <v>45832</v>
      </c>
      <c r="F169" s="1151">
        <f t="shared" si="144"/>
        <v>45838</v>
      </c>
      <c r="G169" s="1151">
        <f t="shared" si="145"/>
        <v>45840</v>
      </c>
      <c r="H169" s="1151">
        <f t="shared" si="146"/>
        <v>45843</v>
      </c>
      <c r="I169" s="1151">
        <f t="shared" si="147"/>
        <v>45848</v>
      </c>
      <c r="J169" s="1151">
        <f t="shared" si="148"/>
        <v>45849</v>
      </c>
      <c r="K169" s="1151">
        <f t="shared" si="149"/>
        <v>45850</v>
      </c>
      <c r="L169" s="1174"/>
      <c r="M169" s="1151">
        <f t="shared" si="134"/>
        <v>45827</v>
      </c>
      <c r="N169" s="1151">
        <f t="shared" si="134"/>
        <v>45827</v>
      </c>
      <c r="O169" s="1175">
        <f t="shared" si="150"/>
        <v>25</v>
      </c>
    </row>
    <row r="170" spans="1:15" ht="20.100000000000001" hidden="1" customHeight="1">
      <c r="A170" s="816"/>
      <c r="B170" s="1154" t="s">
        <v>261</v>
      </c>
      <c r="C170" s="1154" t="s">
        <v>408</v>
      </c>
      <c r="D170" s="1154">
        <v>45836</v>
      </c>
      <c r="E170" s="1151">
        <f t="shared" si="143"/>
        <v>45840</v>
      </c>
      <c r="F170" s="1151">
        <f t="shared" si="144"/>
        <v>45846</v>
      </c>
      <c r="G170" s="1151">
        <f t="shared" si="145"/>
        <v>45848</v>
      </c>
      <c r="H170" s="1151">
        <f t="shared" si="146"/>
        <v>45851</v>
      </c>
      <c r="I170" s="1151">
        <f t="shared" si="147"/>
        <v>45856</v>
      </c>
      <c r="J170" s="1151">
        <f t="shared" si="148"/>
        <v>45857</v>
      </c>
      <c r="K170" s="1151">
        <f t="shared" si="149"/>
        <v>45858</v>
      </c>
      <c r="L170" s="1174"/>
      <c r="M170" s="1151">
        <f t="shared" si="134"/>
        <v>45834</v>
      </c>
      <c r="N170" s="1151">
        <f t="shared" si="134"/>
        <v>45834</v>
      </c>
      <c r="O170" s="1175">
        <f t="shared" si="150"/>
        <v>26</v>
      </c>
    </row>
    <row r="171" spans="1:15" ht="20.100000000000001" hidden="1" customHeight="1">
      <c r="A171" s="816"/>
      <c r="B171" s="1154" t="s">
        <v>259</v>
      </c>
      <c r="C171" s="1154" t="s">
        <v>409</v>
      </c>
      <c r="D171" s="1154">
        <v>45843</v>
      </c>
      <c r="E171" s="1151">
        <f t="shared" si="143"/>
        <v>45847</v>
      </c>
      <c r="F171" s="1151">
        <f t="shared" si="144"/>
        <v>45853</v>
      </c>
      <c r="G171" s="1151">
        <f t="shared" si="145"/>
        <v>45855</v>
      </c>
      <c r="H171" s="1151">
        <f t="shared" si="146"/>
        <v>45858</v>
      </c>
      <c r="I171" s="1151">
        <f t="shared" si="147"/>
        <v>45863</v>
      </c>
      <c r="J171" s="1151">
        <f t="shared" si="148"/>
        <v>45864</v>
      </c>
      <c r="K171" s="1151">
        <f t="shared" si="149"/>
        <v>45865</v>
      </c>
      <c r="L171" s="1174"/>
      <c r="M171" s="1151">
        <f t="shared" si="134"/>
        <v>45841</v>
      </c>
      <c r="N171" s="1151">
        <f t="shared" si="134"/>
        <v>45841</v>
      </c>
      <c r="O171" s="1175">
        <f t="shared" si="150"/>
        <v>27</v>
      </c>
    </row>
    <row r="172" spans="1:15" ht="20.100000000000001" hidden="1" customHeight="1">
      <c r="A172" s="816" t="s">
        <v>311</v>
      </c>
      <c r="B172" s="1154" t="s">
        <v>410</v>
      </c>
      <c r="C172" s="1154" t="s">
        <v>411</v>
      </c>
      <c r="D172" s="1154">
        <v>45853</v>
      </c>
      <c r="E172" s="1151">
        <f t="shared" ref="E172:E176" si="151">D172+4</f>
        <v>45857</v>
      </c>
      <c r="F172" s="1151">
        <f t="shared" ref="F172:F176" si="152">E172+6</f>
        <v>45863</v>
      </c>
      <c r="G172" s="1151">
        <f t="shared" ref="G172:G176" si="153">F172+2</f>
        <v>45865</v>
      </c>
      <c r="H172" s="1151">
        <f t="shared" ref="H172:H176" si="154">G172+3</f>
        <v>45868</v>
      </c>
      <c r="I172" s="1151">
        <f t="shared" ref="I172:I176" si="155">H172+5</f>
        <v>45873</v>
      </c>
      <c r="J172" s="1151">
        <f t="shared" ref="J172:J176" si="156">I172+1</f>
        <v>45874</v>
      </c>
      <c r="K172" s="1151">
        <f t="shared" ref="K172:K176" si="157">J172+1</f>
        <v>45875</v>
      </c>
      <c r="L172" s="1174"/>
      <c r="M172" s="1151">
        <f t="shared" si="134"/>
        <v>45848</v>
      </c>
      <c r="N172" s="1151">
        <f t="shared" si="134"/>
        <v>45848</v>
      </c>
      <c r="O172" s="1175">
        <f t="shared" ref="O172:O176" si="158">WEEKNUM(N172)</f>
        <v>28</v>
      </c>
    </row>
    <row r="173" spans="1:15" ht="20.100000000000001" hidden="1" customHeight="1">
      <c r="A173" s="816"/>
      <c r="B173" s="1154" t="s">
        <v>320</v>
      </c>
      <c r="C173" s="1154" t="s">
        <v>412</v>
      </c>
      <c r="D173" s="1154">
        <v>45856</v>
      </c>
      <c r="E173" s="1151">
        <f t="shared" si="151"/>
        <v>45860</v>
      </c>
      <c r="F173" s="1151">
        <f t="shared" si="152"/>
        <v>45866</v>
      </c>
      <c r="G173" s="1151">
        <f t="shared" si="153"/>
        <v>45868</v>
      </c>
      <c r="H173" s="1151">
        <f t="shared" si="154"/>
        <v>45871</v>
      </c>
      <c r="I173" s="1151">
        <f t="shared" si="155"/>
        <v>45876</v>
      </c>
      <c r="J173" s="1151">
        <f t="shared" si="156"/>
        <v>45877</v>
      </c>
      <c r="K173" s="1151">
        <f t="shared" si="157"/>
        <v>45878</v>
      </c>
      <c r="L173" s="1174"/>
      <c r="M173" s="1151">
        <f t="shared" si="134"/>
        <v>45855</v>
      </c>
      <c r="N173" s="1151">
        <f t="shared" si="134"/>
        <v>45855</v>
      </c>
      <c r="O173" s="1175">
        <f t="shared" si="158"/>
        <v>29</v>
      </c>
    </row>
    <row r="174" spans="1:15" ht="20.100000000000001" hidden="1" customHeight="1">
      <c r="A174" s="816"/>
      <c r="B174" s="1154" t="s">
        <v>255</v>
      </c>
      <c r="C174" s="1154" t="s">
        <v>413</v>
      </c>
      <c r="D174" s="1154">
        <v>45862</v>
      </c>
      <c r="E174" s="1151">
        <f t="shared" si="151"/>
        <v>45866</v>
      </c>
      <c r="F174" s="1151">
        <f t="shared" si="152"/>
        <v>45872</v>
      </c>
      <c r="G174" s="1151">
        <f t="shared" si="153"/>
        <v>45874</v>
      </c>
      <c r="H174" s="1151">
        <f t="shared" si="154"/>
        <v>45877</v>
      </c>
      <c r="I174" s="1151">
        <f t="shared" si="155"/>
        <v>45882</v>
      </c>
      <c r="J174" s="1151">
        <f t="shared" si="156"/>
        <v>45883</v>
      </c>
      <c r="K174" s="1151">
        <f t="shared" si="157"/>
        <v>45884</v>
      </c>
      <c r="L174" s="1174"/>
      <c r="M174" s="1151">
        <f t="shared" si="134"/>
        <v>45862</v>
      </c>
      <c r="N174" s="1151">
        <f t="shared" si="134"/>
        <v>45862</v>
      </c>
      <c r="O174" s="1175">
        <f t="shared" si="158"/>
        <v>30</v>
      </c>
    </row>
    <row r="175" spans="1:15" ht="20.100000000000001" hidden="1" customHeight="1">
      <c r="A175" s="816"/>
      <c r="B175" s="1154" t="s">
        <v>261</v>
      </c>
      <c r="C175" s="1154" t="s">
        <v>414</v>
      </c>
      <c r="D175" s="1154">
        <v>45872</v>
      </c>
      <c r="E175" s="1151">
        <f t="shared" si="151"/>
        <v>45876</v>
      </c>
      <c r="F175" s="1151">
        <f t="shared" si="152"/>
        <v>45882</v>
      </c>
      <c r="G175" s="1151">
        <f t="shared" si="153"/>
        <v>45884</v>
      </c>
      <c r="H175" s="1151">
        <f t="shared" si="154"/>
        <v>45887</v>
      </c>
      <c r="I175" s="1151">
        <f t="shared" si="155"/>
        <v>45892</v>
      </c>
      <c r="J175" s="1151">
        <f t="shared" si="156"/>
        <v>45893</v>
      </c>
      <c r="K175" s="1151">
        <f t="shared" si="157"/>
        <v>45894</v>
      </c>
      <c r="L175" s="1174"/>
      <c r="M175" s="1151">
        <f t="shared" si="134"/>
        <v>45869</v>
      </c>
      <c r="N175" s="1151">
        <f t="shared" si="134"/>
        <v>45869</v>
      </c>
      <c r="O175" s="1175">
        <f t="shared" si="158"/>
        <v>31</v>
      </c>
    </row>
    <row r="176" spans="1:15" ht="20.100000000000001" hidden="1" customHeight="1">
      <c r="A176" s="816"/>
      <c r="B176" s="1154" t="s">
        <v>259</v>
      </c>
      <c r="C176" s="1154" t="s">
        <v>415</v>
      </c>
      <c r="D176" s="1154">
        <v>45880</v>
      </c>
      <c r="E176" s="1151">
        <f t="shared" si="151"/>
        <v>45884</v>
      </c>
      <c r="F176" s="1151">
        <f t="shared" si="152"/>
        <v>45890</v>
      </c>
      <c r="G176" s="1151">
        <f t="shared" si="153"/>
        <v>45892</v>
      </c>
      <c r="H176" s="1151">
        <f t="shared" si="154"/>
        <v>45895</v>
      </c>
      <c r="I176" s="1151">
        <f t="shared" si="155"/>
        <v>45900</v>
      </c>
      <c r="J176" s="1151">
        <f t="shared" si="156"/>
        <v>45901</v>
      </c>
      <c r="K176" s="1151">
        <f t="shared" si="157"/>
        <v>45902</v>
      </c>
      <c r="L176" s="1174"/>
      <c r="M176" s="1151">
        <f t="shared" si="134"/>
        <v>45876</v>
      </c>
      <c r="N176" s="1151">
        <f t="shared" si="134"/>
        <v>45876</v>
      </c>
      <c r="O176" s="1175">
        <f t="shared" si="158"/>
        <v>32</v>
      </c>
    </row>
    <row r="177" spans="1:15" ht="20.100000000000001" hidden="1" customHeight="1">
      <c r="A177" s="816"/>
      <c r="B177" s="1154" t="s">
        <v>410</v>
      </c>
      <c r="C177" s="1154" t="s">
        <v>416</v>
      </c>
      <c r="D177" s="1154">
        <v>45883</v>
      </c>
      <c r="E177" s="1151">
        <f t="shared" ref="E177:E181" si="159">D177+4</f>
        <v>45887</v>
      </c>
      <c r="F177" s="1151">
        <f t="shared" ref="F177:F181" si="160">E177+6</f>
        <v>45893</v>
      </c>
      <c r="G177" s="1151">
        <f t="shared" ref="G177:G181" si="161">F177+2</f>
        <v>45895</v>
      </c>
      <c r="H177" s="1151">
        <f t="shared" ref="H177:H181" si="162">G177+3</f>
        <v>45898</v>
      </c>
      <c r="I177" s="1151">
        <f t="shared" ref="I177:I181" si="163">H177+5</f>
        <v>45903</v>
      </c>
      <c r="J177" s="1151">
        <f t="shared" ref="J177:J181" si="164">I177+1</f>
        <v>45904</v>
      </c>
      <c r="K177" s="1151">
        <f t="shared" ref="K177:K181" si="165">J177+1</f>
        <v>45905</v>
      </c>
      <c r="L177" s="1174"/>
      <c r="M177" s="1151">
        <f t="shared" si="134"/>
        <v>45883</v>
      </c>
      <c r="N177" s="1151">
        <f t="shared" si="134"/>
        <v>45883</v>
      </c>
      <c r="O177" s="1175">
        <f t="shared" ref="O177:O181" si="166">WEEKNUM(N177)</f>
        <v>33</v>
      </c>
    </row>
    <row r="178" spans="1:15" ht="20.100000000000001" hidden="1" customHeight="1">
      <c r="A178" s="816" t="s">
        <v>320</v>
      </c>
      <c r="B178" s="1158" t="s">
        <v>307</v>
      </c>
      <c r="C178" s="1154" t="s">
        <v>417</v>
      </c>
      <c r="D178" s="1156"/>
      <c r="E178" s="1156"/>
      <c r="F178" s="1156"/>
      <c r="G178" s="1156"/>
      <c r="H178" s="1156"/>
      <c r="I178" s="1156"/>
      <c r="J178" s="1156"/>
      <c r="K178" s="1156"/>
      <c r="L178" s="1174"/>
      <c r="M178" s="1151">
        <f t="shared" si="134"/>
        <v>45890</v>
      </c>
      <c r="N178" s="1151">
        <f t="shared" si="134"/>
        <v>45890</v>
      </c>
      <c r="O178" s="1175">
        <f t="shared" si="166"/>
        <v>34</v>
      </c>
    </row>
    <row r="179" spans="1:15" ht="20.100000000000001" hidden="1" customHeight="1">
      <c r="A179" s="816"/>
      <c r="B179" s="1154" t="s">
        <v>320</v>
      </c>
      <c r="C179" s="1154" t="s">
        <v>418</v>
      </c>
      <c r="D179" s="1154">
        <v>45898</v>
      </c>
      <c r="E179" s="1151">
        <f t="shared" si="159"/>
        <v>45902</v>
      </c>
      <c r="F179" s="1151">
        <f t="shared" si="160"/>
        <v>45908</v>
      </c>
      <c r="G179" s="1151">
        <f t="shared" si="161"/>
        <v>45910</v>
      </c>
      <c r="H179" s="1151">
        <f t="shared" si="162"/>
        <v>45913</v>
      </c>
      <c r="I179" s="1151">
        <f t="shared" si="163"/>
        <v>45918</v>
      </c>
      <c r="J179" s="1151">
        <f t="shared" si="164"/>
        <v>45919</v>
      </c>
      <c r="K179" s="1151">
        <f t="shared" si="165"/>
        <v>45920</v>
      </c>
      <c r="L179" s="1174"/>
      <c r="M179" s="1151">
        <f t="shared" si="134"/>
        <v>45897</v>
      </c>
      <c r="N179" s="1151">
        <f t="shared" si="134"/>
        <v>45897</v>
      </c>
      <c r="O179" s="1175">
        <f t="shared" si="166"/>
        <v>35</v>
      </c>
    </row>
    <row r="180" spans="1:15" ht="20.100000000000001" hidden="1" customHeight="1">
      <c r="A180" s="816"/>
      <c r="B180" s="1154" t="s">
        <v>255</v>
      </c>
      <c r="C180" s="1154" t="s">
        <v>419</v>
      </c>
      <c r="D180" s="1154">
        <v>45905</v>
      </c>
      <c r="E180" s="1151">
        <f t="shared" si="159"/>
        <v>45909</v>
      </c>
      <c r="F180" s="1151">
        <f t="shared" si="160"/>
        <v>45915</v>
      </c>
      <c r="G180" s="1151">
        <f t="shared" si="161"/>
        <v>45917</v>
      </c>
      <c r="H180" s="1151">
        <f t="shared" si="162"/>
        <v>45920</v>
      </c>
      <c r="I180" s="1151">
        <f t="shared" si="163"/>
        <v>45925</v>
      </c>
      <c r="J180" s="1151">
        <f t="shared" si="164"/>
        <v>45926</v>
      </c>
      <c r="K180" s="1151">
        <f t="shared" si="165"/>
        <v>45927</v>
      </c>
      <c r="L180" s="1174"/>
      <c r="M180" s="1151">
        <f t="shared" si="134"/>
        <v>45904</v>
      </c>
      <c r="N180" s="1151">
        <f t="shared" si="134"/>
        <v>45904</v>
      </c>
      <c r="O180" s="1175">
        <f t="shared" si="166"/>
        <v>36</v>
      </c>
    </row>
    <row r="181" spans="1:15" ht="20.100000000000001" hidden="1" customHeight="1">
      <c r="A181" s="816"/>
      <c r="B181" s="1154" t="s">
        <v>261</v>
      </c>
      <c r="C181" s="1154" t="s">
        <v>420</v>
      </c>
      <c r="D181" s="1154">
        <v>45912</v>
      </c>
      <c r="E181" s="1151">
        <f t="shared" si="159"/>
        <v>45916</v>
      </c>
      <c r="F181" s="1151">
        <f t="shared" si="160"/>
        <v>45922</v>
      </c>
      <c r="G181" s="1151">
        <f t="shared" si="161"/>
        <v>45924</v>
      </c>
      <c r="H181" s="1151">
        <f t="shared" si="162"/>
        <v>45927</v>
      </c>
      <c r="I181" s="1151">
        <f t="shared" si="163"/>
        <v>45932</v>
      </c>
      <c r="J181" s="1151">
        <f t="shared" si="164"/>
        <v>45933</v>
      </c>
      <c r="K181" s="1151">
        <f t="shared" si="165"/>
        <v>45934</v>
      </c>
      <c r="L181" s="1174"/>
      <c r="M181" s="1151">
        <f t="shared" si="134"/>
        <v>45911</v>
      </c>
      <c r="N181" s="1151">
        <f t="shared" si="134"/>
        <v>45911</v>
      </c>
      <c r="O181" s="1175">
        <f t="shared" si="166"/>
        <v>37</v>
      </c>
    </row>
    <row r="182" spans="1:15" ht="20.100000000000001" hidden="1" customHeight="1">
      <c r="A182" s="816"/>
      <c r="B182" s="1154" t="s">
        <v>259</v>
      </c>
      <c r="C182" s="1154" t="s">
        <v>421</v>
      </c>
      <c r="D182" s="1154">
        <v>45920</v>
      </c>
      <c r="E182" s="1151">
        <f t="shared" ref="E182:E186" si="167">D182+4</f>
        <v>45924</v>
      </c>
      <c r="F182" s="1151">
        <f t="shared" ref="F182:F186" si="168">E182+6</f>
        <v>45930</v>
      </c>
      <c r="G182" s="1151">
        <f t="shared" ref="G182:G186" si="169">F182+2</f>
        <v>45932</v>
      </c>
      <c r="H182" s="1151">
        <f t="shared" ref="H182:H186" si="170">G182+3</f>
        <v>45935</v>
      </c>
      <c r="I182" s="1151">
        <f t="shared" ref="I182:I186" si="171">H182+5</f>
        <v>45940</v>
      </c>
      <c r="J182" s="1151">
        <f t="shared" ref="J182:J186" si="172">I182+1</f>
        <v>45941</v>
      </c>
      <c r="K182" s="1151">
        <f t="shared" ref="K182:K186" si="173">J182+1</f>
        <v>45942</v>
      </c>
      <c r="L182" s="1174"/>
      <c r="M182" s="1151">
        <f t="shared" si="134"/>
        <v>45918</v>
      </c>
      <c r="N182" s="1151">
        <f t="shared" si="134"/>
        <v>45918</v>
      </c>
      <c r="O182" s="1175">
        <f t="shared" ref="O182:O186" si="174">WEEKNUM(N182)</f>
        <v>38</v>
      </c>
    </row>
    <row r="183" spans="1:15" ht="20.100000000000001" hidden="1" customHeight="1">
      <c r="A183" s="816"/>
      <c r="B183" s="1154" t="s">
        <v>410</v>
      </c>
      <c r="C183" s="1154" t="s">
        <v>422</v>
      </c>
      <c r="D183" s="1154">
        <v>45925</v>
      </c>
      <c r="E183" s="1151">
        <f t="shared" si="167"/>
        <v>45929</v>
      </c>
      <c r="F183" s="1151">
        <f t="shared" si="168"/>
        <v>45935</v>
      </c>
      <c r="G183" s="1151">
        <f t="shared" si="169"/>
        <v>45937</v>
      </c>
      <c r="H183" s="1151">
        <f t="shared" si="170"/>
        <v>45940</v>
      </c>
      <c r="I183" s="1151">
        <f t="shared" si="171"/>
        <v>45945</v>
      </c>
      <c r="J183" s="1151">
        <f t="shared" si="172"/>
        <v>45946</v>
      </c>
      <c r="K183" s="1151">
        <f t="shared" si="173"/>
        <v>45947</v>
      </c>
      <c r="L183" s="1174"/>
      <c r="M183" s="1151">
        <f t="shared" si="134"/>
        <v>45925</v>
      </c>
      <c r="N183" s="1151">
        <f t="shared" si="134"/>
        <v>45925</v>
      </c>
      <c r="O183" s="1175">
        <f t="shared" si="174"/>
        <v>39</v>
      </c>
    </row>
    <row r="184" spans="1:15" ht="20.100000000000001" hidden="1" customHeight="1">
      <c r="A184" s="816"/>
      <c r="B184" s="1154" t="s">
        <v>320</v>
      </c>
      <c r="C184" s="1154" t="s">
        <v>423</v>
      </c>
      <c r="D184" s="1154">
        <v>45938</v>
      </c>
      <c r="E184" s="1151">
        <f t="shared" si="167"/>
        <v>45942</v>
      </c>
      <c r="F184" s="1151">
        <f t="shared" si="168"/>
        <v>45948</v>
      </c>
      <c r="G184" s="1151">
        <f t="shared" si="169"/>
        <v>45950</v>
      </c>
      <c r="H184" s="1151">
        <f t="shared" si="170"/>
        <v>45953</v>
      </c>
      <c r="I184" s="1177" t="s">
        <v>283</v>
      </c>
      <c r="J184" s="1177" t="s">
        <v>283</v>
      </c>
      <c r="K184" s="1151">
        <v>45960</v>
      </c>
      <c r="L184" s="1174"/>
      <c r="M184" s="1151">
        <f t="shared" si="134"/>
        <v>45932</v>
      </c>
      <c r="N184" s="1151">
        <f t="shared" si="134"/>
        <v>45932</v>
      </c>
      <c r="O184" s="1175">
        <f t="shared" si="174"/>
        <v>40</v>
      </c>
    </row>
    <row r="185" spans="1:15" ht="20.100000000000001" hidden="1" customHeight="1">
      <c r="A185" s="816"/>
      <c r="B185" s="1154" t="s">
        <v>255</v>
      </c>
      <c r="C185" s="1154" t="s">
        <v>424</v>
      </c>
      <c r="D185" s="1154">
        <v>45945</v>
      </c>
      <c r="E185" s="1177" t="s">
        <v>283</v>
      </c>
      <c r="F185" s="1177" t="s">
        <v>283</v>
      </c>
      <c r="G185" s="1177" t="s">
        <v>283</v>
      </c>
      <c r="H185" s="1177" t="s">
        <v>283</v>
      </c>
      <c r="I185" s="1177" t="s">
        <v>283</v>
      </c>
      <c r="J185" s="1177" t="s">
        <v>283</v>
      </c>
      <c r="K185" s="1151">
        <v>45964</v>
      </c>
      <c r="L185" s="1174"/>
      <c r="M185" s="1151">
        <v>45939</v>
      </c>
      <c r="N185" s="1151">
        <f t="shared" si="134"/>
        <v>45939</v>
      </c>
      <c r="O185" s="1175">
        <f t="shared" si="174"/>
        <v>41</v>
      </c>
    </row>
    <row r="186" spans="1:15" ht="20.100000000000001" hidden="1" customHeight="1">
      <c r="A186" s="816"/>
      <c r="B186" s="1154" t="s">
        <v>261</v>
      </c>
      <c r="C186" s="1154" t="s">
        <v>425</v>
      </c>
      <c r="D186" s="1154">
        <v>45946</v>
      </c>
      <c r="E186" s="1151">
        <f t="shared" si="167"/>
        <v>45950</v>
      </c>
      <c r="F186" s="1151">
        <f t="shared" si="168"/>
        <v>45956</v>
      </c>
      <c r="G186" s="1151">
        <f t="shared" si="169"/>
        <v>45958</v>
      </c>
      <c r="H186" s="1151">
        <f t="shared" si="170"/>
        <v>45961</v>
      </c>
      <c r="I186" s="1151">
        <f t="shared" si="171"/>
        <v>45966</v>
      </c>
      <c r="J186" s="1151">
        <f t="shared" si="172"/>
        <v>45967</v>
      </c>
      <c r="K186" s="1151">
        <f t="shared" si="173"/>
        <v>45968</v>
      </c>
      <c r="L186" s="1174"/>
      <c r="M186" s="1151">
        <f t="shared" si="134"/>
        <v>45946</v>
      </c>
      <c r="N186" s="1151">
        <f t="shared" si="134"/>
        <v>45946</v>
      </c>
      <c r="O186" s="1175">
        <f t="shared" si="174"/>
        <v>42</v>
      </c>
    </row>
    <row r="187" spans="1:15" ht="20.100000000000001" hidden="1" customHeight="1">
      <c r="A187" s="816" t="s">
        <v>259</v>
      </c>
      <c r="B187" s="1159" t="s">
        <v>307</v>
      </c>
      <c r="C187" s="1154" t="s">
        <v>426</v>
      </c>
      <c r="D187" s="1160">
        <v>45953</v>
      </c>
      <c r="E187" s="1160">
        <f t="shared" ref="E187:E191" si="175">D187+4</f>
        <v>45957</v>
      </c>
      <c r="F187" s="1160">
        <f t="shared" ref="F187:F191" si="176">E187+6</f>
        <v>45963</v>
      </c>
      <c r="G187" s="1160">
        <f t="shared" ref="G187:G188" si="177">F187+2</f>
        <v>45965</v>
      </c>
      <c r="H187" s="1160">
        <f t="shared" ref="H187:H188" si="178">G187+3</f>
        <v>45968</v>
      </c>
      <c r="I187" s="1160">
        <f t="shared" ref="I187:I191" si="179">H187+5</f>
        <v>45973</v>
      </c>
      <c r="J187" s="1160">
        <f t="shared" ref="J187:J191" si="180">I187+1</f>
        <v>45974</v>
      </c>
      <c r="K187" s="1160">
        <f t="shared" ref="K187:K191" si="181">J187+1</f>
        <v>45975</v>
      </c>
      <c r="L187" s="1174"/>
      <c r="M187" s="1151">
        <f t="shared" ref="M187" si="182">M186+7</f>
        <v>45953</v>
      </c>
      <c r="N187" s="1151">
        <f t="shared" si="134"/>
        <v>45953</v>
      </c>
      <c r="O187" s="1175">
        <f t="shared" ref="O187:O191" si="183">WEEKNUM(N187)</f>
        <v>43</v>
      </c>
    </row>
    <row r="188" spans="1:15" ht="20.100000000000001" hidden="1" customHeight="1">
      <c r="A188" s="816"/>
      <c r="B188" s="1154" t="s">
        <v>410</v>
      </c>
      <c r="C188" s="1154" t="s">
        <v>427</v>
      </c>
      <c r="D188" s="1154">
        <v>45960</v>
      </c>
      <c r="E188" s="1151">
        <f t="shared" si="175"/>
        <v>45964</v>
      </c>
      <c r="F188" s="1151">
        <f t="shared" si="176"/>
        <v>45970</v>
      </c>
      <c r="G188" s="1151">
        <f t="shared" si="177"/>
        <v>45972</v>
      </c>
      <c r="H188" s="1151">
        <f t="shared" si="178"/>
        <v>45975</v>
      </c>
      <c r="I188" s="1151">
        <f t="shared" si="179"/>
        <v>45980</v>
      </c>
      <c r="J188" s="1151">
        <f t="shared" si="180"/>
        <v>45981</v>
      </c>
      <c r="K188" s="1151">
        <f t="shared" si="181"/>
        <v>45982</v>
      </c>
      <c r="L188" s="1174"/>
      <c r="M188" s="1151">
        <f t="shared" ref="M188" si="184">M187+7</f>
        <v>45960</v>
      </c>
      <c r="N188" s="1151">
        <f t="shared" si="134"/>
        <v>45960</v>
      </c>
      <c r="O188" s="1175">
        <f t="shared" si="183"/>
        <v>44</v>
      </c>
    </row>
    <row r="189" spans="1:15" ht="20.100000000000001" hidden="1" customHeight="1">
      <c r="A189" s="816"/>
      <c r="B189" s="1154" t="s">
        <v>320</v>
      </c>
      <c r="C189" s="1154" t="s">
        <v>428</v>
      </c>
      <c r="D189" s="1154">
        <v>45970</v>
      </c>
      <c r="E189" s="1151">
        <f t="shared" si="175"/>
        <v>45974</v>
      </c>
      <c r="F189" s="1151">
        <f t="shared" si="176"/>
        <v>45980</v>
      </c>
      <c r="G189" s="1151">
        <f>F189+3</f>
        <v>45983</v>
      </c>
      <c r="H189" s="1151">
        <f>G189+5</f>
        <v>45988</v>
      </c>
      <c r="I189" s="1151">
        <f t="shared" si="179"/>
        <v>45993</v>
      </c>
      <c r="J189" s="1151">
        <f t="shared" si="180"/>
        <v>45994</v>
      </c>
      <c r="K189" s="1151">
        <f t="shared" si="181"/>
        <v>45995</v>
      </c>
      <c r="L189" s="1174"/>
      <c r="M189" s="1151">
        <f t="shared" ref="M189" si="185">M188+7</f>
        <v>45967</v>
      </c>
      <c r="N189" s="1151">
        <f t="shared" si="134"/>
        <v>45967</v>
      </c>
      <c r="O189" s="1175">
        <f t="shared" si="183"/>
        <v>45</v>
      </c>
    </row>
    <row r="190" spans="1:15" ht="20.100000000000001" hidden="1" customHeight="1">
      <c r="A190" s="816"/>
      <c r="B190" s="1154" t="s">
        <v>255</v>
      </c>
      <c r="C190" s="1154" t="s">
        <v>429</v>
      </c>
      <c r="D190" s="1154">
        <v>45974</v>
      </c>
      <c r="E190" s="1151">
        <f t="shared" si="175"/>
        <v>45978</v>
      </c>
      <c r="F190" s="1151">
        <f t="shared" si="176"/>
        <v>45984</v>
      </c>
      <c r="G190" s="1151">
        <f t="shared" ref="G190:G200" si="186">F190+3</f>
        <v>45987</v>
      </c>
      <c r="H190" s="1151">
        <f t="shared" ref="H190:H200" si="187">G190+5</f>
        <v>45992</v>
      </c>
      <c r="I190" s="1151">
        <f t="shared" si="179"/>
        <v>45997</v>
      </c>
      <c r="J190" s="1151">
        <f t="shared" si="180"/>
        <v>45998</v>
      </c>
      <c r="K190" s="1151">
        <f t="shared" si="181"/>
        <v>45999</v>
      </c>
      <c r="L190" s="1174"/>
      <c r="M190" s="1151">
        <f t="shared" ref="M190" si="188">M189+7</f>
        <v>45974</v>
      </c>
      <c r="N190" s="1151">
        <f t="shared" si="134"/>
        <v>45974</v>
      </c>
      <c r="O190" s="1175">
        <f t="shared" si="183"/>
        <v>46</v>
      </c>
    </row>
    <row r="191" spans="1:15" ht="20.100000000000001" hidden="1" customHeight="1">
      <c r="A191" s="816" t="s">
        <v>261</v>
      </c>
      <c r="B191" s="1154" t="s">
        <v>257</v>
      </c>
      <c r="C191" s="1154" t="s">
        <v>430</v>
      </c>
      <c r="D191" s="1154">
        <v>45988</v>
      </c>
      <c r="E191" s="1151">
        <f t="shared" si="175"/>
        <v>45992</v>
      </c>
      <c r="F191" s="1151">
        <f t="shared" si="176"/>
        <v>45998</v>
      </c>
      <c r="G191" s="1151">
        <f t="shared" si="186"/>
        <v>46001</v>
      </c>
      <c r="H191" s="1151">
        <f t="shared" si="187"/>
        <v>46006</v>
      </c>
      <c r="I191" s="1151">
        <f t="shared" si="179"/>
        <v>46011</v>
      </c>
      <c r="J191" s="1151">
        <f t="shared" si="180"/>
        <v>46012</v>
      </c>
      <c r="K191" s="1151">
        <f t="shared" si="181"/>
        <v>46013</v>
      </c>
      <c r="L191" s="1174"/>
      <c r="M191" s="1151">
        <f t="shared" ref="M191" si="189">M190+7</f>
        <v>45981</v>
      </c>
      <c r="N191" s="1151">
        <f t="shared" si="134"/>
        <v>45981</v>
      </c>
      <c r="O191" s="1175">
        <f t="shared" si="183"/>
        <v>47</v>
      </c>
    </row>
    <row r="192" spans="1:15" ht="20.100000000000001" hidden="1" customHeight="1">
      <c r="A192" s="816" t="s">
        <v>259</v>
      </c>
      <c r="B192" s="1167" t="s">
        <v>431</v>
      </c>
      <c r="C192" s="1154" t="s">
        <v>432</v>
      </c>
      <c r="D192" s="1154">
        <v>45991</v>
      </c>
      <c r="E192" s="1151">
        <f t="shared" ref="E192" si="190">D192+4</f>
        <v>45995</v>
      </c>
      <c r="F192" s="1151">
        <f t="shared" ref="F192" si="191">E192+6</f>
        <v>46001</v>
      </c>
      <c r="G192" s="1151">
        <f t="shared" si="186"/>
        <v>46004</v>
      </c>
      <c r="H192" s="1151">
        <f t="shared" si="187"/>
        <v>46009</v>
      </c>
      <c r="I192" s="1151">
        <f t="shared" ref="I192" si="192">H192+5</f>
        <v>46014</v>
      </c>
      <c r="J192" s="1151">
        <f t="shared" ref="J192" si="193">I192+1</f>
        <v>46015</v>
      </c>
      <c r="K192" s="1151">
        <f t="shared" ref="K192" si="194">J192+1</f>
        <v>46016</v>
      </c>
      <c r="L192" s="1174"/>
      <c r="M192" s="1151">
        <f t="shared" ref="M192" si="195">M191+7</f>
        <v>45988</v>
      </c>
      <c r="N192" s="1151">
        <f t="shared" si="134"/>
        <v>45988</v>
      </c>
      <c r="O192" s="1175">
        <f t="shared" ref="O192" si="196">WEEKNUM(N192)</f>
        <v>48</v>
      </c>
    </row>
    <row r="193" spans="1:15" ht="20.100000000000001" hidden="1" customHeight="1">
      <c r="A193" s="816" t="s">
        <v>433</v>
      </c>
      <c r="B193" s="1154" t="s">
        <v>434</v>
      </c>
      <c r="C193" s="1154" t="s">
        <v>435</v>
      </c>
      <c r="D193" s="1154">
        <v>45996</v>
      </c>
      <c r="E193" s="1151">
        <f t="shared" ref="E193:E196" si="197">D193+4</f>
        <v>46000</v>
      </c>
      <c r="F193" s="1151">
        <f t="shared" ref="F193:F196" si="198">E193+6</f>
        <v>46006</v>
      </c>
      <c r="G193" s="1151">
        <f t="shared" si="186"/>
        <v>46009</v>
      </c>
      <c r="H193" s="1151">
        <f t="shared" si="187"/>
        <v>46014</v>
      </c>
      <c r="I193" s="1151">
        <f t="shared" ref="I193:I196" si="199">H193+5</f>
        <v>46019</v>
      </c>
      <c r="J193" s="1151">
        <f t="shared" ref="J193:J196" si="200">I193+1</f>
        <v>46020</v>
      </c>
      <c r="K193" s="1151">
        <f t="shared" ref="K193:K196" si="201">J193+1</f>
        <v>46021</v>
      </c>
      <c r="L193" s="1174"/>
      <c r="M193" s="1151">
        <f t="shared" ref="M193" si="202">M192+7</f>
        <v>45995</v>
      </c>
      <c r="N193" s="1151">
        <f t="shared" si="134"/>
        <v>45995</v>
      </c>
      <c r="O193" s="1175">
        <f t="shared" ref="O193:O196" si="203">WEEKNUM(N193)</f>
        <v>49</v>
      </c>
    </row>
    <row r="194" spans="1:15" ht="20.100000000000001" hidden="1" customHeight="1">
      <c r="A194" s="816"/>
      <c r="B194" s="1154" t="s">
        <v>436</v>
      </c>
      <c r="C194" s="1154" t="s">
        <v>437</v>
      </c>
      <c r="D194" s="1154">
        <v>46003</v>
      </c>
      <c r="E194" s="1151">
        <f t="shared" si="197"/>
        <v>46007</v>
      </c>
      <c r="F194" s="1151">
        <f t="shared" si="198"/>
        <v>46013</v>
      </c>
      <c r="G194" s="1151">
        <f t="shared" si="186"/>
        <v>46016</v>
      </c>
      <c r="H194" s="1151">
        <f t="shared" si="187"/>
        <v>46021</v>
      </c>
      <c r="I194" s="1151">
        <f t="shared" si="199"/>
        <v>46026</v>
      </c>
      <c r="J194" s="1151">
        <f t="shared" si="200"/>
        <v>46027</v>
      </c>
      <c r="K194" s="1151">
        <f t="shared" si="201"/>
        <v>46028</v>
      </c>
      <c r="L194" s="1174"/>
      <c r="M194" s="1151">
        <f t="shared" ref="M194" si="204">M193+7</f>
        <v>46002</v>
      </c>
      <c r="N194" s="1151">
        <f t="shared" si="134"/>
        <v>46002</v>
      </c>
      <c r="O194" s="1175">
        <f t="shared" si="203"/>
        <v>50</v>
      </c>
    </row>
    <row r="195" spans="1:15" ht="20.100000000000001" hidden="1" customHeight="1">
      <c r="A195" s="816"/>
      <c r="B195" s="1154" t="s">
        <v>255</v>
      </c>
      <c r="C195" s="1154" t="s">
        <v>438</v>
      </c>
      <c r="D195" s="1154">
        <v>46010</v>
      </c>
      <c r="E195" s="1151">
        <f t="shared" si="197"/>
        <v>46014</v>
      </c>
      <c r="F195" s="1151">
        <f t="shared" si="198"/>
        <v>46020</v>
      </c>
      <c r="G195" s="1151">
        <f t="shared" si="186"/>
        <v>46023</v>
      </c>
      <c r="H195" s="1151">
        <f t="shared" si="187"/>
        <v>46028</v>
      </c>
      <c r="I195" s="1151">
        <f t="shared" si="199"/>
        <v>46033</v>
      </c>
      <c r="J195" s="1151">
        <f t="shared" si="200"/>
        <v>46034</v>
      </c>
      <c r="K195" s="1151">
        <f t="shared" si="201"/>
        <v>46035</v>
      </c>
      <c r="L195" s="1174"/>
      <c r="M195" s="1151">
        <f t="shared" ref="M195" si="205">M194+7</f>
        <v>46009</v>
      </c>
      <c r="N195" s="1151">
        <f t="shared" si="134"/>
        <v>46009</v>
      </c>
      <c r="O195" s="1175">
        <f t="shared" si="203"/>
        <v>51</v>
      </c>
    </row>
    <row r="196" spans="1:15" ht="20.100000000000001" hidden="1" customHeight="1">
      <c r="A196" s="816" t="s">
        <v>439</v>
      </c>
      <c r="B196" s="1159" t="s">
        <v>307</v>
      </c>
      <c r="C196" s="1154" t="s">
        <v>440</v>
      </c>
      <c r="D196" s="1160">
        <v>46016</v>
      </c>
      <c r="E196" s="1160">
        <f t="shared" si="197"/>
        <v>46020</v>
      </c>
      <c r="F196" s="1160">
        <f t="shared" si="198"/>
        <v>46026</v>
      </c>
      <c r="G196" s="1160">
        <f t="shared" si="186"/>
        <v>46029</v>
      </c>
      <c r="H196" s="1160">
        <f t="shared" si="187"/>
        <v>46034</v>
      </c>
      <c r="I196" s="1160">
        <f t="shared" si="199"/>
        <v>46039</v>
      </c>
      <c r="J196" s="1160">
        <f t="shared" si="200"/>
        <v>46040</v>
      </c>
      <c r="K196" s="1160">
        <f t="shared" si="201"/>
        <v>46041</v>
      </c>
      <c r="L196" s="1174"/>
      <c r="M196" s="1151">
        <f t="shared" ref="M196:M211" si="206">M195+7</f>
        <v>46016</v>
      </c>
      <c r="N196" s="1151">
        <f t="shared" ref="N196:N211" si="207">N195+7</f>
        <v>46016</v>
      </c>
      <c r="O196" s="1175">
        <f t="shared" si="203"/>
        <v>52</v>
      </c>
    </row>
    <row r="197" spans="1:15" ht="20.100000000000001" hidden="1" customHeight="1">
      <c r="A197" s="816" t="s">
        <v>441</v>
      </c>
      <c r="B197" s="1154" t="s">
        <v>257</v>
      </c>
      <c r="C197" s="1154" t="s">
        <v>442</v>
      </c>
      <c r="D197" s="1154">
        <v>46024</v>
      </c>
      <c r="E197" s="1151">
        <f t="shared" ref="E197:E200" si="208">D197+4</f>
        <v>46028</v>
      </c>
      <c r="F197" s="1151">
        <f t="shared" ref="F197:F200" si="209">E197+6</f>
        <v>46034</v>
      </c>
      <c r="G197" s="1151">
        <f t="shared" si="186"/>
        <v>46037</v>
      </c>
      <c r="H197" s="1151">
        <f t="shared" si="187"/>
        <v>46042</v>
      </c>
      <c r="I197" s="1151">
        <f t="shared" ref="I197:I201" si="210">H197+5</f>
        <v>46047</v>
      </c>
      <c r="J197" s="1151">
        <f t="shared" ref="J197:J201" si="211">I197+1</f>
        <v>46048</v>
      </c>
      <c r="K197" s="1151">
        <f t="shared" ref="K197:K201" si="212">J197+1</f>
        <v>46049</v>
      </c>
      <c r="L197" s="1174"/>
      <c r="M197" s="1151">
        <v>46023</v>
      </c>
      <c r="N197" s="1151">
        <v>46023</v>
      </c>
      <c r="O197" s="1175">
        <f t="shared" ref="O197:O198" si="213">WEEKNUM(N197)</f>
        <v>1</v>
      </c>
    </row>
    <row r="198" spans="1:15" ht="20.100000000000001" hidden="1" customHeight="1">
      <c r="A198" s="816" t="s">
        <v>441</v>
      </c>
      <c r="B198" s="1154" t="s">
        <v>434</v>
      </c>
      <c r="C198" s="1154" t="s">
        <v>443</v>
      </c>
      <c r="D198" s="1154">
        <v>46030</v>
      </c>
      <c r="E198" s="1151">
        <f t="shared" si="208"/>
        <v>46034</v>
      </c>
      <c r="F198" s="1151">
        <f t="shared" si="209"/>
        <v>46040</v>
      </c>
      <c r="G198" s="1151">
        <f t="shared" si="186"/>
        <v>46043</v>
      </c>
      <c r="H198" s="1151">
        <f t="shared" si="187"/>
        <v>46048</v>
      </c>
      <c r="I198" s="1151">
        <f t="shared" si="210"/>
        <v>46053</v>
      </c>
      <c r="J198" s="1151">
        <f t="shared" si="211"/>
        <v>46054</v>
      </c>
      <c r="K198" s="1151">
        <f t="shared" si="212"/>
        <v>46055</v>
      </c>
      <c r="L198" s="1174"/>
      <c r="M198" s="1151">
        <f>M197+7</f>
        <v>46030</v>
      </c>
      <c r="N198" s="1151">
        <f t="shared" si="207"/>
        <v>46030</v>
      </c>
      <c r="O198" s="1175">
        <f t="shared" si="213"/>
        <v>2</v>
      </c>
    </row>
    <row r="199" spans="1:15" ht="20.100000000000001" hidden="1" customHeight="1">
      <c r="A199" s="816" t="s">
        <v>444</v>
      </c>
      <c r="B199" s="1159" t="s">
        <v>307</v>
      </c>
      <c r="C199" s="1154" t="s">
        <v>445</v>
      </c>
      <c r="D199" s="1160">
        <v>46038</v>
      </c>
      <c r="E199" s="1160">
        <f t="shared" si="208"/>
        <v>46042</v>
      </c>
      <c r="F199" s="1160">
        <f t="shared" si="209"/>
        <v>46048</v>
      </c>
      <c r="G199" s="1160">
        <f t="shared" si="186"/>
        <v>46051</v>
      </c>
      <c r="H199" s="1160">
        <f t="shared" si="187"/>
        <v>46056</v>
      </c>
      <c r="I199" s="1160">
        <f t="shared" si="210"/>
        <v>46061</v>
      </c>
      <c r="J199" s="1160">
        <f t="shared" si="211"/>
        <v>46062</v>
      </c>
      <c r="K199" s="1160">
        <f t="shared" si="212"/>
        <v>46063</v>
      </c>
      <c r="L199" s="1174"/>
      <c r="M199" s="1151">
        <f t="shared" si="206"/>
        <v>46037</v>
      </c>
      <c r="N199" s="1151">
        <f t="shared" si="207"/>
        <v>46037</v>
      </c>
      <c r="O199" s="1175">
        <f t="shared" ref="O199:O207" si="214">WEEKNUM(N199)</f>
        <v>3</v>
      </c>
    </row>
    <row r="200" spans="1:15" ht="18.75" hidden="1" customHeight="1">
      <c r="A200" s="816" t="s">
        <v>255</v>
      </c>
      <c r="B200" s="1154" t="s">
        <v>320</v>
      </c>
      <c r="C200" s="1154" t="s">
        <v>446</v>
      </c>
      <c r="D200" s="1154">
        <v>46045</v>
      </c>
      <c r="E200" s="1151">
        <f t="shared" si="208"/>
        <v>46049</v>
      </c>
      <c r="F200" s="1151">
        <f t="shared" si="209"/>
        <v>46055</v>
      </c>
      <c r="G200" s="1151">
        <f t="shared" si="186"/>
        <v>46058</v>
      </c>
      <c r="H200" s="1151">
        <f t="shared" si="187"/>
        <v>46063</v>
      </c>
      <c r="I200" s="1151">
        <f t="shared" si="210"/>
        <v>46068</v>
      </c>
      <c r="J200" s="1151">
        <f t="shared" si="211"/>
        <v>46069</v>
      </c>
      <c r="K200" s="1151">
        <f t="shared" si="212"/>
        <v>46070</v>
      </c>
      <c r="L200" s="1174"/>
      <c r="M200" s="1151">
        <f t="shared" si="206"/>
        <v>46044</v>
      </c>
      <c r="N200" s="1151">
        <f t="shared" si="207"/>
        <v>46044</v>
      </c>
      <c r="O200" s="1175">
        <f t="shared" si="214"/>
        <v>4</v>
      </c>
    </row>
    <row r="201" spans="1:15" ht="20.100000000000001" hidden="1" customHeight="1">
      <c r="A201" s="816" t="s">
        <v>447</v>
      </c>
      <c r="B201" s="1154" t="s">
        <v>255</v>
      </c>
      <c r="C201" s="1154" t="s">
        <v>448</v>
      </c>
      <c r="D201" s="1154">
        <v>46056</v>
      </c>
      <c r="E201" s="1151">
        <f t="shared" ref="E201" si="215">D201+4</f>
        <v>46060</v>
      </c>
      <c r="F201" s="1151">
        <f t="shared" ref="F201" si="216">E201+6</f>
        <v>46066</v>
      </c>
      <c r="G201" s="1151">
        <f t="shared" ref="G201" si="217">F201+3</f>
        <v>46069</v>
      </c>
      <c r="H201" s="1151">
        <f t="shared" ref="H201" si="218">G201+5</f>
        <v>46074</v>
      </c>
      <c r="I201" s="1151">
        <f t="shared" si="210"/>
        <v>46079</v>
      </c>
      <c r="J201" s="1151">
        <f t="shared" si="211"/>
        <v>46080</v>
      </c>
      <c r="K201" s="1151">
        <f t="shared" si="212"/>
        <v>46081</v>
      </c>
      <c r="L201" s="1174"/>
      <c r="M201" s="1151">
        <f t="shared" si="206"/>
        <v>46051</v>
      </c>
      <c r="N201" s="1151">
        <f t="shared" si="207"/>
        <v>46051</v>
      </c>
      <c r="O201" s="1175">
        <f t="shared" si="214"/>
        <v>5</v>
      </c>
    </row>
    <row r="202" spans="1:15" ht="20.100000000000001" hidden="1" customHeight="1">
      <c r="A202" s="816" t="s">
        <v>449</v>
      </c>
      <c r="B202" s="1154" t="s">
        <v>447</v>
      </c>
      <c r="C202" s="1154" t="s">
        <v>450</v>
      </c>
      <c r="D202" s="1154">
        <v>46058</v>
      </c>
      <c r="E202" s="1151">
        <f t="shared" ref="E202:E203" si="219">D202+4</f>
        <v>46062</v>
      </c>
      <c r="F202" s="1151">
        <f t="shared" ref="F202:F203" si="220">E202+6</f>
        <v>46068</v>
      </c>
      <c r="G202" s="1151">
        <f t="shared" ref="G202:G203" si="221">F202+3</f>
        <v>46071</v>
      </c>
      <c r="H202" s="1151">
        <f t="shared" ref="H202:H203" si="222">G202+5</f>
        <v>46076</v>
      </c>
      <c r="I202" s="1151">
        <f t="shared" ref="I202:I203" si="223">H202+5</f>
        <v>46081</v>
      </c>
      <c r="J202" s="1151">
        <f t="shared" ref="J202:J203" si="224">I202+1</f>
        <v>46082</v>
      </c>
      <c r="K202" s="1151">
        <f t="shared" ref="K202:K203" si="225">J202+1</f>
        <v>46083</v>
      </c>
      <c r="L202" s="1174"/>
      <c r="M202" s="1151">
        <f t="shared" si="206"/>
        <v>46058</v>
      </c>
      <c r="N202" s="1151">
        <f t="shared" si="207"/>
        <v>46058</v>
      </c>
      <c r="O202" s="1175">
        <f t="shared" si="214"/>
        <v>6</v>
      </c>
    </row>
    <row r="203" spans="1:15" ht="20.100000000000001" hidden="1" customHeight="1">
      <c r="A203" s="816" t="s">
        <v>441</v>
      </c>
      <c r="B203" s="1154" t="s">
        <v>451</v>
      </c>
      <c r="C203" s="1154" t="s">
        <v>452</v>
      </c>
      <c r="D203" s="1154">
        <v>46065</v>
      </c>
      <c r="E203" s="1151">
        <f t="shared" si="219"/>
        <v>46069</v>
      </c>
      <c r="F203" s="1151">
        <f t="shared" si="220"/>
        <v>46075</v>
      </c>
      <c r="G203" s="1151">
        <f t="shared" si="221"/>
        <v>46078</v>
      </c>
      <c r="H203" s="1151">
        <f t="shared" si="222"/>
        <v>46083</v>
      </c>
      <c r="I203" s="1151">
        <f t="shared" si="223"/>
        <v>46088</v>
      </c>
      <c r="J203" s="1151">
        <f t="shared" si="224"/>
        <v>46089</v>
      </c>
      <c r="K203" s="1151">
        <f t="shared" si="225"/>
        <v>46090</v>
      </c>
      <c r="L203" s="1174"/>
      <c r="M203" s="1151">
        <f t="shared" si="206"/>
        <v>46065</v>
      </c>
      <c r="N203" s="1151">
        <f t="shared" si="207"/>
        <v>46065</v>
      </c>
      <c r="O203" s="1175">
        <f t="shared" si="214"/>
        <v>7</v>
      </c>
    </row>
    <row r="204" spans="1:15" ht="20.100000000000001" hidden="1" customHeight="1">
      <c r="A204" s="816" t="s">
        <v>453</v>
      </c>
      <c r="B204" s="1159" t="s">
        <v>307</v>
      </c>
      <c r="C204" s="1154" t="s">
        <v>454</v>
      </c>
      <c r="D204" s="1160">
        <v>46072</v>
      </c>
      <c r="E204" s="1160">
        <f t="shared" ref="E204" si="226">D204+4</f>
        <v>46076</v>
      </c>
      <c r="F204" s="1160">
        <f t="shared" ref="F204" si="227">E204+6</f>
        <v>46082</v>
      </c>
      <c r="G204" s="1160">
        <f t="shared" ref="G204" si="228">F204+3</f>
        <v>46085</v>
      </c>
      <c r="H204" s="1160">
        <f t="shared" ref="H204" si="229">G204+5</f>
        <v>46090</v>
      </c>
      <c r="I204" s="1160">
        <f t="shared" ref="I204" si="230">H204+5</f>
        <v>46095</v>
      </c>
      <c r="J204" s="1160">
        <f t="shared" ref="J204" si="231">I204+1</f>
        <v>46096</v>
      </c>
      <c r="K204" s="1160">
        <f t="shared" ref="K204" si="232">J204+1</f>
        <v>46097</v>
      </c>
      <c r="L204" s="1174"/>
      <c r="M204" s="1151">
        <f t="shared" si="206"/>
        <v>46072</v>
      </c>
      <c r="N204" s="1151">
        <f t="shared" si="207"/>
        <v>46072</v>
      </c>
      <c r="O204" s="1175">
        <f t="shared" si="214"/>
        <v>8</v>
      </c>
    </row>
    <row r="205" spans="1:15" ht="20.100000000000001" customHeight="1">
      <c r="A205" s="816"/>
      <c r="B205" s="1154" t="s">
        <v>436</v>
      </c>
      <c r="C205" s="1154" t="s">
        <v>455</v>
      </c>
      <c r="D205" s="1154">
        <v>46081</v>
      </c>
      <c r="E205" s="1151">
        <f t="shared" ref="E205" si="233">D205+4</f>
        <v>46085</v>
      </c>
      <c r="F205" s="1151">
        <f t="shared" ref="F205" si="234">E205+6</f>
        <v>46091</v>
      </c>
      <c r="G205" s="1151">
        <f t="shared" ref="G205" si="235">F205+3</f>
        <v>46094</v>
      </c>
      <c r="H205" s="1151">
        <f t="shared" ref="H205" si="236">G205+5</f>
        <v>46099</v>
      </c>
      <c r="I205" s="1151">
        <f t="shared" ref="I205" si="237">H205+5</f>
        <v>46104</v>
      </c>
      <c r="J205" s="1151">
        <f t="shared" ref="J205" si="238">I205+1</f>
        <v>46105</v>
      </c>
      <c r="K205" s="1151">
        <f t="shared" ref="K205" si="239">J205+1</f>
        <v>46106</v>
      </c>
      <c r="L205" s="1174"/>
      <c r="M205" s="1151">
        <f t="shared" si="206"/>
        <v>46079</v>
      </c>
      <c r="N205" s="1151">
        <f t="shared" si="207"/>
        <v>46079</v>
      </c>
      <c r="O205" s="1175">
        <f t="shared" si="214"/>
        <v>9</v>
      </c>
    </row>
    <row r="206" spans="1:15" ht="20.100000000000001" hidden="1" customHeight="1">
      <c r="A206" s="816" t="s">
        <v>255</v>
      </c>
      <c r="B206" s="1159" t="s">
        <v>307</v>
      </c>
      <c r="C206" s="1154" t="s">
        <v>456</v>
      </c>
      <c r="D206" s="1154">
        <v>46086</v>
      </c>
      <c r="E206" s="1151">
        <f t="shared" ref="E206" si="240">D206+4</f>
        <v>46090</v>
      </c>
      <c r="F206" s="1151">
        <f t="shared" ref="F206" si="241">E206+6</f>
        <v>46096</v>
      </c>
      <c r="G206" s="1151">
        <f t="shared" ref="G206" si="242">F206+3</f>
        <v>46099</v>
      </c>
      <c r="H206" s="1151">
        <f t="shared" ref="H206" si="243">G206+5</f>
        <v>46104</v>
      </c>
      <c r="I206" s="1151">
        <f t="shared" ref="I206" si="244">H206+5</f>
        <v>46109</v>
      </c>
      <c r="J206" s="1151">
        <f t="shared" ref="J206" si="245">I206+1</f>
        <v>46110</v>
      </c>
      <c r="K206" s="1151">
        <f t="shared" ref="K206" si="246">J206+1</f>
        <v>46111</v>
      </c>
      <c r="L206" s="1174"/>
      <c r="M206" s="1151">
        <f t="shared" si="206"/>
        <v>46086</v>
      </c>
      <c r="N206" s="1151">
        <f t="shared" si="207"/>
        <v>46086</v>
      </c>
      <c r="O206" s="1175">
        <f t="shared" si="214"/>
        <v>10</v>
      </c>
    </row>
    <row r="207" spans="1:15" ht="20.100000000000001" hidden="1" customHeight="1">
      <c r="A207" s="816"/>
      <c r="B207" s="1154" t="s">
        <v>447</v>
      </c>
      <c r="C207" s="1154" t="s">
        <v>457</v>
      </c>
      <c r="D207" s="1154">
        <v>46093</v>
      </c>
      <c r="E207" s="1151">
        <f t="shared" ref="E207" si="247">D207+4</f>
        <v>46097</v>
      </c>
      <c r="F207" s="1151">
        <f t="shared" ref="F207" si="248">E207+6</f>
        <v>46103</v>
      </c>
      <c r="G207" s="1151">
        <f t="shared" ref="G207" si="249">F207+3</f>
        <v>46106</v>
      </c>
      <c r="H207" s="1151">
        <f t="shared" ref="H207" si="250">G207+5</f>
        <v>46111</v>
      </c>
      <c r="I207" s="1151">
        <f t="shared" ref="I207" si="251">H207+5</f>
        <v>46116</v>
      </c>
      <c r="J207" s="1151">
        <f t="shared" ref="J207" si="252">I207+1</f>
        <v>46117</v>
      </c>
      <c r="K207" s="1151">
        <f t="shared" ref="K207" si="253">J207+1</f>
        <v>46118</v>
      </c>
      <c r="L207" s="1174"/>
      <c r="M207" s="1151">
        <f t="shared" si="206"/>
        <v>46093</v>
      </c>
      <c r="N207" s="1151">
        <f t="shared" si="207"/>
        <v>46093</v>
      </c>
      <c r="O207" s="1175">
        <f t="shared" si="214"/>
        <v>11</v>
      </c>
    </row>
    <row r="208" spans="1:15" ht="20.100000000000001" hidden="1" customHeight="1">
      <c r="A208" s="816"/>
      <c r="B208" s="1154" t="s">
        <v>451</v>
      </c>
      <c r="C208" s="1154" t="s">
        <v>458</v>
      </c>
      <c r="D208" s="1154">
        <v>46100</v>
      </c>
      <c r="E208" s="1151">
        <f t="shared" ref="E208" si="254">D208+4</f>
        <v>46104</v>
      </c>
      <c r="F208" s="1151">
        <f t="shared" ref="F208" si="255">E208+6</f>
        <v>46110</v>
      </c>
      <c r="G208" s="1151">
        <f t="shared" ref="G208" si="256">F208+3</f>
        <v>46113</v>
      </c>
      <c r="H208" s="1151">
        <f t="shared" ref="H208" si="257">G208+5</f>
        <v>46118</v>
      </c>
      <c r="I208" s="1151">
        <f t="shared" ref="I208" si="258">H208+5</f>
        <v>46123</v>
      </c>
      <c r="J208" s="1151">
        <f t="shared" ref="J208" si="259">I208+1</f>
        <v>46124</v>
      </c>
      <c r="K208" s="1151">
        <f t="shared" ref="K208" si="260">J208+1</f>
        <v>46125</v>
      </c>
      <c r="L208" s="1174"/>
      <c r="M208" s="1151">
        <f t="shared" si="206"/>
        <v>46100</v>
      </c>
      <c r="N208" s="1151">
        <f t="shared" si="207"/>
        <v>46100</v>
      </c>
      <c r="O208" s="1175">
        <f t="shared" ref="O208" si="261">WEEKNUM(N208)</f>
        <v>12</v>
      </c>
    </row>
    <row r="209" spans="1:15" ht="20.100000000000001" hidden="1" customHeight="1">
      <c r="A209" s="816" t="s">
        <v>453</v>
      </c>
      <c r="B209" s="1159" t="s">
        <v>459</v>
      </c>
      <c r="C209" s="1154" t="s">
        <v>460</v>
      </c>
      <c r="D209" s="1154">
        <v>46107</v>
      </c>
      <c r="E209" s="1151">
        <f t="shared" ref="E209" si="262">D209+4</f>
        <v>46111</v>
      </c>
      <c r="F209" s="1151">
        <f t="shared" ref="F209" si="263">E209+6</f>
        <v>46117</v>
      </c>
      <c r="G209" s="1151">
        <f t="shared" ref="G209" si="264">F209+3</f>
        <v>46120</v>
      </c>
      <c r="H209" s="1151">
        <f t="shared" ref="H209" si="265">G209+5</f>
        <v>46125</v>
      </c>
      <c r="I209" s="1151">
        <f t="shared" ref="I209" si="266">H209+5</f>
        <v>46130</v>
      </c>
      <c r="J209" s="1151">
        <f t="shared" ref="J209" si="267">I209+1</f>
        <v>46131</v>
      </c>
      <c r="K209" s="1151">
        <f t="shared" ref="K209" si="268">J209+1</f>
        <v>46132</v>
      </c>
      <c r="L209" s="1174"/>
      <c r="M209" s="1151">
        <f t="shared" si="206"/>
        <v>46107</v>
      </c>
      <c r="N209" s="1151">
        <f t="shared" si="207"/>
        <v>46107</v>
      </c>
      <c r="O209" s="1175">
        <f t="shared" ref="O209" si="269">WEEKNUM(N209)</f>
        <v>13</v>
      </c>
    </row>
    <row r="210" spans="1:15" ht="20.100000000000001" hidden="1" customHeight="1">
      <c r="A210" s="816"/>
      <c r="B210" s="1154" t="s">
        <v>436</v>
      </c>
      <c r="C210" s="1154" t="s">
        <v>461</v>
      </c>
      <c r="D210" s="1154">
        <v>46114</v>
      </c>
      <c r="E210" s="1151">
        <f t="shared" ref="E210:E211" si="270">D210+4</f>
        <v>46118</v>
      </c>
      <c r="F210" s="1151">
        <f t="shared" ref="F210:F211" si="271">E210+6</f>
        <v>46124</v>
      </c>
      <c r="G210" s="1151">
        <f t="shared" ref="G210:G211" si="272">F210+3</f>
        <v>46127</v>
      </c>
      <c r="H210" s="1151">
        <f t="shared" ref="H210:H211" si="273">G210+5</f>
        <v>46132</v>
      </c>
      <c r="I210" s="1151">
        <f t="shared" ref="I210:I211" si="274">H210+5</f>
        <v>46137</v>
      </c>
      <c r="J210" s="1151">
        <f t="shared" ref="J210:J211" si="275">I210+1</f>
        <v>46138</v>
      </c>
      <c r="K210" s="1151">
        <f t="shared" ref="K210:K211" si="276">J210+1</f>
        <v>46139</v>
      </c>
      <c r="L210" s="1174"/>
      <c r="M210" s="1151">
        <f t="shared" si="206"/>
        <v>46114</v>
      </c>
      <c r="N210" s="1151">
        <f t="shared" si="207"/>
        <v>46114</v>
      </c>
      <c r="O210" s="1175">
        <f t="shared" ref="O210:O211" si="277">WEEKNUM(N210)</f>
        <v>14</v>
      </c>
    </row>
    <row r="211" spans="1:15" ht="20.100000000000001" hidden="1" customHeight="1">
      <c r="A211" s="816"/>
      <c r="B211" s="1154" t="s">
        <v>462</v>
      </c>
      <c r="C211" s="1154" t="s">
        <v>463</v>
      </c>
      <c r="D211" s="1154">
        <v>46121</v>
      </c>
      <c r="E211" s="1151">
        <f t="shared" si="270"/>
        <v>46125</v>
      </c>
      <c r="F211" s="1151">
        <f t="shared" si="271"/>
        <v>46131</v>
      </c>
      <c r="G211" s="1151">
        <f t="shared" si="272"/>
        <v>46134</v>
      </c>
      <c r="H211" s="1151">
        <f t="shared" si="273"/>
        <v>46139</v>
      </c>
      <c r="I211" s="1151">
        <f t="shared" si="274"/>
        <v>46144</v>
      </c>
      <c r="J211" s="1151">
        <f t="shared" si="275"/>
        <v>46145</v>
      </c>
      <c r="K211" s="1151">
        <f t="shared" si="276"/>
        <v>46146</v>
      </c>
      <c r="L211" s="1174"/>
      <c r="M211" s="1151">
        <f t="shared" si="206"/>
        <v>46121</v>
      </c>
      <c r="N211" s="1151">
        <f t="shared" si="207"/>
        <v>46121</v>
      </c>
      <c r="O211" s="1175">
        <f t="shared" si="277"/>
        <v>15</v>
      </c>
    </row>
    <row r="212" spans="1:15" s="18" customFormat="1" ht="13.9">
      <c r="A212" s="853"/>
      <c r="B212" s="147" t="s">
        <v>464</v>
      </c>
      <c r="C212" s="11"/>
      <c r="D212" s="11"/>
      <c r="E212" s="11"/>
      <c r="F212" s="11"/>
      <c r="G212" s="11"/>
      <c r="H212" s="11"/>
      <c r="I212" s="11"/>
      <c r="J212" s="11"/>
    </row>
    <row r="213" spans="1:15">
      <c r="M213" s="147"/>
      <c r="N213" s="147"/>
    </row>
    <row r="214" spans="1:15" ht="13.9" thickBot="1">
      <c r="B214" s="790"/>
      <c r="C214" s="790"/>
      <c r="D214" s="790"/>
      <c r="E214" s="790"/>
      <c r="F214" s="790"/>
      <c r="G214" s="790"/>
      <c r="H214" s="790"/>
      <c r="M214" s="147"/>
      <c r="N214" s="147"/>
    </row>
    <row r="215" spans="1:15" s="147" customFormat="1" ht="18" customHeight="1">
      <c r="B215" s="770"/>
      <c r="C215" s="771"/>
      <c r="D215" s="772"/>
      <c r="E215" s="773"/>
      <c r="F215" s="774"/>
      <c r="G215" s="775"/>
      <c r="H215" s="776"/>
    </row>
    <row r="216" spans="1:15" s="147" customFormat="1" ht="18" customHeight="1">
      <c r="B216" s="777" t="s">
        <v>465</v>
      </c>
      <c r="C216" s="145"/>
      <c r="D216" s="147" t="s">
        <v>466</v>
      </c>
      <c r="G216" s="147" t="s">
        <v>467</v>
      </c>
      <c r="H216" s="778"/>
    </row>
    <row r="217" spans="1:15" s="147" customFormat="1" ht="18" customHeight="1">
      <c r="B217" s="779" t="s">
        <v>468</v>
      </c>
      <c r="C217" s="780" t="s">
        <v>469</v>
      </c>
      <c r="D217" s="133" t="s">
        <v>470</v>
      </c>
      <c r="F217" s="780" t="s">
        <v>471</v>
      </c>
      <c r="G217" s="145" t="s">
        <v>472</v>
      </c>
      <c r="H217" s="781" t="s">
        <v>473</v>
      </c>
    </row>
    <row r="218" spans="1:15" s="147" customFormat="1" ht="18" customHeight="1">
      <c r="B218" s="779" t="s">
        <v>474</v>
      </c>
      <c r="C218" s="780" t="s">
        <v>475</v>
      </c>
      <c r="D218" s="133" t="s">
        <v>476</v>
      </c>
      <c r="E218" s="148" t="s">
        <v>477</v>
      </c>
      <c r="F218" s="784" t="s">
        <v>478</v>
      </c>
      <c r="G218" s="145" t="s">
        <v>479</v>
      </c>
      <c r="H218" s="781" t="s">
        <v>480</v>
      </c>
    </row>
    <row r="219" spans="1:15" s="147" customFormat="1" ht="18" customHeight="1">
      <c r="B219" s="782" t="s">
        <v>481</v>
      </c>
      <c r="C219" s="783" t="s">
        <v>482</v>
      </c>
      <c r="D219" s="133" t="s">
        <v>483</v>
      </c>
      <c r="E219" s="148" t="s">
        <v>484</v>
      </c>
      <c r="F219" s="784" t="s">
        <v>485</v>
      </c>
      <c r="G219" s="587" t="s">
        <v>486</v>
      </c>
      <c r="H219" s="785" t="s">
        <v>487</v>
      </c>
    </row>
    <row r="220" spans="1:15" s="147" customFormat="1" ht="18" customHeight="1">
      <c r="B220" s="782" t="s">
        <v>488</v>
      </c>
      <c r="C220" s="783" t="s">
        <v>489</v>
      </c>
      <c r="D220" s="133" t="s">
        <v>490</v>
      </c>
      <c r="E220" s="148" t="s">
        <v>491</v>
      </c>
      <c r="F220" s="784" t="s">
        <v>492</v>
      </c>
      <c r="G220" s="587" t="s">
        <v>493</v>
      </c>
      <c r="H220" s="785" t="s">
        <v>494</v>
      </c>
      <c r="M220" s="149"/>
      <c r="N220" s="149"/>
    </row>
    <row r="221" spans="1:15" s="147" customFormat="1" ht="18" customHeight="1">
      <c r="B221" s="782" t="s">
        <v>495</v>
      </c>
      <c r="C221" s="783" t="s">
        <v>496</v>
      </c>
      <c r="D221" s="133" t="s">
        <v>497</v>
      </c>
      <c r="E221" s="148" t="s">
        <v>498</v>
      </c>
      <c r="F221" s="784" t="s">
        <v>499</v>
      </c>
      <c r="G221" s="587" t="s">
        <v>500</v>
      </c>
      <c r="H221" s="785" t="s">
        <v>501</v>
      </c>
      <c r="M221" s="149"/>
      <c r="N221" s="149"/>
    </row>
    <row r="222" spans="1:15" s="147" customFormat="1" ht="18" customHeight="1">
      <c r="B222" s="782" t="s">
        <v>502</v>
      </c>
      <c r="C222" s="783" t="s">
        <v>503</v>
      </c>
      <c r="D222" s="133" t="s">
        <v>504</v>
      </c>
      <c r="E222" s="148" t="s">
        <v>505</v>
      </c>
      <c r="F222" s="784" t="s">
        <v>506</v>
      </c>
      <c r="G222" s="587" t="s">
        <v>507</v>
      </c>
      <c r="H222" s="785" t="s">
        <v>508</v>
      </c>
      <c r="M222" s="149"/>
      <c r="N222" s="149"/>
    </row>
    <row r="223" spans="1:15" s="147" customFormat="1" ht="18" customHeight="1">
      <c r="B223" s="782" t="s">
        <v>509</v>
      </c>
      <c r="C223" s="783" t="s">
        <v>510</v>
      </c>
      <c r="D223" s="133" t="s">
        <v>511</v>
      </c>
      <c r="E223" s="148" t="s">
        <v>512</v>
      </c>
      <c r="F223" s="1080" t="s">
        <v>513</v>
      </c>
      <c r="G223" s="587" t="s">
        <v>514</v>
      </c>
      <c r="H223" s="786" t="s">
        <v>515</v>
      </c>
      <c r="M223" s="149"/>
      <c r="N223" s="149"/>
    </row>
    <row r="224" spans="1:15" ht="18" customHeight="1">
      <c r="B224" s="782" t="s">
        <v>516</v>
      </c>
      <c r="C224" s="783" t="s">
        <v>517</v>
      </c>
      <c r="D224" s="133" t="s">
        <v>518</v>
      </c>
      <c r="E224" s="148" t="s">
        <v>519</v>
      </c>
      <c r="F224" s="738" t="s">
        <v>520</v>
      </c>
      <c r="G224" s="147"/>
      <c r="H224" s="787"/>
    </row>
    <row r="225" spans="2:8" ht="18" customHeight="1" thickBot="1">
      <c r="B225" s="788"/>
      <c r="C225" s="789"/>
      <c r="D225" s="789"/>
      <c r="E225" s="790"/>
      <c r="F225" s="790"/>
      <c r="G225" s="790"/>
      <c r="H225" s="791"/>
    </row>
  </sheetData>
  <mergeCells count="18">
    <mergeCell ref="B2:F2"/>
    <mergeCell ref="B4:F4"/>
    <mergeCell ref="B5:F5"/>
    <mergeCell ref="B6:F6"/>
    <mergeCell ref="B8:C8"/>
    <mergeCell ref="D8:D9"/>
    <mergeCell ref="E93:K93"/>
    <mergeCell ref="B66:F66"/>
    <mergeCell ref="D67:M67"/>
    <mergeCell ref="B68:C68"/>
    <mergeCell ref="D68:D69"/>
    <mergeCell ref="E70:K70"/>
    <mergeCell ref="F71:K71"/>
    <mergeCell ref="E134:K134"/>
    <mergeCell ref="B114:F114"/>
    <mergeCell ref="D115:M115"/>
    <mergeCell ref="B116:C116"/>
    <mergeCell ref="D116:D117"/>
  </mergeCells>
  <hyperlinks>
    <hyperlink ref="H2" location="HOME!Print_Area" display="HOME" xr:uid="{12AD540C-AA43-4B9E-892C-68DA567F854D}"/>
    <hyperlink ref="H217" r:id="rId1" xr:uid="{4FA95531-940A-4FF6-BFD5-F75A8626D35F}"/>
    <hyperlink ref="C217" r:id="rId2" xr:uid="{EE3CCA4B-4193-41C0-A89B-20ABDAD03B1F}"/>
    <hyperlink ref="H222" r:id="rId3" xr:uid="{862BA144-EF81-4F10-B96F-F284C605E4F3}"/>
    <hyperlink ref="H221" r:id="rId4" xr:uid="{8A632D21-FB07-40FD-8F59-CE17175EE453}"/>
    <hyperlink ref="C220" r:id="rId5" xr:uid="{87C6BF9A-D5B5-4F16-AC6C-B5BFC60677A4}"/>
    <hyperlink ref="C218" r:id="rId6" xr:uid="{6D29163A-0ED9-4611-8648-E429BDAB2EF9}"/>
    <hyperlink ref="C224" r:id="rId7" xr:uid="{3A4792FC-6D32-4A92-B19A-EFDD68C12E63}"/>
    <hyperlink ref="H220" r:id="rId8" xr:uid="{68AB3E59-F6BE-457B-8338-749143CB13EF}"/>
    <hyperlink ref="H223" r:id="rId9" xr:uid="{00053B8C-8F00-4DBD-B2CB-372777CCE916}"/>
    <hyperlink ref="F217" r:id="rId10" xr:uid="{7A934478-8546-4BF2-A92D-2253B1B78BE9}"/>
    <hyperlink ref="F222" r:id="rId11" xr:uid="{F5297D3E-47BF-49C9-9D0A-DD420A46794A}"/>
    <hyperlink ref="F218" r:id="rId12" xr:uid="{D58C525D-C018-4705-B47F-5EB5640FDFC8}"/>
    <hyperlink ref="F219" r:id="rId13" xr:uid="{D1F80551-C4B3-43F8-92A0-864FE40F97E4}"/>
    <hyperlink ref="F220" r:id="rId14" xr:uid="{A9EE3258-EE2A-4659-899B-1FB167D074AF}"/>
    <hyperlink ref="F221" r:id="rId15" xr:uid="{A37647B0-DF46-433C-9C7E-AE55D646BDAA}"/>
    <hyperlink ref="H218" r:id="rId16" xr:uid="{7A85D380-219B-4903-83BA-B4197B495ECB}"/>
    <hyperlink ref="H219" r:id="rId17" xr:uid="{12B0764B-1FBF-46CE-966D-DF903DAEDA2E}"/>
    <hyperlink ref="F223" r:id="rId18" xr:uid="{B4375661-3360-48D9-A830-42105FD26116}"/>
    <hyperlink ref="C219" r:id="rId19" xr:uid="{63F9C2B9-0E39-4271-B247-26FF567D7E19}"/>
    <hyperlink ref="C221" r:id="rId20" xr:uid="{B7F69488-15FF-4B95-9635-E91D9DE8218B}"/>
    <hyperlink ref="C222" r:id="rId21" xr:uid="{2C3B5E51-4E6D-4FC1-A689-DA496B4203B6}"/>
    <hyperlink ref="C223" r:id="rId22" xr:uid="{6B2F1D63-76B4-4282-A95D-D94DA272A459}"/>
    <hyperlink ref="F224" r:id="rId23" xr:uid="{38E56461-9344-4914-8F53-DDB52068276D}"/>
  </hyperlinks>
  <pageMargins left="0.70866141732283472" right="0.70866141732283472" top="0.74803149606299213" bottom="0.74803149606299213" header="0.31496062992125984" footer="0.31496062992125984"/>
  <pageSetup paperSize="9" scale="45" orientation="landscape" r:id="rId24"/>
  <headerFooter>
    <oddFooter>&amp;L_x000D_&amp;1#&amp;"Calibri"&amp;10&amp;K000000 Sensitivity: Public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E6BF-FE36-44F1-85F3-84A89DA098B0}">
  <sheetPr codeName="Sheet18">
    <tabColor rgb="FFFFFF00"/>
    <pageSetUpPr fitToPage="1"/>
  </sheetPr>
  <dimension ref="A1:O353"/>
  <sheetViews>
    <sheetView showGridLines="0" tabSelected="1" topLeftCell="A181" zoomScaleNormal="100" zoomScaleSheetLayoutView="85" workbookViewId="0">
      <selection activeCell="D325" sqref="D325"/>
    </sheetView>
  </sheetViews>
  <sheetFormatPr defaultColWidth="9.140625" defaultRowHeight="18" customHeight="1"/>
  <cols>
    <col min="1" max="1" width="27.7109375" style="853" customWidth="1"/>
    <col min="2" max="2" width="22.85546875" style="11" customWidth="1"/>
    <col min="3" max="3" width="25.42578125" style="11" customWidth="1"/>
    <col min="4" max="5" width="18.7109375" style="11" customWidth="1"/>
    <col min="6" max="6" width="19.85546875" style="11" customWidth="1"/>
    <col min="7" max="7" width="18.7109375" style="11" customWidth="1"/>
    <col min="8" max="8" width="22.140625" style="11" customWidth="1"/>
    <col min="9" max="9" width="19.42578125" style="11" customWidth="1"/>
    <col min="10" max="10" width="18.7109375" style="11" customWidth="1"/>
    <col min="11" max="11" width="22.5703125" style="18" customWidth="1"/>
    <col min="12" max="12" width="20.7109375" style="18" customWidth="1"/>
    <col min="13" max="13" width="18.42578125" style="18" customWidth="1"/>
    <col min="14" max="16384" width="9.140625" style="18"/>
  </cols>
  <sheetData>
    <row r="1" spans="1:11" s="124" customFormat="1" ht="18" customHeight="1">
      <c r="A1" s="851"/>
      <c r="B1" s="415"/>
      <c r="C1" s="415"/>
      <c r="D1" s="415"/>
      <c r="E1" s="415"/>
      <c r="F1" s="415"/>
      <c r="G1" s="415"/>
      <c r="H1" s="415"/>
      <c r="I1" s="415"/>
      <c r="J1" s="415"/>
      <c r="K1" s="415"/>
    </row>
    <row r="2" spans="1:11" s="124" customFormat="1" ht="20.100000000000001" customHeight="1">
      <c r="A2" s="851"/>
      <c r="B2" s="1642" t="s">
        <v>0</v>
      </c>
      <c r="C2" s="1642"/>
      <c r="D2" s="1642"/>
      <c r="E2" s="1642"/>
      <c r="F2" s="1642"/>
      <c r="G2" s="609"/>
      <c r="H2" s="943" t="s">
        <v>241</v>
      </c>
      <c r="I2" s="415"/>
      <c r="J2" s="415"/>
      <c r="K2" s="415"/>
    </row>
    <row r="3" spans="1:11" s="124" customFormat="1" ht="18" customHeight="1">
      <c r="A3" s="851"/>
      <c r="B3" s="607"/>
      <c r="C3" s="608"/>
      <c r="D3" s="608"/>
      <c r="E3" s="608"/>
      <c r="F3" s="608"/>
      <c r="G3" s="415"/>
      <c r="H3" s="415"/>
      <c r="I3" s="415"/>
      <c r="J3" s="415"/>
      <c r="K3" s="415"/>
    </row>
    <row r="4" spans="1:11" s="149" customFormat="1" ht="21">
      <c r="A4" s="851"/>
      <c r="B4" s="1653" t="s">
        <v>9</v>
      </c>
      <c r="C4" s="1654"/>
      <c r="D4" s="1654"/>
      <c r="E4" s="1654"/>
      <c r="F4" s="1655"/>
      <c r="G4" s="1024"/>
      <c r="H4" s="415"/>
      <c r="I4" s="415"/>
      <c r="J4" s="415"/>
      <c r="K4" s="415"/>
    </row>
    <row r="5" spans="1:11" s="149" customFormat="1" ht="21">
      <c r="A5" s="1025"/>
      <c r="B5" s="1026"/>
      <c r="C5" s="1026"/>
      <c r="D5" s="1026"/>
      <c r="E5" s="1026"/>
      <c r="F5" s="1026"/>
      <c r="G5" s="1027"/>
      <c r="H5" s="205"/>
      <c r="I5" s="205"/>
      <c r="J5" s="205"/>
      <c r="K5" s="205"/>
    </row>
    <row r="6" spans="1:11" s="149" customFormat="1" ht="20.100000000000001" hidden="1" customHeight="1">
      <c r="A6" s="1018"/>
      <c r="B6" s="1587" t="s">
        <v>245</v>
      </c>
      <c r="C6" s="1587"/>
      <c r="D6" s="1587"/>
      <c r="E6" s="1587"/>
      <c r="F6" s="1587"/>
      <c r="G6" s="1022"/>
      <c r="H6" s="145"/>
      <c r="I6" s="145"/>
      <c r="J6" s="145"/>
      <c r="K6" s="145"/>
    </row>
    <row r="7" spans="1:11" s="149" customFormat="1" ht="19.5" hidden="1" customHeight="1">
      <c r="A7" s="1018"/>
      <c r="B7" s="1019"/>
      <c r="C7" s="1019"/>
      <c r="D7" s="1019"/>
      <c r="E7" s="1019"/>
      <c r="F7" s="1019"/>
      <c r="G7" s="1019"/>
      <c r="H7" s="145"/>
      <c r="I7" s="145"/>
      <c r="J7" s="145"/>
      <c r="K7" s="145"/>
    </row>
    <row r="8" spans="1:11" s="146" customFormat="1" ht="27.75" hidden="1" customHeight="1">
      <c r="A8" s="851"/>
      <c r="B8" s="1593" t="s">
        <v>9</v>
      </c>
      <c r="C8" s="1594"/>
      <c r="D8" s="1643" t="s">
        <v>247</v>
      </c>
      <c r="E8" s="955" t="s">
        <v>714</v>
      </c>
      <c r="F8" s="956" t="s">
        <v>144</v>
      </c>
      <c r="G8" s="956" t="s">
        <v>107</v>
      </c>
      <c r="I8" s="906"/>
      <c r="K8" s="415"/>
    </row>
    <row r="9" spans="1:11" s="146" customFormat="1" ht="18" hidden="1" customHeight="1">
      <c r="A9" s="851"/>
      <c r="B9" s="955" t="s">
        <v>249</v>
      </c>
      <c r="C9" s="955" t="s">
        <v>250</v>
      </c>
      <c r="D9" s="1644"/>
      <c r="E9" s="957" t="s">
        <v>715</v>
      </c>
      <c r="F9" s="958" t="s">
        <v>134</v>
      </c>
      <c r="G9" s="958" t="s">
        <v>64</v>
      </c>
      <c r="I9" s="1034" t="s">
        <v>251</v>
      </c>
      <c r="J9" s="415"/>
      <c r="K9" s="415"/>
    </row>
    <row r="10" spans="1:11" s="146" customFormat="1" ht="19.5" hidden="1" customHeight="1">
      <c r="A10" s="844" t="s">
        <v>2937</v>
      </c>
      <c r="B10" s="628" t="s">
        <v>2938</v>
      </c>
      <c r="C10" s="629" t="s">
        <v>2939</v>
      </c>
      <c r="D10" s="629">
        <v>45200</v>
      </c>
      <c r="E10" s="631">
        <f t="shared" ref="E10" si="0">D10+2</f>
        <v>45202</v>
      </c>
      <c r="F10" s="629">
        <f t="shared" ref="F10" si="1">D10+6</f>
        <v>45206</v>
      </c>
      <c r="G10" s="629">
        <f t="shared" ref="G10" si="2">D10+7</f>
        <v>45207</v>
      </c>
      <c r="I10" s="900">
        <v>45201</v>
      </c>
      <c r="J10" s="609"/>
      <c r="K10" s="415"/>
    </row>
    <row r="11" spans="1:11" s="146" customFormat="1" ht="19.5" hidden="1" customHeight="1">
      <c r="A11" s="844"/>
      <c r="B11" s="628" t="s">
        <v>1981</v>
      </c>
      <c r="C11" s="629" t="s">
        <v>2940</v>
      </c>
      <c r="D11" s="629">
        <f t="shared" ref="D11:D29" si="3">D10+7</f>
        <v>45207</v>
      </c>
      <c r="E11" s="629">
        <f t="shared" ref="E11" si="4">D11+2</f>
        <v>45209</v>
      </c>
      <c r="F11" s="629">
        <f t="shared" ref="F11" si="5">D11+6</f>
        <v>45213</v>
      </c>
      <c r="G11" s="629">
        <f t="shared" ref="G11" si="6">D11+7</f>
        <v>45214</v>
      </c>
      <c r="I11" s="900">
        <f t="shared" ref="I11:I23" si="7">D11+1</f>
        <v>45208</v>
      </c>
      <c r="J11" s="609"/>
      <c r="K11" s="415"/>
    </row>
    <row r="12" spans="1:11" s="146" customFormat="1" ht="19.5" hidden="1" customHeight="1">
      <c r="A12" s="844"/>
      <c r="B12" s="628" t="s">
        <v>1977</v>
      </c>
      <c r="C12" s="629" t="s">
        <v>2941</v>
      </c>
      <c r="D12" s="629">
        <v>45215</v>
      </c>
      <c r="E12" s="629">
        <f t="shared" ref="E12" si="8">D12+2</f>
        <v>45217</v>
      </c>
      <c r="F12" s="629">
        <f t="shared" ref="F12" si="9">D12+6</f>
        <v>45221</v>
      </c>
      <c r="G12" s="629">
        <f t="shared" ref="G12" si="10">D12+7</f>
        <v>45222</v>
      </c>
      <c r="I12" s="900">
        <f t="shared" si="7"/>
        <v>45216</v>
      </c>
      <c r="J12" s="609"/>
      <c r="K12" s="415"/>
    </row>
    <row r="13" spans="1:11" s="146" customFormat="1" ht="19.5" hidden="1" customHeight="1">
      <c r="A13" s="844" t="s">
        <v>2942</v>
      </c>
      <c r="B13" s="628" t="s">
        <v>2943</v>
      </c>
      <c r="C13" s="629" t="s">
        <v>2944</v>
      </c>
      <c r="D13" s="629">
        <v>45221</v>
      </c>
      <c r="E13" s="629">
        <f t="shared" ref="E13" si="11">D13+2</f>
        <v>45223</v>
      </c>
      <c r="F13" s="629">
        <f t="shared" ref="F13" si="12">D13+6</f>
        <v>45227</v>
      </c>
      <c r="G13" s="629">
        <f t="shared" ref="G13" si="13">D13+7</f>
        <v>45228</v>
      </c>
      <c r="I13" s="900">
        <f t="shared" si="7"/>
        <v>45222</v>
      </c>
      <c r="J13" s="609"/>
      <c r="K13" s="415"/>
    </row>
    <row r="14" spans="1:11" s="146" customFormat="1" ht="19.5" hidden="1" customHeight="1">
      <c r="A14" s="844"/>
      <c r="B14" s="628" t="s">
        <v>2945</v>
      </c>
      <c r="C14" s="629" t="s">
        <v>2946</v>
      </c>
      <c r="D14" s="629">
        <f t="shared" si="3"/>
        <v>45228</v>
      </c>
      <c r="E14" s="629">
        <f t="shared" ref="E14" si="14">D14+2</f>
        <v>45230</v>
      </c>
      <c r="F14" s="629">
        <f t="shared" ref="F14" si="15">D14+6</f>
        <v>45234</v>
      </c>
      <c r="G14" s="629">
        <f t="shared" ref="G14" si="16">D14+7</f>
        <v>45235</v>
      </c>
      <c r="I14" s="900">
        <f t="shared" si="7"/>
        <v>45229</v>
      </c>
      <c r="J14" s="609"/>
      <c r="K14" s="415"/>
    </row>
    <row r="15" spans="1:11" s="146" customFormat="1" ht="19.5" hidden="1" customHeight="1">
      <c r="A15" s="844"/>
      <c r="B15" s="628" t="s">
        <v>1989</v>
      </c>
      <c r="C15" s="629" t="s">
        <v>2947</v>
      </c>
      <c r="D15" s="629">
        <f t="shared" si="3"/>
        <v>45235</v>
      </c>
      <c r="E15" s="629">
        <f t="shared" ref="E15:E18" si="17">D15+2</f>
        <v>45237</v>
      </c>
      <c r="F15" s="629">
        <f t="shared" ref="F15:F18" si="18">D15+6</f>
        <v>45241</v>
      </c>
      <c r="G15" s="629">
        <f t="shared" ref="G15:G18" si="19">D15+7</f>
        <v>45242</v>
      </c>
      <c r="I15" s="900">
        <f t="shared" si="7"/>
        <v>45236</v>
      </c>
      <c r="J15" s="609"/>
      <c r="K15" s="415"/>
    </row>
    <row r="16" spans="1:11" s="146" customFormat="1" ht="19.5" hidden="1" customHeight="1">
      <c r="A16" s="844"/>
      <c r="B16" s="628" t="s">
        <v>2938</v>
      </c>
      <c r="C16" s="629" t="s">
        <v>2948</v>
      </c>
      <c r="D16" s="629">
        <f t="shared" si="3"/>
        <v>45242</v>
      </c>
      <c r="E16" s="629">
        <f t="shared" si="17"/>
        <v>45244</v>
      </c>
      <c r="F16" s="629">
        <f t="shared" si="18"/>
        <v>45248</v>
      </c>
      <c r="G16" s="629">
        <f t="shared" si="19"/>
        <v>45249</v>
      </c>
      <c r="I16" s="900">
        <f t="shared" si="7"/>
        <v>45243</v>
      </c>
      <c r="J16" s="609"/>
      <c r="K16" s="415"/>
    </row>
    <row r="17" spans="1:11" s="146" customFormat="1" ht="19.5" hidden="1" customHeight="1">
      <c r="A17" s="844"/>
      <c r="B17" s="628" t="s">
        <v>1981</v>
      </c>
      <c r="C17" s="629" t="s">
        <v>2949</v>
      </c>
      <c r="D17" s="629">
        <f t="shared" si="3"/>
        <v>45249</v>
      </c>
      <c r="E17" s="629">
        <f t="shared" si="17"/>
        <v>45251</v>
      </c>
      <c r="F17" s="629">
        <f t="shared" si="18"/>
        <v>45255</v>
      </c>
      <c r="G17" s="629">
        <f t="shared" si="19"/>
        <v>45256</v>
      </c>
      <c r="I17" s="900">
        <f t="shared" si="7"/>
        <v>45250</v>
      </c>
      <c r="J17" s="609"/>
      <c r="K17" s="415"/>
    </row>
    <row r="18" spans="1:11" s="146" customFormat="1" ht="19.5" hidden="1" customHeight="1">
      <c r="A18" s="844"/>
      <c r="B18" s="628" t="s">
        <v>1977</v>
      </c>
      <c r="C18" s="629" t="s">
        <v>2950</v>
      </c>
      <c r="D18" s="629">
        <f t="shared" si="3"/>
        <v>45256</v>
      </c>
      <c r="E18" s="629">
        <f t="shared" si="17"/>
        <v>45258</v>
      </c>
      <c r="F18" s="629">
        <f t="shared" si="18"/>
        <v>45262</v>
      </c>
      <c r="G18" s="629">
        <f t="shared" si="19"/>
        <v>45263</v>
      </c>
      <c r="I18" s="900">
        <f t="shared" si="7"/>
        <v>45257</v>
      </c>
      <c r="J18" s="609"/>
      <c r="K18" s="415"/>
    </row>
    <row r="19" spans="1:11" s="146" customFormat="1" ht="19.5" hidden="1" customHeight="1">
      <c r="A19" s="844" t="s">
        <v>2951</v>
      </c>
      <c r="B19" s="628" t="s">
        <v>2000</v>
      </c>
      <c r="C19" s="629" t="s">
        <v>2952</v>
      </c>
      <c r="D19" s="629">
        <f t="shared" si="3"/>
        <v>45263</v>
      </c>
      <c r="E19" s="629">
        <f t="shared" ref="E19" si="20">D19+2</f>
        <v>45265</v>
      </c>
      <c r="F19" s="629">
        <f t="shared" ref="F19" si="21">D19+6</f>
        <v>45269</v>
      </c>
      <c r="G19" s="629">
        <f t="shared" ref="G19" si="22">D19+7</f>
        <v>45270</v>
      </c>
      <c r="I19" s="900">
        <f t="shared" si="7"/>
        <v>45264</v>
      </c>
      <c r="J19" s="609"/>
      <c r="K19" s="415"/>
    </row>
    <row r="20" spans="1:11" s="146" customFormat="1" ht="19.5" hidden="1" customHeight="1">
      <c r="A20" s="844" t="s">
        <v>2953</v>
      </c>
      <c r="B20" s="707" t="s">
        <v>1763</v>
      </c>
      <c r="C20" s="629" t="s">
        <v>2954</v>
      </c>
      <c r="D20" s="631">
        <f t="shared" si="3"/>
        <v>45270</v>
      </c>
      <c r="E20" s="631">
        <f t="shared" ref="E20" si="23">D20+2</f>
        <v>45272</v>
      </c>
      <c r="F20" s="631">
        <f t="shared" ref="F20" si="24">D20+6</f>
        <v>45276</v>
      </c>
      <c r="G20" s="631">
        <f t="shared" ref="G20" si="25">D20+7</f>
        <v>45277</v>
      </c>
      <c r="I20" s="905">
        <f t="shared" si="7"/>
        <v>45271</v>
      </c>
      <c r="J20" s="609"/>
      <c r="K20" s="415"/>
    </row>
    <row r="21" spans="1:11" s="146" customFormat="1" ht="19.5" hidden="1" customHeight="1">
      <c r="A21" s="844"/>
      <c r="B21" s="628" t="s">
        <v>1989</v>
      </c>
      <c r="C21" s="629" t="s">
        <v>2955</v>
      </c>
      <c r="D21" s="629">
        <f t="shared" si="3"/>
        <v>45277</v>
      </c>
      <c r="E21" s="629">
        <f t="shared" ref="E21" si="26">D21+2</f>
        <v>45279</v>
      </c>
      <c r="F21" s="629">
        <f t="shared" ref="F21" si="27">D21+6</f>
        <v>45283</v>
      </c>
      <c r="G21" s="629">
        <f t="shared" ref="G21" si="28">D21+7</f>
        <v>45284</v>
      </c>
      <c r="I21" s="900">
        <f t="shared" si="7"/>
        <v>45278</v>
      </c>
      <c r="J21" s="609"/>
      <c r="K21" s="415"/>
    </row>
    <row r="22" spans="1:11" s="146" customFormat="1" ht="19.5" hidden="1" customHeight="1">
      <c r="A22" s="844"/>
      <c r="B22" s="628" t="s">
        <v>1996</v>
      </c>
      <c r="C22" s="629" t="s">
        <v>2956</v>
      </c>
      <c r="D22" s="629">
        <f t="shared" si="3"/>
        <v>45284</v>
      </c>
      <c r="E22" s="629">
        <f t="shared" ref="E22" si="29">D22+2</f>
        <v>45286</v>
      </c>
      <c r="F22" s="704">
        <f t="shared" ref="F22" si="30">D22+6</f>
        <v>45290</v>
      </c>
      <c r="G22" s="629">
        <f t="shared" ref="G22" si="31">D22+7</f>
        <v>45291</v>
      </c>
      <c r="I22" s="900">
        <f t="shared" si="7"/>
        <v>45285</v>
      </c>
      <c r="J22" s="609"/>
      <c r="K22" s="415"/>
    </row>
    <row r="23" spans="1:11" s="146" customFormat="1" ht="19.5" hidden="1" customHeight="1">
      <c r="A23" s="844" t="s">
        <v>2957</v>
      </c>
      <c r="B23" s="739" t="s">
        <v>2000</v>
      </c>
      <c r="C23" s="629" t="s">
        <v>2958</v>
      </c>
      <c r="D23" s="629">
        <f t="shared" si="3"/>
        <v>45291</v>
      </c>
      <c r="E23" s="629">
        <f t="shared" ref="E23" si="32">D23+2</f>
        <v>45293</v>
      </c>
      <c r="F23" s="629">
        <f t="shared" ref="F23" si="33">D23+6</f>
        <v>45297</v>
      </c>
      <c r="G23" s="629">
        <f t="shared" ref="G23" si="34">D23+7</f>
        <v>45298</v>
      </c>
      <c r="I23" s="900">
        <f t="shared" si="7"/>
        <v>45292</v>
      </c>
      <c r="J23" s="609"/>
      <c r="K23" s="415"/>
    </row>
    <row r="24" spans="1:11" s="146" customFormat="1" ht="19.5" hidden="1" customHeight="1">
      <c r="A24" s="844"/>
      <c r="B24" s="628" t="s">
        <v>1977</v>
      </c>
      <c r="C24" s="629" t="s">
        <v>2959</v>
      </c>
      <c r="D24" s="629">
        <v>45298</v>
      </c>
      <c r="E24" s="629">
        <f t="shared" ref="E24:E28" si="35">D24+2</f>
        <v>45300</v>
      </c>
      <c r="F24" s="629">
        <f t="shared" ref="F24:F28" si="36">D24+6</f>
        <v>45304</v>
      </c>
      <c r="G24" s="629">
        <f t="shared" ref="G24:G28" si="37">D24+7</f>
        <v>45305</v>
      </c>
      <c r="I24" s="900">
        <v>45299</v>
      </c>
      <c r="J24" s="609"/>
      <c r="K24" s="415"/>
    </row>
    <row r="25" spans="1:11" s="146" customFormat="1" ht="19.5" hidden="1" customHeight="1">
      <c r="A25" s="844"/>
      <c r="B25" s="628" t="s">
        <v>1981</v>
      </c>
      <c r="C25" s="629" t="s">
        <v>2960</v>
      </c>
      <c r="D25" s="629">
        <f t="shared" si="3"/>
        <v>45305</v>
      </c>
      <c r="E25" s="629">
        <f t="shared" si="35"/>
        <v>45307</v>
      </c>
      <c r="F25" s="629">
        <f t="shared" si="36"/>
        <v>45311</v>
      </c>
      <c r="G25" s="629">
        <f t="shared" si="37"/>
        <v>45312</v>
      </c>
      <c r="I25" s="900">
        <f>D25+1</f>
        <v>45306</v>
      </c>
      <c r="J25" s="609"/>
      <c r="K25" s="415"/>
    </row>
    <row r="26" spans="1:11" s="146" customFormat="1" ht="19.5" hidden="1" customHeight="1">
      <c r="A26" s="844" t="s">
        <v>2961</v>
      </c>
      <c r="B26" s="739" t="s">
        <v>1985</v>
      </c>
      <c r="C26" s="629" t="s">
        <v>2962</v>
      </c>
      <c r="D26" s="629">
        <f t="shared" si="3"/>
        <v>45312</v>
      </c>
      <c r="E26" s="631">
        <f t="shared" si="35"/>
        <v>45314</v>
      </c>
      <c r="F26" s="631">
        <f t="shared" si="36"/>
        <v>45318</v>
      </c>
      <c r="G26" s="629">
        <f t="shared" si="37"/>
        <v>45319</v>
      </c>
      <c r="I26" s="900">
        <f>D26+1</f>
        <v>45313</v>
      </c>
      <c r="J26" s="609"/>
      <c r="K26" s="415"/>
    </row>
    <row r="27" spans="1:11" s="146" customFormat="1" ht="19.5" hidden="1" customHeight="1">
      <c r="A27" s="844"/>
      <c r="B27" s="628" t="s">
        <v>1989</v>
      </c>
      <c r="C27" s="629" t="s">
        <v>2963</v>
      </c>
      <c r="D27" s="629">
        <f t="shared" si="3"/>
        <v>45319</v>
      </c>
      <c r="E27" s="629">
        <f t="shared" si="35"/>
        <v>45321</v>
      </c>
      <c r="F27" s="629">
        <f t="shared" si="36"/>
        <v>45325</v>
      </c>
      <c r="G27" s="629">
        <f t="shared" si="37"/>
        <v>45326</v>
      </c>
      <c r="I27" s="900">
        <f>D27+1</f>
        <v>45320</v>
      </c>
      <c r="J27" s="609"/>
      <c r="K27" s="415"/>
    </row>
    <row r="28" spans="1:11" s="146" customFormat="1" ht="19.5" hidden="1" customHeight="1">
      <c r="A28" s="844"/>
      <c r="B28" s="707" t="s">
        <v>1763</v>
      </c>
      <c r="C28" s="629" t="s">
        <v>2964</v>
      </c>
      <c r="D28" s="631">
        <f t="shared" si="3"/>
        <v>45326</v>
      </c>
      <c r="E28" s="631">
        <f t="shared" si="35"/>
        <v>45328</v>
      </c>
      <c r="F28" s="631">
        <f t="shared" si="36"/>
        <v>45332</v>
      </c>
      <c r="G28" s="631">
        <f t="shared" si="37"/>
        <v>45333</v>
      </c>
      <c r="I28" s="905">
        <f>D28+1</f>
        <v>45327</v>
      </c>
      <c r="J28" s="609"/>
      <c r="K28" s="415"/>
    </row>
    <row r="29" spans="1:11" s="146" customFormat="1" ht="19.5" hidden="1" customHeight="1">
      <c r="A29" s="844"/>
      <c r="B29" s="628" t="s">
        <v>1996</v>
      </c>
      <c r="C29" s="629" t="s">
        <v>2965</v>
      </c>
      <c r="D29" s="629">
        <f t="shared" si="3"/>
        <v>45333</v>
      </c>
      <c r="E29" s="629">
        <f t="shared" ref="E29" si="38">D29+2</f>
        <v>45335</v>
      </c>
      <c r="F29" s="629">
        <f t="shared" ref="F29" si="39">D29+6</f>
        <v>45339</v>
      </c>
      <c r="G29" s="629">
        <f t="shared" ref="G29" si="40">D29+7</f>
        <v>45340</v>
      </c>
      <c r="I29" s="900">
        <v>45334</v>
      </c>
      <c r="J29" s="609"/>
      <c r="K29" s="415"/>
    </row>
    <row r="30" spans="1:11" s="146" customFormat="1" ht="19.5" hidden="1" customHeight="1">
      <c r="A30" s="844"/>
      <c r="B30" s="628" t="s">
        <v>2000</v>
      </c>
      <c r="C30" s="629" t="s">
        <v>2966</v>
      </c>
      <c r="D30" s="629">
        <v>45342</v>
      </c>
      <c r="E30" s="629">
        <f t="shared" ref="E30" si="41">D30+2</f>
        <v>45344</v>
      </c>
      <c r="F30" s="629">
        <f t="shared" ref="F30" si="42">D30+6</f>
        <v>45348</v>
      </c>
      <c r="G30" s="629">
        <f t="shared" ref="G30" si="43">D30+7</f>
        <v>45349</v>
      </c>
      <c r="I30" s="900">
        <v>45341</v>
      </c>
      <c r="J30" s="609"/>
      <c r="K30" s="415"/>
    </row>
    <row r="31" spans="1:11" s="146" customFormat="1" ht="19.5" hidden="1" customHeight="1">
      <c r="A31" s="844" t="s">
        <v>2967</v>
      </c>
      <c r="B31" s="628" t="s">
        <v>1977</v>
      </c>
      <c r="C31" s="629" t="s">
        <v>2968</v>
      </c>
      <c r="D31" s="629">
        <v>45349</v>
      </c>
      <c r="E31" s="629">
        <f t="shared" ref="E31" si="44">D31+2</f>
        <v>45351</v>
      </c>
      <c r="F31" s="629">
        <f t="shared" ref="F31" si="45">D31+6</f>
        <v>45355</v>
      </c>
      <c r="G31" s="629">
        <f t="shared" ref="G31" si="46">D31+7</f>
        <v>45356</v>
      </c>
      <c r="I31" s="900">
        <v>45348</v>
      </c>
      <c r="J31" s="609"/>
      <c r="K31" s="415"/>
    </row>
    <row r="32" spans="1:11" s="146" customFormat="1" ht="19.5" hidden="1" customHeight="1">
      <c r="A32" s="844" t="s">
        <v>2969</v>
      </c>
      <c r="B32" s="903" t="s">
        <v>1981</v>
      </c>
      <c r="C32" s="904" t="s">
        <v>2970</v>
      </c>
      <c r="D32" s="869">
        <v>45364</v>
      </c>
      <c r="E32" s="901">
        <f>D32+1</f>
        <v>45365</v>
      </c>
      <c r="F32" s="902">
        <f t="shared" ref="F32" si="47">D32+6</f>
        <v>45370</v>
      </c>
      <c r="G32" s="869">
        <v>45366</v>
      </c>
      <c r="I32" s="900">
        <v>45355</v>
      </c>
      <c r="J32" s="609"/>
      <c r="K32" s="415"/>
    </row>
    <row r="33" spans="1:11" s="146" customFormat="1" ht="19.5" hidden="1" customHeight="1">
      <c r="A33" s="844"/>
      <c r="B33" s="903" t="s">
        <v>1989</v>
      </c>
      <c r="C33" s="904" t="s">
        <v>2971</v>
      </c>
      <c r="D33" s="869">
        <v>45364</v>
      </c>
      <c r="E33" s="869">
        <f t="shared" ref="E33:E40" si="48">D33+1</f>
        <v>45365</v>
      </c>
      <c r="F33" s="869">
        <f t="shared" ref="F33" si="49">D33+6</f>
        <v>45370</v>
      </c>
      <c r="G33" s="869">
        <f t="shared" ref="G33" si="50">D33+7</f>
        <v>45371</v>
      </c>
      <c r="I33" s="900">
        <v>45362</v>
      </c>
      <c r="J33" s="609"/>
      <c r="K33" s="415"/>
    </row>
    <row r="34" spans="1:11" s="146" customFormat="1" ht="19.5" hidden="1" customHeight="1">
      <c r="A34" s="844" t="s">
        <v>2972</v>
      </c>
      <c r="B34" s="903" t="s">
        <v>1981</v>
      </c>
      <c r="C34" s="904" t="s">
        <v>2973</v>
      </c>
      <c r="D34" s="869">
        <v>45371</v>
      </c>
      <c r="E34" s="869">
        <f t="shared" si="48"/>
        <v>45372</v>
      </c>
      <c r="F34" s="869">
        <f>D34+6</f>
        <v>45377</v>
      </c>
      <c r="G34" s="869">
        <f>D34+7</f>
        <v>45378</v>
      </c>
      <c r="I34" s="900">
        <v>45369</v>
      </c>
      <c r="J34" s="609"/>
      <c r="K34" s="415"/>
    </row>
    <row r="35" spans="1:11" s="146" customFormat="1" ht="19.5" hidden="1" customHeight="1">
      <c r="A35" s="844"/>
      <c r="B35" s="903" t="s">
        <v>1996</v>
      </c>
      <c r="C35" s="904" t="s">
        <v>2974</v>
      </c>
      <c r="D35" s="869">
        <v>45376</v>
      </c>
      <c r="E35" s="869">
        <f t="shared" si="48"/>
        <v>45377</v>
      </c>
      <c r="F35" s="869">
        <f>D35+6</f>
        <v>45382</v>
      </c>
      <c r="G35" s="869">
        <f>D35+7</f>
        <v>45383</v>
      </c>
      <c r="I35" s="900">
        <v>45376</v>
      </c>
      <c r="J35" s="609"/>
      <c r="K35" s="415"/>
    </row>
    <row r="36" spans="1:11" s="146" customFormat="1" ht="19.5" hidden="1" customHeight="1">
      <c r="A36" s="844"/>
      <c r="B36" s="903" t="s">
        <v>2000</v>
      </c>
      <c r="C36" s="904" t="s">
        <v>2975</v>
      </c>
      <c r="D36" s="869">
        <v>45382</v>
      </c>
      <c r="E36" s="869">
        <f t="shared" si="48"/>
        <v>45383</v>
      </c>
      <c r="F36" s="869">
        <f>D36+6</f>
        <v>45388</v>
      </c>
      <c r="G36" s="869">
        <f>D36+7</f>
        <v>45389</v>
      </c>
      <c r="I36" s="900">
        <v>45383</v>
      </c>
      <c r="J36" s="609"/>
      <c r="K36" s="415"/>
    </row>
    <row r="37" spans="1:11" s="146" customFormat="1" ht="19.5" hidden="1" customHeight="1">
      <c r="A37" s="844" t="s">
        <v>2976</v>
      </c>
      <c r="B37" s="960" t="s">
        <v>1977</v>
      </c>
      <c r="C37" s="961" t="s">
        <v>2977</v>
      </c>
      <c r="D37" s="961">
        <v>45398</v>
      </c>
      <c r="E37" s="869">
        <f t="shared" si="48"/>
        <v>45399</v>
      </c>
      <c r="F37" s="1009" t="s">
        <v>283</v>
      </c>
      <c r="G37" s="869">
        <f>D37+7</f>
        <v>45405</v>
      </c>
      <c r="I37" s="869">
        <v>45390</v>
      </c>
      <c r="J37" s="609"/>
      <c r="K37" s="415"/>
    </row>
    <row r="38" spans="1:11" s="146" customFormat="1" ht="19.5" hidden="1" customHeight="1">
      <c r="A38" s="844" t="s">
        <v>1981</v>
      </c>
      <c r="B38" s="960" t="s">
        <v>2009</v>
      </c>
      <c r="C38" s="961" t="s">
        <v>2978</v>
      </c>
      <c r="D38" s="961">
        <v>45397</v>
      </c>
      <c r="E38" s="869">
        <f t="shared" si="48"/>
        <v>45398</v>
      </c>
      <c r="F38" s="869">
        <f>D38+6</f>
        <v>45403</v>
      </c>
      <c r="G38" s="869">
        <f>D38+7</f>
        <v>45404</v>
      </c>
      <c r="I38" s="869">
        <v>45397</v>
      </c>
      <c r="J38" s="609"/>
      <c r="K38" s="415"/>
    </row>
    <row r="39" spans="1:11" s="146" customFormat="1" ht="19.5" hidden="1" customHeight="1">
      <c r="A39" s="844"/>
      <c r="B39" s="984" t="s">
        <v>1989</v>
      </c>
      <c r="C39" s="965" t="s">
        <v>2979</v>
      </c>
      <c r="D39" s="961">
        <v>45410</v>
      </c>
      <c r="E39" s="869">
        <f t="shared" si="48"/>
        <v>45411</v>
      </c>
      <c r="F39" s="959" t="s">
        <v>283</v>
      </c>
      <c r="G39" s="869">
        <f t="shared" ref="G39:G40" si="51">D39+7</f>
        <v>45417</v>
      </c>
      <c r="I39" s="869">
        <v>45404</v>
      </c>
      <c r="J39" s="609"/>
      <c r="K39" s="415"/>
    </row>
    <row r="40" spans="1:11" s="146" customFormat="1" ht="19.5" hidden="1" customHeight="1">
      <c r="A40" s="844" t="s">
        <v>2972</v>
      </c>
      <c r="B40" s="984" t="s">
        <v>1981</v>
      </c>
      <c r="C40" s="961" t="s">
        <v>2980</v>
      </c>
      <c r="D40" s="961">
        <v>45412</v>
      </c>
      <c r="E40" s="869">
        <f t="shared" si="48"/>
        <v>45413</v>
      </c>
      <c r="F40" s="869">
        <f t="shared" ref="F40" si="52">D40+6</f>
        <v>45418</v>
      </c>
      <c r="G40" s="869">
        <f t="shared" si="51"/>
        <v>45419</v>
      </c>
      <c r="I40" s="869">
        <v>45411</v>
      </c>
      <c r="J40" s="609"/>
      <c r="K40" s="415"/>
    </row>
    <row r="41" spans="1:11" s="146" customFormat="1" ht="20.100000000000001" hidden="1" customHeight="1">
      <c r="A41" s="844" t="s">
        <v>2981</v>
      </c>
      <c r="B41" s="959" t="s">
        <v>283</v>
      </c>
      <c r="C41" s="965" t="s">
        <v>2982</v>
      </c>
      <c r="D41" s="901">
        <v>45429</v>
      </c>
      <c r="E41" s="901">
        <v>45428</v>
      </c>
      <c r="F41" s="850" t="s">
        <v>283</v>
      </c>
      <c r="G41" s="850" t="s">
        <v>283</v>
      </c>
      <c r="I41" s="869">
        <v>45418</v>
      </c>
      <c r="J41" s="609"/>
      <c r="K41" s="415"/>
    </row>
    <row r="42" spans="1:11" s="146" customFormat="1" ht="20.100000000000001" hidden="1" customHeight="1">
      <c r="A42" s="844"/>
      <c r="B42" s="965" t="s">
        <v>2000</v>
      </c>
      <c r="C42" s="965" t="s">
        <v>2983</v>
      </c>
      <c r="D42" s="961">
        <v>45430</v>
      </c>
      <c r="E42" s="869">
        <f t="shared" ref="E42:E47" si="53">D42+1</f>
        <v>45431</v>
      </c>
      <c r="F42" s="869">
        <f t="shared" ref="F42" si="54">D42+6</f>
        <v>45436</v>
      </c>
      <c r="G42" s="869">
        <f t="shared" ref="G42" si="55">D42+7</f>
        <v>45437</v>
      </c>
      <c r="I42" s="869">
        <f>I41+7</f>
        <v>45425</v>
      </c>
      <c r="J42" s="609"/>
      <c r="K42" s="415"/>
    </row>
    <row r="43" spans="1:11" s="146" customFormat="1" ht="20.100000000000001" hidden="1" customHeight="1">
      <c r="A43" s="844" t="s">
        <v>1977</v>
      </c>
      <c r="B43" s="959" t="s">
        <v>283</v>
      </c>
      <c r="C43" s="961" t="s">
        <v>2984</v>
      </c>
      <c r="D43" s="901">
        <v>45435</v>
      </c>
      <c r="E43" s="901">
        <f t="shared" si="53"/>
        <v>45436</v>
      </c>
      <c r="F43" s="901">
        <f t="shared" ref="F43:F47" si="56">D43+6</f>
        <v>45441</v>
      </c>
      <c r="G43" s="901">
        <f t="shared" ref="G43:G47" si="57">D43+7</f>
        <v>45442</v>
      </c>
      <c r="I43" s="869">
        <f t="shared" ref="I43:I83" si="58">I42+7</f>
        <v>45432</v>
      </c>
      <c r="J43" s="609"/>
      <c r="K43" s="415"/>
    </row>
    <row r="44" spans="1:11" s="146" customFormat="1" ht="20.100000000000001" hidden="1" customHeight="1">
      <c r="A44" s="844" t="s">
        <v>2009</v>
      </c>
      <c r="B44" s="965" t="s">
        <v>1977</v>
      </c>
      <c r="C44" s="961" t="s">
        <v>2985</v>
      </c>
      <c r="D44" s="961">
        <v>45442</v>
      </c>
      <c r="E44" s="869">
        <f t="shared" si="53"/>
        <v>45443</v>
      </c>
      <c r="F44" s="869">
        <f t="shared" si="56"/>
        <v>45448</v>
      </c>
      <c r="G44" s="869">
        <f t="shared" si="57"/>
        <v>45449</v>
      </c>
      <c r="I44" s="869">
        <f t="shared" si="58"/>
        <v>45439</v>
      </c>
      <c r="J44" s="609"/>
      <c r="K44" s="415"/>
    </row>
    <row r="45" spans="1:11" s="146" customFormat="1" ht="20.100000000000001" hidden="1" customHeight="1">
      <c r="A45" s="844" t="s">
        <v>1989</v>
      </c>
      <c r="B45" s="965" t="s">
        <v>2009</v>
      </c>
      <c r="C45" s="965" t="s">
        <v>2986</v>
      </c>
      <c r="D45" s="961">
        <v>45453</v>
      </c>
      <c r="E45" s="869">
        <f t="shared" si="53"/>
        <v>45454</v>
      </c>
      <c r="F45" s="869">
        <f t="shared" si="56"/>
        <v>45459</v>
      </c>
      <c r="G45" s="869">
        <f t="shared" si="57"/>
        <v>45460</v>
      </c>
      <c r="I45" s="869">
        <f t="shared" si="58"/>
        <v>45446</v>
      </c>
      <c r="J45" s="609"/>
      <c r="K45" s="415"/>
    </row>
    <row r="46" spans="1:11" s="146" customFormat="1" ht="20.100000000000001" hidden="1" customHeight="1">
      <c r="A46" s="844" t="s">
        <v>2987</v>
      </c>
      <c r="B46" s="965" t="s">
        <v>1989</v>
      </c>
      <c r="C46" s="965" t="s">
        <v>2988</v>
      </c>
      <c r="D46" s="961">
        <v>45456</v>
      </c>
      <c r="E46" s="869">
        <f t="shared" si="53"/>
        <v>45457</v>
      </c>
      <c r="F46" s="869">
        <v>45463</v>
      </c>
      <c r="G46" s="869">
        <v>45461</v>
      </c>
      <c r="I46" s="869">
        <f t="shared" si="58"/>
        <v>45453</v>
      </c>
      <c r="J46" s="609"/>
      <c r="K46" s="415"/>
    </row>
    <row r="47" spans="1:11" s="146" customFormat="1" ht="20.100000000000001" hidden="1" customHeight="1">
      <c r="A47" s="844" t="s">
        <v>1996</v>
      </c>
      <c r="B47" s="1042" t="s">
        <v>459</v>
      </c>
      <c r="C47" s="965" t="s">
        <v>2989</v>
      </c>
      <c r="D47" s="961">
        <v>45459</v>
      </c>
      <c r="E47" s="869">
        <f t="shared" si="53"/>
        <v>45460</v>
      </c>
      <c r="F47" s="869">
        <f t="shared" si="56"/>
        <v>45465</v>
      </c>
      <c r="G47" s="869">
        <f t="shared" si="57"/>
        <v>45466</v>
      </c>
      <c r="I47" s="869">
        <f t="shared" si="58"/>
        <v>45460</v>
      </c>
      <c r="J47" s="609"/>
      <c r="K47" s="415"/>
    </row>
    <row r="48" spans="1:11" s="146" customFormat="1" ht="20.100000000000001" hidden="1" customHeight="1">
      <c r="A48" s="844" t="s">
        <v>2990</v>
      </c>
      <c r="B48" s="965" t="s">
        <v>1981</v>
      </c>
      <c r="C48" s="965" t="s">
        <v>2991</v>
      </c>
      <c r="D48" s="961">
        <v>45471</v>
      </c>
      <c r="E48" s="869">
        <f t="shared" ref="E48:E49" si="59">D48+1</f>
        <v>45472</v>
      </c>
      <c r="F48" s="959" t="s">
        <v>283</v>
      </c>
      <c r="G48" s="869">
        <v>45475</v>
      </c>
      <c r="I48" s="869">
        <f t="shared" si="58"/>
        <v>45467</v>
      </c>
      <c r="J48" s="609"/>
      <c r="K48" s="415"/>
    </row>
    <row r="49" spans="1:11" s="146" customFormat="1" ht="20.100000000000001" hidden="1" customHeight="1">
      <c r="A49" s="844" t="s">
        <v>2992</v>
      </c>
      <c r="B49" s="1046" t="s">
        <v>307</v>
      </c>
      <c r="C49" s="965" t="s">
        <v>2993</v>
      </c>
      <c r="D49" s="901">
        <v>45475</v>
      </c>
      <c r="E49" s="901">
        <f t="shared" si="59"/>
        <v>45476</v>
      </c>
      <c r="F49" s="901">
        <f t="shared" ref="F49:F50" si="60">D49+6</f>
        <v>45481</v>
      </c>
      <c r="G49" s="901">
        <f t="shared" ref="G49:G50" si="61">D49+7</f>
        <v>45482</v>
      </c>
      <c r="I49" s="869">
        <f t="shared" si="58"/>
        <v>45474</v>
      </c>
      <c r="J49" s="609"/>
      <c r="K49" s="415"/>
    </row>
    <row r="50" spans="1:11" s="146" customFormat="1" ht="20.100000000000001" hidden="1" customHeight="1">
      <c r="A50" s="844" t="s">
        <v>2994</v>
      </c>
      <c r="B50" s="965" t="s">
        <v>2995</v>
      </c>
      <c r="C50" s="965" t="s">
        <v>2996</v>
      </c>
      <c r="D50" s="961">
        <v>45493</v>
      </c>
      <c r="E50" s="959" t="s">
        <v>283</v>
      </c>
      <c r="F50" s="869">
        <f t="shared" si="60"/>
        <v>45499</v>
      </c>
      <c r="G50" s="869">
        <f t="shared" si="61"/>
        <v>45500</v>
      </c>
      <c r="I50" s="869">
        <f t="shared" si="58"/>
        <v>45481</v>
      </c>
      <c r="J50" s="609"/>
      <c r="K50" s="415"/>
    </row>
    <row r="51" spans="1:11" s="146" customFormat="1" ht="20.100000000000001" hidden="1" customHeight="1">
      <c r="A51" s="844"/>
      <c r="B51" s="965" t="s">
        <v>1977</v>
      </c>
      <c r="C51" s="965" t="s">
        <v>2997</v>
      </c>
      <c r="D51" s="961">
        <v>45491</v>
      </c>
      <c r="E51" s="869">
        <f t="shared" ref="E51:E55" si="62">D51+1</f>
        <v>45492</v>
      </c>
      <c r="F51" s="869">
        <f t="shared" ref="F51:F53" si="63">D51+6</f>
        <v>45497</v>
      </c>
      <c r="G51" s="869">
        <f t="shared" ref="G51:G53" si="64">D51+7</f>
        <v>45498</v>
      </c>
      <c r="I51" s="869">
        <f t="shared" si="58"/>
        <v>45488</v>
      </c>
      <c r="J51" s="609"/>
      <c r="K51" s="415"/>
    </row>
    <row r="52" spans="1:11" s="146" customFormat="1" ht="20.100000000000001" hidden="1" customHeight="1">
      <c r="A52" s="844"/>
      <c r="B52" s="965" t="s">
        <v>2009</v>
      </c>
      <c r="C52" s="965" t="s">
        <v>2998</v>
      </c>
      <c r="D52" s="959" t="s">
        <v>283</v>
      </c>
      <c r="E52" s="901" t="e">
        <f t="shared" si="62"/>
        <v>#VALUE!</v>
      </c>
      <c r="F52" s="901" t="e">
        <f t="shared" si="63"/>
        <v>#VALUE!</v>
      </c>
      <c r="G52" s="901" t="e">
        <f t="shared" si="64"/>
        <v>#VALUE!</v>
      </c>
      <c r="I52" s="869">
        <f t="shared" si="58"/>
        <v>45495</v>
      </c>
      <c r="J52" s="609"/>
      <c r="K52" s="415"/>
    </row>
    <row r="53" spans="1:11" s="146" customFormat="1" ht="20.100000000000001" hidden="1" customHeight="1">
      <c r="A53" s="844"/>
      <c r="B53" s="965" t="s">
        <v>1989</v>
      </c>
      <c r="C53" s="965" t="s">
        <v>2999</v>
      </c>
      <c r="D53" s="965">
        <v>45502</v>
      </c>
      <c r="E53" s="869">
        <f t="shared" si="62"/>
        <v>45503</v>
      </c>
      <c r="F53" s="869">
        <f t="shared" si="63"/>
        <v>45508</v>
      </c>
      <c r="G53" s="869">
        <f t="shared" si="64"/>
        <v>45509</v>
      </c>
      <c r="I53" s="869">
        <f t="shared" si="58"/>
        <v>45502</v>
      </c>
      <c r="J53" s="609"/>
      <c r="K53" s="415"/>
    </row>
    <row r="54" spans="1:11" s="146" customFormat="1" ht="20.100000000000001" hidden="1" customHeight="1">
      <c r="A54" s="844" t="s">
        <v>1981</v>
      </c>
      <c r="B54" s="961" t="s">
        <v>1977</v>
      </c>
      <c r="C54" s="965" t="s">
        <v>3000</v>
      </c>
      <c r="D54" s="961">
        <v>45510</v>
      </c>
      <c r="E54" s="869">
        <f t="shared" si="62"/>
        <v>45511</v>
      </c>
      <c r="F54" s="869">
        <f t="shared" ref="F54" si="65">D54+6</f>
        <v>45516</v>
      </c>
      <c r="G54" s="869">
        <f t="shared" ref="G54" si="66">D54+7</f>
        <v>45517</v>
      </c>
      <c r="I54" s="869">
        <f t="shared" si="58"/>
        <v>45509</v>
      </c>
      <c r="J54" s="609"/>
      <c r="K54" s="415"/>
    </row>
    <row r="55" spans="1:11" s="146" customFormat="1" ht="20.100000000000001" hidden="1" customHeight="1">
      <c r="A55" s="844" t="s">
        <v>3001</v>
      </c>
      <c r="B55" s="965" t="s">
        <v>1996</v>
      </c>
      <c r="C55" s="965" t="s">
        <v>3002</v>
      </c>
      <c r="D55" s="961">
        <v>45519</v>
      </c>
      <c r="E55" s="869">
        <f t="shared" si="62"/>
        <v>45520</v>
      </c>
      <c r="F55" s="869">
        <f t="shared" ref="F55:F56" si="67">D55+6</f>
        <v>45525</v>
      </c>
      <c r="G55" s="869">
        <f t="shared" ref="G55:G56" si="68">D55+7</f>
        <v>45526</v>
      </c>
      <c r="I55" s="869">
        <f t="shared" si="58"/>
        <v>45516</v>
      </c>
      <c r="J55" s="609"/>
      <c r="K55" s="415"/>
    </row>
    <row r="56" spans="1:11" s="146" customFormat="1" ht="20.100000000000001" hidden="1" customHeight="1">
      <c r="A56" s="844"/>
      <c r="B56" s="961" t="s">
        <v>2794</v>
      </c>
      <c r="C56" s="965" t="s">
        <v>3003</v>
      </c>
      <c r="D56" s="961">
        <v>45528</v>
      </c>
      <c r="E56" s="869">
        <f t="shared" ref="E56" si="69">D56+1</f>
        <v>45529</v>
      </c>
      <c r="F56" s="869">
        <f t="shared" si="67"/>
        <v>45534</v>
      </c>
      <c r="G56" s="869">
        <f t="shared" si="68"/>
        <v>45535</v>
      </c>
      <c r="I56" s="869">
        <f t="shared" si="58"/>
        <v>45523</v>
      </c>
      <c r="J56" s="609"/>
      <c r="K56" s="415"/>
    </row>
    <row r="57" spans="1:11" s="146" customFormat="1" ht="20.100000000000001" hidden="1" customHeight="1">
      <c r="A57" s="844"/>
      <c r="B57" s="961" t="s">
        <v>3004</v>
      </c>
      <c r="C57" s="965" t="s">
        <v>3005</v>
      </c>
      <c r="D57" s="961">
        <v>45535</v>
      </c>
      <c r="E57" s="869">
        <f t="shared" ref="E57:E61" si="70">D57+1</f>
        <v>45536</v>
      </c>
      <c r="F57" s="869">
        <f t="shared" ref="F57:F59" si="71">D57+6</f>
        <v>45541</v>
      </c>
      <c r="G57" s="869">
        <f t="shared" ref="G57:G59" si="72">D57+7</f>
        <v>45542</v>
      </c>
      <c r="I57" s="869">
        <f t="shared" si="58"/>
        <v>45530</v>
      </c>
      <c r="J57" s="609"/>
      <c r="K57" s="415"/>
    </row>
    <row r="58" spans="1:11" s="146" customFormat="1" ht="20.100000000000001" hidden="1" customHeight="1">
      <c r="A58" s="844"/>
      <c r="B58" s="965" t="s">
        <v>2009</v>
      </c>
      <c r="C58" s="965" t="s">
        <v>3006</v>
      </c>
      <c r="D58" s="961">
        <v>45541</v>
      </c>
      <c r="E58" s="869">
        <f t="shared" si="70"/>
        <v>45542</v>
      </c>
      <c r="F58" s="869">
        <f t="shared" si="71"/>
        <v>45547</v>
      </c>
      <c r="G58" s="869">
        <f t="shared" si="72"/>
        <v>45548</v>
      </c>
      <c r="I58" s="869">
        <f t="shared" si="58"/>
        <v>45537</v>
      </c>
      <c r="J58" s="609"/>
      <c r="K58" s="415"/>
    </row>
    <row r="59" spans="1:11" s="146" customFormat="1" ht="20.100000000000001" hidden="1" customHeight="1">
      <c r="A59" s="844"/>
      <c r="B59" s="965" t="s">
        <v>1989</v>
      </c>
      <c r="C59" s="965" t="s">
        <v>3007</v>
      </c>
      <c r="D59" s="961">
        <v>45546</v>
      </c>
      <c r="E59" s="869">
        <f t="shared" si="70"/>
        <v>45547</v>
      </c>
      <c r="F59" s="869">
        <f t="shared" si="71"/>
        <v>45552</v>
      </c>
      <c r="G59" s="869">
        <f t="shared" si="72"/>
        <v>45553</v>
      </c>
      <c r="I59" s="869">
        <f t="shared" si="58"/>
        <v>45544</v>
      </c>
      <c r="J59" s="609"/>
      <c r="K59" s="415"/>
    </row>
    <row r="60" spans="1:11" s="146" customFormat="1" ht="20.100000000000001" hidden="1" customHeight="1">
      <c r="A60" s="844" t="s">
        <v>1981</v>
      </c>
      <c r="B60" s="961" t="s">
        <v>1977</v>
      </c>
      <c r="C60" s="965" t="s">
        <v>3008</v>
      </c>
      <c r="D60" s="961">
        <v>45552</v>
      </c>
      <c r="E60" s="869">
        <f t="shared" si="70"/>
        <v>45553</v>
      </c>
      <c r="F60" s="869">
        <f t="shared" ref="F60" si="73">D60+6</f>
        <v>45558</v>
      </c>
      <c r="G60" s="869">
        <f t="shared" ref="G60" si="74">D60+7</f>
        <v>45559</v>
      </c>
      <c r="I60" s="869">
        <f t="shared" si="58"/>
        <v>45551</v>
      </c>
      <c r="J60" s="609"/>
      <c r="K60" s="415"/>
    </row>
    <row r="61" spans="1:11" s="146" customFormat="1" ht="20.100000000000001" hidden="1" customHeight="1">
      <c r="A61" s="844" t="s">
        <v>3009</v>
      </c>
      <c r="B61" s="965" t="s">
        <v>2499</v>
      </c>
      <c r="C61" s="965" t="s">
        <v>3010</v>
      </c>
      <c r="D61" s="965">
        <v>45557</v>
      </c>
      <c r="E61" s="869">
        <f t="shared" si="70"/>
        <v>45558</v>
      </c>
      <c r="F61" s="869">
        <f t="shared" ref="F61" si="75">D61+6</f>
        <v>45563</v>
      </c>
      <c r="G61" s="869">
        <f t="shared" ref="G61" si="76">D61+7</f>
        <v>45564</v>
      </c>
      <c r="I61" s="869">
        <f t="shared" si="58"/>
        <v>45558</v>
      </c>
      <c r="J61" s="609"/>
      <c r="K61" s="415"/>
    </row>
    <row r="62" spans="1:11" s="146" customFormat="1" ht="20.100000000000001" hidden="1" customHeight="1">
      <c r="A62" s="844"/>
      <c r="B62" s="961" t="s">
        <v>1996</v>
      </c>
      <c r="C62" s="965" t="s">
        <v>3011</v>
      </c>
      <c r="D62" s="965">
        <v>45568</v>
      </c>
      <c r="E62" s="869">
        <f t="shared" ref="E62:E63" si="77">D62+1</f>
        <v>45569</v>
      </c>
      <c r="F62" s="869">
        <f t="shared" ref="F62:F63" si="78">D62+6</f>
        <v>45574</v>
      </c>
      <c r="G62" s="869">
        <f t="shared" ref="G62:G63" si="79">D62+7</f>
        <v>45575</v>
      </c>
      <c r="I62" s="869">
        <f t="shared" si="58"/>
        <v>45565</v>
      </c>
      <c r="J62" s="609"/>
      <c r="K62" s="415"/>
    </row>
    <row r="63" spans="1:11" s="146" customFormat="1" ht="19.5" hidden="1" customHeight="1">
      <c r="A63" s="844"/>
      <c r="B63" s="965" t="s">
        <v>2794</v>
      </c>
      <c r="C63" s="965" t="s">
        <v>3012</v>
      </c>
      <c r="D63" s="965">
        <v>45571</v>
      </c>
      <c r="E63" s="869">
        <f t="shared" si="77"/>
        <v>45572</v>
      </c>
      <c r="F63" s="869">
        <f t="shared" si="78"/>
        <v>45577</v>
      </c>
      <c r="G63" s="869">
        <f t="shared" si="79"/>
        <v>45578</v>
      </c>
      <c r="I63" s="869">
        <f t="shared" si="58"/>
        <v>45572</v>
      </c>
      <c r="J63" s="609"/>
      <c r="K63" s="415"/>
    </row>
    <row r="64" spans="1:11" s="146" customFormat="1" ht="20.100000000000001" hidden="1" customHeight="1">
      <c r="A64" s="844"/>
      <c r="B64" s="965" t="s">
        <v>2009</v>
      </c>
      <c r="C64" s="965" t="s">
        <v>3013</v>
      </c>
      <c r="D64" s="965">
        <v>45580</v>
      </c>
      <c r="E64" s="869">
        <f t="shared" ref="E64:E65" si="80">D64+1</f>
        <v>45581</v>
      </c>
      <c r="F64" s="869">
        <f t="shared" ref="F64:F65" si="81">D64+6</f>
        <v>45586</v>
      </c>
      <c r="G64" s="869">
        <f t="shared" ref="G64:G65" si="82">D64+7</f>
        <v>45587</v>
      </c>
      <c r="I64" s="869">
        <f t="shared" si="58"/>
        <v>45579</v>
      </c>
      <c r="J64" s="609"/>
      <c r="K64" s="415"/>
    </row>
    <row r="65" spans="1:12" s="146" customFormat="1" ht="20.100000000000001" hidden="1" customHeight="1">
      <c r="A65" s="844" t="s">
        <v>2000</v>
      </c>
      <c r="B65" s="965" t="s">
        <v>2812</v>
      </c>
      <c r="C65" s="965" t="s">
        <v>3014</v>
      </c>
      <c r="D65" s="961">
        <v>45587</v>
      </c>
      <c r="E65" s="869">
        <f t="shared" si="80"/>
        <v>45588</v>
      </c>
      <c r="F65" s="869">
        <f t="shared" si="81"/>
        <v>45593</v>
      </c>
      <c r="G65" s="869">
        <f t="shared" si="82"/>
        <v>45594</v>
      </c>
      <c r="I65" s="869">
        <f t="shared" si="58"/>
        <v>45586</v>
      </c>
      <c r="J65" s="609"/>
      <c r="K65" s="415"/>
      <c r="L65" s="149"/>
    </row>
    <row r="66" spans="1:12" s="146" customFormat="1" ht="20.100000000000001" hidden="1" customHeight="1">
      <c r="A66" s="844" t="s">
        <v>1977</v>
      </c>
      <c r="B66" s="965" t="s">
        <v>2000</v>
      </c>
      <c r="C66" s="965" t="s">
        <v>3015</v>
      </c>
      <c r="D66" s="961">
        <v>45596</v>
      </c>
      <c r="E66" s="959" t="s">
        <v>283</v>
      </c>
      <c r="F66" s="869">
        <f t="shared" ref="F66:F69" si="83">D66+6</f>
        <v>45602</v>
      </c>
      <c r="G66" s="869">
        <f t="shared" ref="G66:G69" si="84">D66+7</f>
        <v>45603</v>
      </c>
      <c r="I66" s="869">
        <f t="shared" si="58"/>
        <v>45593</v>
      </c>
      <c r="J66" s="609"/>
      <c r="K66" s="415"/>
      <c r="L66" s="149"/>
    </row>
    <row r="67" spans="1:12" s="146" customFormat="1" ht="19.5" hidden="1" customHeight="1">
      <c r="A67" s="844"/>
      <c r="B67" s="965" t="s">
        <v>1977</v>
      </c>
      <c r="C67" s="965" t="s">
        <v>3016</v>
      </c>
      <c r="D67" s="965">
        <v>45601</v>
      </c>
      <c r="E67" s="869">
        <f t="shared" ref="E67:E69" si="85">D67+1</f>
        <v>45602</v>
      </c>
      <c r="F67" s="869">
        <f t="shared" si="83"/>
        <v>45607</v>
      </c>
      <c r="G67" s="869">
        <f t="shared" si="84"/>
        <v>45608</v>
      </c>
      <c r="I67" s="869">
        <f t="shared" si="58"/>
        <v>45600</v>
      </c>
      <c r="J67" s="609"/>
      <c r="K67" s="415"/>
    </row>
    <row r="68" spans="1:12" s="146" customFormat="1" ht="20.100000000000001" hidden="1" customHeight="1">
      <c r="A68" s="844" t="s">
        <v>2499</v>
      </c>
      <c r="B68" s="965" t="s">
        <v>2172</v>
      </c>
      <c r="C68" s="965" t="s">
        <v>3017</v>
      </c>
      <c r="D68" s="965">
        <v>45613</v>
      </c>
      <c r="E68" s="959" t="s">
        <v>283</v>
      </c>
      <c r="F68" s="808">
        <v>45615</v>
      </c>
      <c r="G68" s="869">
        <v>45616</v>
      </c>
      <c r="I68" s="869">
        <f t="shared" si="58"/>
        <v>45607</v>
      </c>
      <c r="J68" s="609"/>
      <c r="K68" s="415"/>
    </row>
    <row r="69" spans="1:12" s="146" customFormat="1" ht="20.100000000000001" hidden="1" customHeight="1">
      <c r="A69" s="844"/>
      <c r="B69" s="965" t="s">
        <v>1996</v>
      </c>
      <c r="C69" s="965" t="s">
        <v>3018</v>
      </c>
      <c r="D69" s="961">
        <v>45616</v>
      </c>
      <c r="E69" s="869">
        <f t="shared" si="85"/>
        <v>45617</v>
      </c>
      <c r="F69" s="869">
        <f t="shared" si="83"/>
        <v>45622</v>
      </c>
      <c r="G69" s="869">
        <f t="shared" si="84"/>
        <v>45623</v>
      </c>
      <c r="I69" s="869">
        <f t="shared" si="58"/>
        <v>45614</v>
      </c>
      <c r="J69" s="609"/>
      <c r="K69" s="415"/>
      <c r="L69" s="149"/>
    </row>
    <row r="70" spans="1:12" s="146" customFormat="1" ht="20.100000000000001" hidden="1" customHeight="1">
      <c r="A70" s="844" t="s">
        <v>2009</v>
      </c>
      <c r="B70" s="965" t="s">
        <v>3019</v>
      </c>
      <c r="C70" s="965" t="s">
        <v>3020</v>
      </c>
      <c r="D70" s="961">
        <v>45627</v>
      </c>
      <c r="E70" s="959" t="s">
        <v>283</v>
      </c>
      <c r="F70" s="869">
        <f t="shared" ref="F70:F73" si="86">D70+6</f>
        <v>45633</v>
      </c>
      <c r="G70" s="869">
        <f t="shared" ref="G70:G75" si="87">D70+7</f>
        <v>45634</v>
      </c>
      <c r="I70" s="869">
        <f t="shared" si="58"/>
        <v>45621</v>
      </c>
      <c r="J70" s="609"/>
      <c r="K70" s="415"/>
      <c r="L70" s="149"/>
    </row>
    <row r="71" spans="1:12" s="146" customFormat="1" ht="20.100000000000001" hidden="1" customHeight="1">
      <c r="A71" s="844"/>
      <c r="B71" s="965" t="s">
        <v>2812</v>
      </c>
      <c r="C71" s="965" t="s">
        <v>3021</v>
      </c>
      <c r="D71" s="961">
        <v>45628</v>
      </c>
      <c r="E71" s="869">
        <f t="shared" ref="E71:E73" si="88">D71+1</f>
        <v>45629</v>
      </c>
      <c r="F71" s="869">
        <f t="shared" si="86"/>
        <v>45634</v>
      </c>
      <c r="G71" s="869">
        <f t="shared" si="87"/>
        <v>45635</v>
      </c>
      <c r="I71" s="869">
        <f t="shared" si="58"/>
        <v>45628</v>
      </c>
      <c r="J71" s="609"/>
      <c r="K71" s="415"/>
      <c r="L71" s="149"/>
    </row>
    <row r="72" spans="1:12" s="146" customFormat="1" ht="20.100000000000001" hidden="1" customHeight="1">
      <c r="A72" s="844"/>
      <c r="B72" s="965" t="s">
        <v>2000</v>
      </c>
      <c r="C72" s="965" t="s">
        <v>3022</v>
      </c>
      <c r="D72" s="965">
        <v>45641</v>
      </c>
      <c r="E72" s="959" t="s">
        <v>283</v>
      </c>
      <c r="F72" s="869">
        <f t="shared" si="86"/>
        <v>45647</v>
      </c>
      <c r="G72" s="869">
        <f t="shared" si="87"/>
        <v>45648</v>
      </c>
      <c r="I72" s="869">
        <f t="shared" si="58"/>
        <v>45635</v>
      </c>
      <c r="J72" s="609"/>
      <c r="K72" s="415"/>
      <c r="L72" s="149"/>
    </row>
    <row r="73" spans="1:12" s="146" customFormat="1" ht="19.5" hidden="1" customHeight="1">
      <c r="A73" s="844"/>
      <c r="B73" s="965" t="s">
        <v>1977</v>
      </c>
      <c r="C73" s="965" t="s">
        <v>3023</v>
      </c>
      <c r="D73" s="965">
        <v>45645</v>
      </c>
      <c r="E73" s="869">
        <f t="shared" si="88"/>
        <v>45646</v>
      </c>
      <c r="F73" s="869">
        <f t="shared" si="86"/>
        <v>45651</v>
      </c>
      <c r="G73" s="869">
        <f t="shared" si="87"/>
        <v>45652</v>
      </c>
      <c r="I73" s="869">
        <f t="shared" si="58"/>
        <v>45642</v>
      </c>
      <c r="J73" s="609"/>
      <c r="K73" s="415"/>
    </row>
    <row r="74" spans="1:12" s="146" customFormat="1" ht="20.100000000000001" hidden="1" customHeight="1">
      <c r="A74" s="844"/>
      <c r="B74" s="965" t="s">
        <v>2172</v>
      </c>
      <c r="C74" s="965" t="s">
        <v>3024</v>
      </c>
      <c r="D74" s="965">
        <v>45657</v>
      </c>
      <c r="E74" s="959" t="s">
        <v>283</v>
      </c>
      <c r="F74" s="959" t="s">
        <v>283</v>
      </c>
      <c r="G74" s="869">
        <f t="shared" si="87"/>
        <v>45664</v>
      </c>
      <c r="I74" s="869">
        <f t="shared" si="58"/>
        <v>45649</v>
      </c>
      <c r="J74" s="609"/>
      <c r="K74" s="415"/>
    </row>
    <row r="75" spans="1:12" s="146" customFormat="1" ht="20.100000000000001" hidden="1" customHeight="1">
      <c r="A75" s="844"/>
      <c r="B75" s="965" t="s">
        <v>1996</v>
      </c>
      <c r="C75" s="965" t="s">
        <v>3025</v>
      </c>
      <c r="D75" s="961">
        <v>45665</v>
      </c>
      <c r="E75" s="959" t="s">
        <v>283</v>
      </c>
      <c r="F75" s="959" t="s">
        <v>283</v>
      </c>
      <c r="G75" s="869">
        <f t="shared" si="87"/>
        <v>45672</v>
      </c>
      <c r="I75" s="869">
        <f t="shared" si="58"/>
        <v>45656</v>
      </c>
      <c r="J75" s="609"/>
      <c r="K75" s="415"/>
      <c r="L75" s="149"/>
    </row>
    <row r="76" spans="1:12" s="146" customFormat="1" ht="20.100000000000001" hidden="1" customHeight="1">
      <c r="A76" s="844" t="s">
        <v>2009</v>
      </c>
      <c r="B76" s="965" t="s">
        <v>3019</v>
      </c>
      <c r="C76" s="965" t="s">
        <v>3026</v>
      </c>
      <c r="D76" s="961">
        <v>45669</v>
      </c>
      <c r="E76" s="959" t="s">
        <v>283</v>
      </c>
      <c r="F76" s="869">
        <f t="shared" ref="F76:F79" si="89">D76+6</f>
        <v>45675</v>
      </c>
      <c r="G76" s="869">
        <f t="shared" ref="G76:G80" si="90">D76+7</f>
        <v>45676</v>
      </c>
      <c r="I76" s="869">
        <f t="shared" si="58"/>
        <v>45663</v>
      </c>
      <c r="J76" s="609"/>
      <c r="K76" s="415"/>
      <c r="L76" s="149"/>
    </row>
    <row r="77" spans="1:12" s="146" customFormat="1" ht="20.100000000000001" hidden="1" customHeight="1">
      <c r="A77" s="844"/>
      <c r="B77" s="965" t="s">
        <v>2812</v>
      </c>
      <c r="C77" s="965" t="s">
        <v>3027</v>
      </c>
      <c r="D77" s="961">
        <v>45673</v>
      </c>
      <c r="E77" s="959" t="s">
        <v>283</v>
      </c>
      <c r="F77" s="869">
        <f t="shared" si="89"/>
        <v>45679</v>
      </c>
      <c r="G77" s="869">
        <f t="shared" si="90"/>
        <v>45680</v>
      </c>
      <c r="I77" s="869">
        <f t="shared" si="58"/>
        <v>45670</v>
      </c>
      <c r="J77" s="609"/>
      <c r="K77" s="415"/>
      <c r="L77" s="149"/>
    </row>
    <row r="78" spans="1:12" s="146" customFormat="1" ht="20.100000000000001" hidden="1" customHeight="1">
      <c r="A78" s="844" t="s">
        <v>2000</v>
      </c>
      <c r="B78" s="965" t="s">
        <v>2172</v>
      </c>
      <c r="C78" s="965" t="s">
        <v>3028</v>
      </c>
      <c r="D78" s="961">
        <v>45682</v>
      </c>
      <c r="E78" s="959" t="s">
        <v>283</v>
      </c>
      <c r="F78" s="869">
        <f t="shared" si="89"/>
        <v>45688</v>
      </c>
      <c r="G78" s="869">
        <f t="shared" si="90"/>
        <v>45689</v>
      </c>
      <c r="I78" s="869">
        <f t="shared" si="58"/>
        <v>45677</v>
      </c>
      <c r="J78" s="609"/>
      <c r="K78" s="415"/>
      <c r="L78" s="149"/>
    </row>
    <row r="79" spans="1:12" s="146" customFormat="1" ht="19.5" hidden="1" customHeight="1">
      <c r="A79" s="844" t="s">
        <v>1977</v>
      </c>
      <c r="B79" s="965" t="s">
        <v>2000</v>
      </c>
      <c r="C79" s="965" t="s">
        <v>3029</v>
      </c>
      <c r="D79" s="965">
        <v>45686</v>
      </c>
      <c r="E79" s="959" t="s">
        <v>283</v>
      </c>
      <c r="F79" s="869">
        <f t="shared" si="89"/>
        <v>45692</v>
      </c>
      <c r="G79" s="869">
        <f t="shared" si="90"/>
        <v>45693</v>
      </c>
      <c r="I79" s="869">
        <f t="shared" si="58"/>
        <v>45684</v>
      </c>
      <c r="J79" s="609"/>
      <c r="K79" s="415"/>
    </row>
    <row r="80" spans="1:12" s="146" customFormat="1" ht="20.100000000000001" hidden="1" customHeight="1">
      <c r="A80" s="844"/>
      <c r="B80" s="965" t="s">
        <v>1977</v>
      </c>
      <c r="C80" s="965" t="s">
        <v>3030</v>
      </c>
      <c r="D80" s="965">
        <v>45693</v>
      </c>
      <c r="E80" s="959" t="s">
        <v>283</v>
      </c>
      <c r="F80" s="869">
        <f t="shared" ref="F80" si="91">D80+6</f>
        <v>45699</v>
      </c>
      <c r="G80" s="869">
        <f t="shared" si="90"/>
        <v>45700</v>
      </c>
      <c r="I80" s="869">
        <f t="shared" si="58"/>
        <v>45691</v>
      </c>
      <c r="J80" s="609"/>
      <c r="K80" s="415"/>
    </row>
    <row r="81" spans="1:15" s="146" customFormat="1" ht="20.100000000000001" hidden="1" customHeight="1">
      <c r="A81" s="844" t="s">
        <v>3031</v>
      </c>
      <c r="B81" s="965" t="s">
        <v>1996</v>
      </c>
      <c r="C81" s="965" t="s">
        <v>3032</v>
      </c>
      <c r="D81" s="961">
        <v>45712</v>
      </c>
      <c r="E81" s="959" t="s">
        <v>283</v>
      </c>
      <c r="F81" s="869">
        <v>45715</v>
      </c>
      <c r="G81" s="869">
        <v>45716</v>
      </c>
      <c r="I81" s="869">
        <f t="shared" si="58"/>
        <v>45698</v>
      </c>
      <c r="J81" s="609"/>
      <c r="K81" s="415"/>
      <c r="L81" s="149"/>
    </row>
    <row r="82" spans="1:15" s="146" customFormat="1" ht="20.100000000000001" hidden="1" customHeight="1">
      <c r="A82" s="844" t="s">
        <v>3019</v>
      </c>
      <c r="B82" s="965" t="s">
        <v>3019</v>
      </c>
      <c r="C82" s="965" t="s">
        <v>3033</v>
      </c>
      <c r="D82" s="961">
        <v>45705</v>
      </c>
      <c r="E82" s="869">
        <f t="shared" ref="E82:E83" si="92">D82+1</f>
        <v>45706</v>
      </c>
      <c r="F82" s="869">
        <f t="shared" ref="F82" si="93">D82+6</f>
        <v>45711</v>
      </c>
      <c r="G82" s="959" t="s">
        <v>283</v>
      </c>
      <c r="I82" s="869">
        <f t="shared" si="58"/>
        <v>45705</v>
      </c>
      <c r="J82" s="609"/>
      <c r="K82" s="415"/>
      <c r="L82" s="149"/>
    </row>
    <row r="83" spans="1:15" s="146" customFormat="1" ht="20.100000000000001" hidden="1" customHeight="1">
      <c r="A83" s="844"/>
      <c r="B83" s="965" t="s">
        <v>2812</v>
      </c>
      <c r="C83" s="965" t="s">
        <v>3034</v>
      </c>
      <c r="D83" s="961">
        <v>45717</v>
      </c>
      <c r="E83" s="869">
        <f t="shared" si="92"/>
        <v>45718</v>
      </c>
      <c r="F83" s="808">
        <v>45720</v>
      </c>
      <c r="G83" s="869">
        <v>45721</v>
      </c>
      <c r="I83" s="869">
        <f t="shared" si="58"/>
        <v>45712</v>
      </c>
      <c r="J83" s="609"/>
      <c r="K83" s="415"/>
      <c r="L83" s="149"/>
    </row>
    <row r="84" spans="1:15" s="149" customFormat="1" ht="20.100000000000001" hidden="1" customHeight="1">
      <c r="A84" s="1020"/>
      <c r="B84" s="147" t="s">
        <v>464</v>
      </c>
      <c r="C84" s="749"/>
      <c r="D84" s="9"/>
      <c r="E84" s="9"/>
      <c r="F84" s="9"/>
      <c r="G84" s="9"/>
      <c r="H84" s="9"/>
      <c r="I84" s="9"/>
      <c r="J84" s="9"/>
      <c r="K84" s="9"/>
      <c r="L84" s="9"/>
      <c r="M84" s="9"/>
      <c r="N84" s="146"/>
      <c r="O84" s="146"/>
    </row>
    <row r="85" spans="1:15" s="146" customFormat="1" ht="19.5" hidden="1" customHeight="1">
      <c r="A85" s="844"/>
      <c r="B85" s="719"/>
      <c r="C85" s="714"/>
      <c r="D85" s="714"/>
      <c r="E85" s="714"/>
      <c r="F85" s="714"/>
      <c r="G85" s="714"/>
      <c r="H85" s="610"/>
      <c r="I85" s="630"/>
      <c r="J85" s="609"/>
      <c r="K85" s="415"/>
      <c r="L85" s="149"/>
    </row>
    <row r="86" spans="1:15" s="149" customFormat="1" ht="20.100000000000001" customHeight="1">
      <c r="A86" s="1018"/>
      <c r="B86" s="1587" t="s">
        <v>245</v>
      </c>
      <c r="C86" s="1587"/>
      <c r="D86" s="1587"/>
      <c r="E86" s="1587"/>
      <c r="F86" s="1587"/>
      <c r="G86" s="1022"/>
      <c r="H86" s="145"/>
      <c r="I86" s="145"/>
      <c r="J86" s="145"/>
      <c r="K86" s="145"/>
    </row>
    <row r="87" spans="1:15" s="149" customFormat="1" ht="19.5" customHeight="1">
      <c r="A87" s="1018"/>
      <c r="B87" s="1019"/>
      <c r="C87" s="1019"/>
      <c r="D87" s="1019"/>
      <c r="E87" s="1019"/>
      <c r="F87" s="1019"/>
      <c r="G87" s="1019"/>
      <c r="H87" s="145"/>
      <c r="I87" s="145"/>
      <c r="J87" s="145"/>
      <c r="K87" s="145"/>
    </row>
    <row r="88" spans="1:15" s="146" customFormat="1" ht="27.75" customHeight="1">
      <c r="A88" s="851"/>
      <c r="B88" s="1589" t="s">
        <v>9</v>
      </c>
      <c r="C88" s="1590"/>
      <c r="D88" s="1645" t="s">
        <v>247</v>
      </c>
      <c r="E88" s="1268" t="s">
        <v>107</v>
      </c>
      <c r="F88" s="1268" t="s">
        <v>144</v>
      </c>
      <c r="G88" s="1206"/>
      <c r="H88" s="1269"/>
      <c r="I88" s="1206"/>
      <c r="J88" s="1270"/>
    </row>
    <row r="89" spans="1:15" s="146" customFormat="1" ht="18" customHeight="1">
      <c r="A89" s="851"/>
      <c r="B89" s="1271" t="s">
        <v>249</v>
      </c>
      <c r="C89" s="1271" t="s">
        <v>250</v>
      </c>
      <c r="D89" s="1646"/>
      <c r="E89" s="1272" t="s">
        <v>109</v>
      </c>
      <c r="F89" s="1272" t="s">
        <v>47</v>
      </c>
      <c r="G89" s="1206"/>
      <c r="H89" s="1273" t="s">
        <v>335</v>
      </c>
    </row>
    <row r="90" spans="1:15" s="146" customFormat="1" ht="20.100000000000001" hidden="1" customHeight="1">
      <c r="A90" s="844"/>
      <c r="B90" s="1274" t="s">
        <v>1996</v>
      </c>
      <c r="C90" s="1274" t="s">
        <v>3025</v>
      </c>
      <c r="D90" s="1275">
        <v>45665</v>
      </c>
      <c r="E90" s="1177" t="s">
        <v>283</v>
      </c>
      <c r="F90" s="1276">
        <f t="shared" ref="F90:F95" si="94">D90+7</f>
        <v>45672</v>
      </c>
      <c r="G90" s="1206"/>
      <c r="H90" s="1276"/>
      <c r="I90" s="149"/>
      <c r="K90" s="149"/>
    </row>
    <row r="91" spans="1:15" s="146" customFormat="1" ht="20.100000000000001" hidden="1" customHeight="1">
      <c r="A91" s="844" t="s">
        <v>2009</v>
      </c>
      <c r="B91" s="1274" t="s">
        <v>3019</v>
      </c>
      <c r="C91" s="1274" t="s">
        <v>3026</v>
      </c>
      <c r="D91" s="1275">
        <v>45669</v>
      </c>
      <c r="E91" s="1276">
        <f t="shared" ref="E91:E95" si="95">D91+6</f>
        <v>45675</v>
      </c>
      <c r="F91" s="1276">
        <f t="shared" si="94"/>
        <v>45676</v>
      </c>
      <c r="G91" s="1206"/>
      <c r="H91" s="1276"/>
      <c r="I91" s="149"/>
      <c r="K91" s="149"/>
    </row>
    <row r="92" spans="1:15" s="146" customFormat="1" ht="20.100000000000001" hidden="1" customHeight="1">
      <c r="A92" s="844"/>
      <c r="B92" s="1274" t="s">
        <v>2812</v>
      </c>
      <c r="C92" s="1274" t="s">
        <v>3027</v>
      </c>
      <c r="D92" s="1275">
        <v>45673</v>
      </c>
      <c r="E92" s="1276">
        <f t="shared" si="95"/>
        <v>45679</v>
      </c>
      <c r="F92" s="1276">
        <f t="shared" si="94"/>
        <v>45680</v>
      </c>
      <c r="G92" s="1206"/>
      <c r="H92" s="1276"/>
      <c r="I92" s="149"/>
      <c r="K92" s="149"/>
    </row>
    <row r="93" spans="1:15" s="146" customFormat="1" ht="20.100000000000001" hidden="1" customHeight="1">
      <c r="A93" s="844" t="s">
        <v>2000</v>
      </c>
      <c r="B93" s="1274" t="s">
        <v>2172</v>
      </c>
      <c r="C93" s="1274" t="s">
        <v>3028</v>
      </c>
      <c r="D93" s="1275">
        <v>45682</v>
      </c>
      <c r="E93" s="1276">
        <f t="shared" si="95"/>
        <v>45688</v>
      </c>
      <c r="F93" s="1276">
        <f t="shared" si="94"/>
        <v>45689</v>
      </c>
      <c r="G93" s="1206"/>
      <c r="H93" s="1276"/>
      <c r="I93" s="149"/>
      <c r="K93" s="149"/>
    </row>
    <row r="94" spans="1:15" s="146" customFormat="1" ht="19.5" hidden="1" customHeight="1">
      <c r="A94" s="844" t="s">
        <v>1977</v>
      </c>
      <c r="B94" s="1274" t="s">
        <v>2000</v>
      </c>
      <c r="C94" s="1274" t="s">
        <v>3029</v>
      </c>
      <c r="D94" s="1274">
        <v>45686</v>
      </c>
      <c r="E94" s="1276">
        <f t="shared" si="95"/>
        <v>45692</v>
      </c>
      <c r="F94" s="1276">
        <f t="shared" si="94"/>
        <v>45693</v>
      </c>
      <c r="G94" s="1206"/>
      <c r="H94" s="1276"/>
    </row>
    <row r="95" spans="1:15" s="146" customFormat="1" ht="20.100000000000001" hidden="1" customHeight="1">
      <c r="A95" s="844"/>
      <c r="B95" s="1274" t="s">
        <v>1977</v>
      </c>
      <c r="C95" s="1274" t="s">
        <v>3030</v>
      </c>
      <c r="D95" s="1274">
        <v>45693</v>
      </c>
      <c r="E95" s="1276">
        <f t="shared" si="95"/>
        <v>45699</v>
      </c>
      <c r="F95" s="1276">
        <f t="shared" si="94"/>
        <v>45700</v>
      </c>
      <c r="G95" s="1206"/>
      <c r="H95" s="1276"/>
    </row>
    <row r="96" spans="1:15" s="146" customFormat="1" ht="20.100000000000001" hidden="1" customHeight="1">
      <c r="A96" s="844"/>
      <c r="B96" s="1274" t="s">
        <v>2172</v>
      </c>
      <c r="C96" s="1274" t="s">
        <v>3035</v>
      </c>
      <c r="D96" s="1275">
        <v>45721</v>
      </c>
      <c r="E96" s="1177" t="s">
        <v>283</v>
      </c>
      <c r="F96" s="1177" t="s">
        <v>283</v>
      </c>
      <c r="G96" s="1206"/>
      <c r="H96" s="1276"/>
      <c r="I96" s="149"/>
      <c r="K96" s="149"/>
    </row>
    <row r="97" spans="1:11" s="146" customFormat="1" ht="20.100000000000001" hidden="1" customHeight="1">
      <c r="A97" s="844"/>
      <c r="B97" s="1274" t="s">
        <v>2000</v>
      </c>
      <c r="C97" s="1274" t="s">
        <v>3036</v>
      </c>
      <c r="D97" s="1275">
        <v>45726</v>
      </c>
      <c r="E97" s="1276">
        <f t="shared" ref="E97:E104" si="96">D97+6</f>
        <v>45732</v>
      </c>
      <c r="F97" s="1276">
        <f t="shared" ref="F97:F104" si="97">E97+1</f>
        <v>45733</v>
      </c>
      <c r="G97" s="1206"/>
      <c r="H97" s="1276"/>
      <c r="I97" s="149"/>
      <c r="K97" s="149"/>
    </row>
    <row r="98" spans="1:11" s="146" customFormat="1" ht="20.100000000000001" hidden="1" customHeight="1">
      <c r="A98" s="844"/>
      <c r="B98" s="1274" t="s">
        <v>1977</v>
      </c>
      <c r="C98" s="1274" t="s">
        <v>3037</v>
      </c>
      <c r="D98" s="1275">
        <v>45739</v>
      </c>
      <c r="E98" s="1276">
        <f t="shared" si="96"/>
        <v>45745</v>
      </c>
      <c r="F98" s="1276">
        <f t="shared" si="97"/>
        <v>45746</v>
      </c>
      <c r="G98" s="1206"/>
      <c r="H98" s="1276"/>
      <c r="I98" s="149"/>
      <c r="K98" s="149"/>
    </row>
    <row r="99" spans="1:11" s="146" customFormat="1" ht="20.100000000000001" hidden="1" customHeight="1">
      <c r="A99" s="844"/>
      <c r="B99" s="1274" t="s">
        <v>2794</v>
      </c>
      <c r="C99" s="1274" t="s">
        <v>3038</v>
      </c>
      <c r="D99" s="1275">
        <v>45747</v>
      </c>
      <c r="E99" s="1155" t="s">
        <v>283</v>
      </c>
      <c r="F99" s="1276">
        <v>45750</v>
      </c>
      <c r="G99" s="1206"/>
      <c r="H99" s="1276"/>
      <c r="I99" s="149"/>
      <c r="K99" s="149"/>
    </row>
    <row r="100" spans="1:11" s="146" customFormat="1" ht="20.100000000000001" hidden="1" customHeight="1">
      <c r="A100" s="844" t="s">
        <v>1996</v>
      </c>
      <c r="B100" s="1274" t="s">
        <v>2172</v>
      </c>
      <c r="C100" s="1274" t="s">
        <v>3039</v>
      </c>
      <c r="D100" s="1275">
        <v>45753</v>
      </c>
      <c r="E100" s="1276">
        <f t="shared" si="96"/>
        <v>45759</v>
      </c>
      <c r="F100" s="1276">
        <f t="shared" si="97"/>
        <v>45760</v>
      </c>
      <c r="G100" s="1206"/>
      <c r="H100" s="1276"/>
      <c r="I100" s="149"/>
      <c r="K100" s="149"/>
    </row>
    <row r="101" spans="1:11" s="146" customFormat="1" ht="20.100000000000001" hidden="1" customHeight="1">
      <c r="A101" s="844"/>
      <c r="B101" s="1274" t="s">
        <v>1996</v>
      </c>
      <c r="C101" s="1274" t="s">
        <v>3040</v>
      </c>
      <c r="D101" s="1275">
        <v>45759</v>
      </c>
      <c r="E101" s="1276">
        <f t="shared" si="96"/>
        <v>45765</v>
      </c>
      <c r="F101" s="1276">
        <f t="shared" si="97"/>
        <v>45766</v>
      </c>
      <c r="G101" s="1206"/>
      <c r="H101" s="1276"/>
      <c r="I101" s="149"/>
      <c r="K101" s="149"/>
    </row>
    <row r="102" spans="1:11" s="146" customFormat="1" ht="20.100000000000001" hidden="1" customHeight="1">
      <c r="A102" s="844" t="s">
        <v>2812</v>
      </c>
      <c r="B102" s="1274" t="s">
        <v>2499</v>
      </c>
      <c r="C102" s="1274" t="s">
        <v>3041</v>
      </c>
      <c r="D102" s="1275">
        <v>45766</v>
      </c>
      <c r="E102" s="1276">
        <f t="shared" si="96"/>
        <v>45772</v>
      </c>
      <c r="F102" s="1276">
        <f t="shared" si="97"/>
        <v>45773</v>
      </c>
      <c r="G102" s="1206"/>
      <c r="H102" s="1276"/>
      <c r="I102" s="149"/>
      <c r="K102" s="149"/>
    </row>
    <row r="103" spans="1:11" s="146" customFormat="1" ht="20.100000000000001" hidden="1" customHeight="1">
      <c r="A103" s="844"/>
      <c r="B103" s="1274" t="s">
        <v>2752</v>
      </c>
      <c r="C103" s="1274" t="s">
        <v>3042</v>
      </c>
      <c r="D103" s="1275">
        <v>45768</v>
      </c>
      <c r="E103" s="1276">
        <f t="shared" si="96"/>
        <v>45774</v>
      </c>
      <c r="F103" s="1276">
        <f t="shared" si="97"/>
        <v>45775</v>
      </c>
      <c r="G103" s="1206"/>
      <c r="H103" s="1276"/>
      <c r="I103" s="149"/>
      <c r="K103" s="149"/>
    </row>
    <row r="104" spans="1:11" s="146" customFormat="1" ht="20.100000000000001" hidden="1" customHeight="1">
      <c r="A104" s="844" t="s">
        <v>2000</v>
      </c>
      <c r="B104" s="1274" t="s">
        <v>3043</v>
      </c>
      <c r="C104" s="1274" t="s">
        <v>3044</v>
      </c>
      <c r="D104" s="1275">
        <v>45775</v>
      </c>
      <c r="E104" s="1276">
        <f t="shared" si="96"/>
        <v>45781</v>
      </c>
      <c r="F104" s="1276">
        <f t="shared" si="97"/>
        <v>45782</v>
      </c>
      <c r="G104" s="1206"/>
      <c r="H104" s="1276"/>
      <c r="I104" s="149"/>
      <c r="K104" s="149"/>
    </row>
    <row r="105" spans="1:11" s="146" customFormat="1" ht="20.100000000000001" hidden="1" customHeight="1">
      <c r="A105" s="844"/>
      <c r="B105" s="1274" t="s">
        <v>1977</v>
      </c>
      <c r="C105" s="1274" t="s">
        <v>3045</v>
      </c>
      <c r="D105" s="1275">
        <v>45787</v>
      </c>
      <c r="E105" s="1276">
        <f t="shared" ref="E105:E108" si="98">D105+6</f>
        <v>45793</v>
      </c>
      <c r="F105" s="1276">
        <f t="shared" ref="F105:F108" si="99">E105+1</f>
        <v>45794</v>
      </c>
      <c r="G105" s="1206"/>
      <c r="H105" s="1276"/>
      <c r="I105" s="149"/>
      <c r="K105" s="149"/>
    </row>
    <row r="106" spans="1:11" s="146" customFormat="1" ht="20.100000000000001" hidden="1" customHeight="1">
      <c r="A106" s="844"/>
      <c r="B106" s="1274" t="s">
        <v>2794</v>
      </c>
      <c r="C106" s="1274" t="s">
        <v>3046</v>
      </c>
      <c r="D106" s="1275">
        <v>45792</v>
      </c>
      <c r="E106" s="1276">
        <f t="shared" si="98"/>
        <v>45798</v>
      </c>
      <c r="F106" s="1276">
        <f t="shared" si="99"/>
        <v>45799</v>
      </c>
      <c r="G106" s="1206"/>
      <c r="H106" s="1276"/>
      <c r="I106" s="149"/>
      <c r="K106" s="149"/>
    </row>
    <row r="107" spans="1:11" s="146" customFormat="1" ht="20.100000000000001" hidden="1" customHeight="1">
      <c r="A107" s="844"/>
      <c r="B107" s="1274" t="s">
        <v>2172</v>
      </c>
      <c r="C107" s="1274" t="s">
        <v>3047</v>
      </c>
      <c r="D107" s="1275">
        <v>45799</v>
      </c>
      <c r="E107" s="1276">
        <f t="shared" si="98"/>
        <v>45805</v>
      </c>
      <c r="F107" s="1276">
        <f t="shared" si="99"/>
        <v>45806</v>
      </c>
      <c r="G107" s="1206"/>
      <c r="H107" s="1276"/>
      <c r="I107" s="149"/>
      <c r="K107" s="149"/>
    </row>
    <row r="108" spans="1:11" s="146" customFormat="1" ht="20.100000000000001" hidden="1" customHeight="1">
      <c r="A108" s="844"/>
      <c r="B108" s="1274" t="s">
        <v>2464</v>
      </c>
      <c r="C108" s="1274" t="s">
        <v>3048</v>
      </c>
      <c r="D108" s="1275">
        <v>45808</v>
      </c>
      <c r="E108" s="1276">
        <f t="shared" si="98"/>
        <v>45814</v>
      </c>
      <c r="F108" s="1276">
        <f t="shared" si="99"/>
        <v>45815</v>
      </c>
      <c r="G108" s="1206"/>
      <c r="H108" s="1276"/>
      <c r="I108" s="149"/>
      <c r="K108" s="149"/>
    </row>
    <row r="109" spans="1:11" s="146" customFormat="1" ht="20.100000000000001" hidden="1" customHeight="1">
      <c r="A109" s="844"/>
      <c r="B109" s="1274" t="s">
        <v>1996</v>
      </c>
      <c r="C109" s="1274" t="s">
        <v>3049</v>
      </c>
      <c r="D109" s="1275">
        <v>45818</v>
      </c>
      <c r="E109" s="1276">
        <f t="shared" ref="E109:E114" si="100">D109+6</f>
        <v>45824</v>
      </c>
      <c r="F109" s="1276">
        <f t="shared" ref="F109:F114" si="101">E109+1</f>
        <v>45825</v>
      </c>
      <c r="G109" s="1206"/>
      <c r="H109" s="1276"/>
      <c r="I109" s="149"/>
      <c r="K109" s="149"/>
    </row>
    <row r="110" spans="1:11" s="146" customFormat="1" ht="20.100000000000001" hidden="1" customHeight="1">
      <c r="A110" s="844"/>
      <c r="B110" s="1274" t="s">
        <v>2499</v>
      </c>
      <c r="C110" s="1274" t="s">
        <v>3050</v>
      </c>
      <c r="D110" s="1275">
        <v>45824</v>
      </c>
      <c r="E110" s="1276">
        <f t="shared" si="100"/>
        <v>45830</v>
      </c>
      <c r="F110" s="1276">
        <f t="shared" si="101"/>
        <v>45831</v>
      </c>
      <c r="G110" s="1206"/>
      <c r="H110" s="1276"/>
      <c r="I110" s="149"/>
      <c r="K110" s="149"/>
    </row>
    <row r="111" spans="1:11" s="146" customFormat="1" ht="20.100000000000001" hidden="1" customHeight="1">
      <c r="A111" s="844"/>
      <c r="B111" s="1274" t="s">
        <v>2752</v>
      </c>
      <c r="C111" s="1274" t="s">
        <v>3051</v>
      </c>
      <c r="D111" s="1275">
        <v>45823</v>
      </c>
      <c r="E111" s="1276">
        <f t="shared" si="100"/>
        <v>45829</v>
      </c>
      <c r="F111" s="1276">
        <f t="shared" si="101"/>
        <v>45830</v>
      </c>
      <c r="G111" s="1206"/>
      <c r="H111" s="1276"/>
      <c r="I111" s="149"/>
      <c r="K111" s="149"/>
    </row>
    <row r="112" spans="1:11" s="146" customFormat="1" ht="20.100000000000001" hidden="1" customHeight="1">
      <c r="A112" s="844" t="s">
        <v>3043</v>
      </c>
      <c r="B112" s="1274" t="s">
        <v>1977</v>
      </c>
      <c r="C112" s="1274" t="s">
        <v>3052</v>
      </c>
      <c r="D112" s="1177" t="s">
        <v>283</v>
      </c>
      <c r="E112" s="1277"/>
      <c r="F112" s="1277"/>
      <c r="G112" s="1206"/>
      <c r="H112" s="1276"/>
      <c r="I112" s="149"/>
      <c r="K112" s="149"/>
    </row>
    <row r="113" spans="1:11" s="146" customFormat="1" ht="20.100000000000001" hidden="1" customHeight="1">
      <c r="A113" s="844" t="s">
        <v>2794</v>
      </c>
      <c r="B113" s="1274" t="s">
        <v>3043</v>
      </c>
      <c r="C113" s="1274" t="s">
        <v>3053</v>
      </c>
      <c r="D113" s="1275">
        <v>45841</v>
      </c>
      <c r="E113" s="1276">
        <f t="shared" si="100"/>
        <v>45847</v>
      </c>
      <c r="F113" s="1276">
        <f t="shared" si="101"/>
        <v>45848</v>
      </c>
      <c r="G113" s="1206"/>
      <c r="H113" s="1276"/>
      <c r="I113" s="149"/>
      <c r="K113" s="149"/>
    </row>
    <row r="114" spans="1:11" s="146" customFormat="1" ht="20.100000000000001" hidden="1" customHeight="1">
      <c r="A114" s="844"/>
      <c r="B114" s="1274" t="s">
        <v>2794</v>
      </c>
      <c r="C114" s="1274" t="s">
        <v>3054</v>
      </c>
      <c r="D114" s="1275">
        <v>45847</v>
      </c>
      <c r="E114" s="1276">
        <f t="shared" si="100"/>
        <v>45853</v>
      </c>
      <c r="F114" s="1276">
        <f t="shared" si="101"/>
        <v>45854</v>
      </c>
      <c r="G114" s="1206"/>
      <c r="H114" s="1276"/>
      <c r="I114" s="149"/>
      <c r="K114" s="149"/>
    </row>
    <row r="115" spans="1:11" s="146" customFormat="1" ht="20.100000000000001" hidden="1" customHeight="1">
      <c r="A115" s="844"/>
      <c r="B115" s="1274" t="s">
        <v>2172</v>
      </c>
      <c r="C115" s="1274" t="s">
        <v>3055</v>
      </c>
      <c r="D115" s="1275">
        <v>45855</v>
      </c>
      <c r="E115" s="1276">
        <f t="shared" ref="E115" si="102">D115+6</f>
        <v>45861</v>
      </c>
      <c r="F115" s="1276">
        <f t="shared" ref="F115" si="103">E115+1</f>
        <v>45862</v>
      </c>
      <c r="G115" s="1206"/>
      <c r="H115" s="1276"/>
      <c r="I115" s="149"/>
      <c r="K115" s="149"/>
    </row>
    <row r="116" spans="1:11" s="146" customFormat="1" ht="20.100000000000001" hidden="1" customHeight="1">
      <c r="A116" s="844" t="s">
        <v>1996</v>
      </c>
      <c r="B116" s="1278" t="s">
        <v>307</v>
      </c>
      <c r="C116" s="1274" t="s">
        <v>3056</v>
      </c>
      <c r="D116" s="1277"/>
      <c r="E116" s="1277"/>
      <c r="F116" s="1277"/>
      <c r="G116" s="1206"/>
      <c r="H116" s="1276"/>
      <c r="I116" s="149"/>
      <c r="K116" s="149"/>
    </row>
    <row r="117" spans="1:11" s="146" customFormat="1" ht="20.100000000000001" hidden="1" customHeight="1">
      <c r="A117" s="844"/>
      <c r="B117" s="1274" t="s">
        <v>1996</v>
      </c>
      <c r="C117" s="1274" t="s">
        <v>3057</v>
      </c>
      <c r="D117" s="1275">
        <v>45869</v>
      </c>
      <c r="E117" s="1276">
        <f t="shared" ref="E117" si="104">D117+6</f>
        <v>45875</v>
      </c>
      <c r="F117" s="1276">
        <f t="shared" ref="F117" si="105">E117+1</f>
        <v>45876</v>
      </c>
      <c r="G117" s="1206"/>
      <c r="H117" s="1276"/>
      <c r="I117" s="149"/>
      <c r="K117" s="149"/>
    </row>
    <row r="118" spans="1:11" s="146" customFormat="1" ht="20.100000000000001" hidden="1" customHeight="1">
      <c r="A118" s="844"/>
      <c r="B118" s="1274" t="s">
        <v>2752</v>
      </c>
      <c r="C118" s="1274" t="s">
        <v>3058</v>
      </c>
      <c r="D118" s="1275">
        <v>45876</v>
      </c>
      <c r="E118" s="1276">
        <f t="shared" ref="E118" si="106">D118+6</f>
        <v>45882</v>
      </c>
      <c r="F118" s="1276">
        <f t="shared" ref="F118" si="107">E118+1</f>
        <v>45883</v>
      </c>
      <c r="G118" s="1206"/>
      <c r="H118" s="1276"/>
      <c r="I118" s="149"/>
      <c r="K118" s="149"/>
    </row>
    <row r="119" spans="1:11" s="146" customFormat="1" ht="20.100000000000001" hidden="1" customHeight="1">
      <c r="A119" s="844" t="s">
        <v>3059</v>
      </c>
      <c r="B119" s="1274" t="s">
        <v>3043</v>
      </c>
      <c r="C119" s="1274" t="s">
        <v>3060</v>
      </c>
      <c r="D119" s="1275">
        <v>45884</v>
      </c>
      <c r="E119" s="1276">
        <f t="shared" ref="E119:E121" si="108">D119+6</f>
        <v>45890</v>
      </c>
      <c r="F119" s="1276">
        <f t="shared" ref="F119:F121" si="109">E119+1</f>
        <v>45891</v>
      </c>
      <c r="G119" s="1206"/>
      <c r="H119" s="1276"/>
      <c r="I119" s="149"/>
      <c r="K119" s="149"/>
    </row>
    <row r="120" spans="1:11" s="146" customFormat="1" ht="20.100000000000001" hidden="1" customHeight="1">
      <c r="A120" s="844" t="s">
        <v>1977</v>
      </c>
      <c r="B120" s="1274" t="s">
        <v>3061</v>
      </c>
      <c r="C120" s="1274" t="s">
        <v>3062</v>
      </c>
      <c r="D120" s="1275">
        <v>45890</v>
      </c>
      <c r="E120" s="1276">
        <f t="shared" si="108"/>
        <v>45896</v>
      </c>
      <c r="F120" s="1276">
        <f t="shared" si="109"/>
        <v>45897</v>
      </c>
      <c r="G120" s="1206"/>
      <c r="H120" s="1276"/>
      <c r="I120" s="149"/>
      <c r="K120" s="149"/>
    </row>
    <row r="121" spans="1:11" s="146" customFormat="1" ht="20.100000000000001" hidden="1" customHeight="1">
      <c r="A121" s="844"/>
      <c r="B121" s="1274" t="s">
        <v>2794</v>
      </c>
      <c r="C121" s="1274" t="s">
        <v>3063</v>
      </c>
      <c r="D121" s="1275">
        <v>45898</v>
      </c>
      <c r="E121" s="1276">
        <f t="shared" si="108"/>
        <v>45904</v>
      </c>
      <c r="F121" s="1276">
        <f t="shared" si="109"/>
        <v>45905</v>
      </c>
      <c r="G121" s="1206"/>
      <c r="H121" s="1276"/>
      <c r="I121" s="149"/>
      <c r="K121" s="149"/>
    </row>
    <row r="122" spans="1:11" s="146" customFormat="1" ht="20.100000000000001" hidden="1" customHeight="1">
      <c r="A122" s="844"/>
      <c r="B122" s="1274" t="s">
        <v>2738</v>
      </c>
      <c r="C122" s="1274" t="s">
        <v>3064</v>
      </c>
      <c r="D122" s="1275">
        <v>45900</v>
      </c>
      <c r="E122" s="1276">
        <f t="shared" ref="E122" si="110">D122+6</f>
        <v>45906</v>
      </c>
      <c r="F122" s="1276">
        <f t="shared" ref="F122" si="111">E122+1</f>
        <v>45907</v>
      </c>
      <c r="G122" s="1206"/>
      <c r="H122" s="1276"/>
      <c r="I122" s="149"/>
      <c r="K122" s="149"/>
    </row>
    <row r="123" spans="1:11" s="146" customFormat="1" ht="20.100000000000001" hidden="1" customHeight="1">
      <c r="A123" s="844"/>
      <c r="B123" s="1274" t="s">
        <v>1996</v>
      </c>
      <c r="C123" s="1274" t="s">
        <v>3065</v>
      </c>
      <c r="D123" s="1275">
        <v>45911</v>
      </c>
      <c r="E123" s="1276">
        <f t="shared" ref="E123:E126" si="112">D123+6</f>
        <v>45917</v>
      </c>
      <c r="F123" s="1276">
        <f t="shared" ref="F123:F126" si="113">E123+1</f>
        <v>45918</v>
      </c>
      <c r="G123" s="1206"/>
      <c r="H123" s="1276"/>
      <c r="I123" s="149"/>
      <c r="K123" s="149"/>
    </row>
    <row r="124" spans="1:11" s="146" customFormat="1" ht="20.100000000000001" hidden="1" customHeight="1">
      <c r="A124" s="844" t="s">
        <v>3066</v>
      </c>
      <c r="B124" s="1274" t="s">
        <v>2791</v>
      </c>
      <c r="C124" s="1274" t="s">
        <v>3067</v>
      </c>
      <c r="D124" s="1275">
        <v>45922</v>
      </c>
      <c r="E124" s="1276">
        <f t="shared" si="112"/>
        <v>45928</v>
      </c>
      <c r="F124" s="1276">
        <f t="shared" si="113"/>
        <v>45929</v>
      </c>
      <c r="G124" s="1206"/>
      <c r="H124" s="1276"/>
      <c r="I124" s="149"/>
      <c r="K124" s="149"/>
    </row>
    <row r="125" spans="1:11" s="146" customFormat="1" ht="20.100000000000001" hidden="1" customHeight="1">
      <c r="A125" s="844"/>
      <c r="B125" s="1274" t="s">
        <v>2752</v>
      </c>
      <c r="C125" s="1274" t="s">
        <v>3068</v>
      </c>
      <c r="D125" s="1275">
        <v>45929</v>
      </c>
      <c r="E125" s="1177" t="s">
        <v>283</v>
      </c>
      <c r="F125" s="1276">
        <v>45928</v>
      </c>
      <c r="G125" s="1206"/>
      <c r="H125" s="1276"/>
      <c r="I125" s="149"/>
      <c r="K125" s="149"/>
    </row>
    <row r="126" spans="1:11" s="146" customFormat="1" ht="20.100000000000001" hidden="1" customHeight="1">
      <c r="A126" s="844"/>
      <c r="B126" s="1274" t="s">
        <v>3043</v>
      </c>
      <c r="C126" s="1274" t="s">
        <v>3069</v>
      </c>
      <c r="D126" s="1275">
        <v>45931</v>
      </c>
      <c r="E126" s="1276">
        <f t="shared" si="112"/>
        <v>45937</v>
      </c>
      <c r="F126" s="1276">
        <f t="shared" si="113"/>
        <v>45938</v>
      </c>
      <c r="G126" s="1206"/>
      <c r="H126" s="1276"/>
      <c r="I126" s="149"/>
      <c r="K126" s="149"/>
    </row>
    <row r="127" spans="1:11" s="146" customFormat="1" ht="20.100000000000001" hidden="1" customHeight="1">
      <c r="A127" s="844"/>
      <c r="B127" s="1274" t="s">
        <v>3061</v>
      </c>
      <c r="C127" s="1274" t="s">
        <v>3070</v>
      </c>
      <c r="D127" s="1275">
        <v>45940</v>
      </c>
      <c r="E127" s="1276">
        <f t="shared" ref="E127:E130" si="114">D127+6</f>
        <v>45946</v>
      </c>
      <c r="F127" s="1276">
        <f t="shared" ref="F127:F130" si="115">E127+1</f>
        <v>45947</v>
      </c>
      <c r="G127" s="1206"/>
      <c r="H127" s="1276"/>
      <c r="I127" s="149"/>
      <c r="K127" s="149"/>
    </row>
    <row r="128" spans="1:11" s="146" customFormat="1" ht="20.100000000000001" hidden="1" customHeight="1">
      <c r="A128" s="844" t="s">
        <v>2794</v>
      </c>
      <c r="B128" s="1274" t="s">
        <v>2738</v>
      </c>
      <c r="C128" s="1274" t="s">
        <v>3071</v>
      </c>
      <c r="D128" s="1275">
        <v>45945</v>
      </c>
      <c r="E128" s="1276">
        <f t="shared" si="114"/>
        <v>45951</v>
      </c>
      <c r="F128" s="1276">
        <f t="shared" si="115"/>
        <v>45952</v>
      </c>
      <c r="G128" s="1206"/>
      <c r="H128" s="1276">
        <v>42</v>
      </c>
      <c r="I128" s="149"/>
      <c r="K128" s="149"/>
    </row>
    <row r="129" spans="1:11" s="146" customFormat="1" ht="20.100000000000001" hidden="1" customHeight="1">
      <c r="A129" s="844"/>
      <c r="B129" s="1274" t="s">
        <v>2794</v>
      </c>
      <c r="C129" s="1274" t="s">
        <v>3072</v>
      </c>
      <c r="D129" s="1275">
        <v>45953</v>
      </c>
      <c r="E129" s="1276">
        <f t="shared" si="114"/>
        <v>45959</v>
      </c>
      <c r="F129" s="1276">
        <f t="shared" si="115"/>
        <v>45960</v>
      </c>
      <c r="G129" s="1206"/>
      <c r="H129" s="1276">
        <v>43</v>
      </c>
      <c r="I129" s="149"/>
      <c r="K129" s="149"/>
    </row>
    <row r="130" spans="1:11" s="146" customFormat="1" ht="20.100000000000001" hidden="1" customHeight="1">
      <c r="A130" s="844"/>
      <c r="B130" s="1279" t="s">
        <v>905</v>
      </c>
      <c r="C130" s="1274" t="s">
        <v>3073</v>
      </c>
      <c r="D130" s="1280">
        <v>45956</v>
      </c>
      <c r="E130" s="1280">
        <f t="shared" si="114"/>
        <v>45962</v>
      </c>
      <c r="F130" s="1280">
        <f t="shared" si="115"/>
        <v>45963</v>
      </c>
      <c r="G130" s="1206"/>
      <c r="H130" s="1276">
        <v>44</v>
      </c>
      <c r="I130" s="149"/>
      <c r="K130" s="149"/>
    </row>
    <row r="131" spans="1:11" s="146" customFormat="1" ht="20.100000000000001" hidden="1" customHeight="1">
      <c r="A131" s="844"/>
      <c r="B131" s="1274" t="s">
        <v>2791</v>
      </c>
      <c r="C131" s="1274" t="s">
        <v>3074</v>
      </c>
      <c r="D131" s="1275">
        <v>45971</v>
      </c>
      <c r="E131" s="1276">
        <f>D131+3</f>
        <v>45974</v>
      </c>
      <c r="F131" s="1276">
        <f>E131+1</f>
        <v>45975</v>
      </c>
      <c r="G131" s="1206"/>
      <c r="H131" s="1276">
        <v>45</v>
      </c>
      <c r="I131" s="149"/>
      <c r="K131" s="149"/>
    </row>
    <row r="132" spans="1:11" s="146" customFormat="1" ht="20.100000000000001" hidden="1" customHeight="1">
      <c r="A132" s="844" t="s">
        <v>728</v>
      </c>
      <c r="B132" s="1274" t="s">
        <v>2744</v>
      </c>
      <c r="C132" s="1274" t="s">
        <v>3075</v>
      </c>
      <c r="D132" s="1264" t="s">
        <v>283</v>
      </c>
      <c r="E132" s="1264" t="s">
        <v>283</v>
      </c>
      <c r="F132" s="1264" t="s">
        <v>283</v>
      </c>
      <c r="G132" s="1206"/>
      <c r="H132" s="1276">
        <v>46</v>
      </c>
      <c r="I132" s="149"/>
      <c r="K132" s="149"/>
    </row>
    <row r="133" spans="1:11" s="146" customFormat="1" ht="20.100000000000001" hidden="1" customHeight="1">
      <c r="A133" s="844" t="s">
        <v>3076</v>
      </c>
      <c r="B133" s="1274" t="s">
        <v>728</v>
      </c>
      <c r="C133" s="1274" t="s">
        <v>3077</v>
      </c>
      <c r="D133" s="1275">
        <v>45984</v>
      </c>
      <c r="E133" s="1276">
        <f>F133+2</f>
        <v>45988</v>
      </c>
      <c r="F133" s="1276">
        <f>D133+2</f>
        <v>45986</v>
      </c>
      <c r="G133" s="1206"/>
      <c r="H133" s="1276">
        <v>47</v>
      </c>
      <c r="I133" s="149"/>
      <c r="K133" s="149"/>
    </row>
    <row r="134" spans="1:11" s="146" customFormat="1" ht="20.100000000000001" hidden="1" customHeight="1">
      <c r="A134" s="844" t="s">
        <v>3078</v>
      </c>
      <c r="B134" s="1281" t="s">
        <v>3079</v>
      </c>
      <c r="C134" s="1274" t="s">
        <v>3080</v>
      </c>
      <c r="D134" s="1275">
        <v>45983</v>
      </c>
      <c r="E134" s="1276">
        <f t="shared" ref="E134:F141" si="116">D134+2</f>
        <v>45985</v>
      </c>
      <c r="F134" s="1276">
        <f t="shared" si="116"/>
        <v>45987</v>
      </c>
      <c r="G134" s="1206"/>
      <c r="H134" s="1276">
        <v>47</v>
      </c>
      <c r="I134" s="149"/>
      <c r="K134" s="149"/>
    </row>
    <row r="135" spans="1:11" s="146" customFormat="1" ht="20.100000000000001" hidden="1" customHeight="1">
      <c r="A135" s="844" t="s">
        <v>3081</v>
      </c>
      <c r="B135" s="1274" t="s">
        <v>3082</v>
      </c>
      <c r="C135" s="1274" t="s">
        <v>3083</v>
      </c>
      <c r="D135" s="1275">
        <v>45993</v>
      </c>
      <c r="E135" s="1276">
        <f t="shared" si="116"/>
        <v>45995</v>
      </c>
      <c r="F135" s="1276">
        <f t="shared" si="116"/>
        <v>45997</v>
      </c>
      <c r="G135" s="1206"/>
      <c r="H135" s="1276">
        <v>48</v>
      </c>
      <c r="I135" s="149"/>
      <c r="K135" s="149"/>
    </row>
    <row r="136" spans="1:11" s="146" customFormat="1" ht="20.100000000000001" hidden="1" customHeight="1">
      <c r="A136" s="844" t="s">
        <v>1979</v>
      </c>
      <c r="B136" s="1274" t="s">
        <v>3084</v>
      </c>
      <c r="C136" s="1274" t="s">
        <v>3085</v>
      </c>
      <c r="D136" s="1275">
        <v>45994</v>
      </c>
      <c r="E136" s="1276">
        <f t="shared" si="116"/>
        <v>45996</v>
      </c>
      <c r="F136" s="1177" t="s">
        <v>283</v>
      </c>
      <c r="G136" s="1206"/>
      <c r="H136" s="1276">
        <v>49</v>
      </c>
      <c r="I136" s="149"/>
      <c r="K136" s="149"/>
    </row>
    <row r="137" spans="1:11" s="146" customFormat="1" ht="20.100000000000001" hidden="1" customHeight="1">
      <c r="A137" s="844"/>
      <c r="B137" s="1274" t="s">
        <v>2809</v>
      </c>
      <c r="C137" s="1274" t="s">
        <v>3086</v>
      </c>
      <c r="D137" s="1275">
        <v>46004</v>
      </c>
      <c r="E137" s="1276">
        <f t="shared" si="116"/>
        <v>46006</v>
      </c>
      <c r="F137" s="1276">
        <f t="shared" si="116"/>
        <v>46008</v>
      </c>
      <c r="G137" s="1206"/>
      <c r="H137" s="1276">
        <v>50</v>
      </c>
      <c r="I137" s="149"/>
      <c r="K137" s="149"/>
    </row>
    <row r="138" spans="1:11" s="146" customFormat="1" ht="20.100000000000001" hidden="1" customHeight="1">
      <c r="A138" s="844" t="s">
        <v>3087</v>
      </c>
      <c r="B138" s="1274" t="s">
        <v>3088</v>
      </c>
      <c r="C138" s="1274" t="s">
        <v>3089</v>
      </c>
      <c r="D138" s="1275">
        <v>46013</v>
      </c>
      <c r="E138" s="1276">
        <f t="shared" si="116"/>
        <v>46015</v>
      </c>
      <c r="F138" s="1276">
        <f t="shared" si="116"/>
        <v>46017</v>
      </c>
      <c r="G138" s="1206"/>
      <c r="H138" s="1276">
        <v>51</v>
      </c>
      <c r="I138" s="149"/>
      <c r="K138" s="149"/>
    </row>
    <row r="139" spans="1:11" s="146" customFormat="1" ht="20.100000000000001" hidden="1" customHeight="1">
      <c r="A139" s="844" t="s">
        <v>3090</v>
      </c>
      <c r="B139" s="1274" t="s">
        <v>2791</v>
      </c>
      <c r="C139" s="1274" t="s">
        <v>3091</v>
      </c>
      <c r="D139" s="1275">
        <v>46017</v>
      </c>
      <c r="E139" s="1276">
        <v>46020</v>
      </c>
      <c r="F139" s="1177" t="s">
        <v>283</v>
      </c>
      <c r="G139" s="1206"/>
      <c r="H139" s="1276">
        <v>52</v>
      </c>
      <c r="I139" s="149"/>
      <c r="K139" s="149"/>
    </row>
    <row r="140" spans="1:11" s="146" customFormat="1" ht="20.100000000000001" hidden="1" customHeight="1">
      <c r="A140" s="844" t="s">
        <v>3092</v>
      </c>
      <c r="B140" s="1281" t="s">
        <v>2747</v>
      </c>
      <c r="C140" s="1274" t="s">
        <v>3093</v>
      </c>
      <c r="D140" s="1275">
        <v>46024</v>
      </c>
      <c r="E140" s="1276">
        <f t="shared" si="116"/>
        <v>46026</v>
      </c>
      <c r="F140" s="1276">
        <f t="shared" si="116"/>
        <v>46028</v>
      </c>
      <c r="G140" s="1206"/>
      <c r="H140" s="1276">
        <v>1</v>
      </c>
      <c r="I140" s="149"/>
      <c r="K140" s="149"/>
    </row>
    <row r="141" spans="1:11" s="146" customFormat="1" ht="20.100000000000001" hidden="1" customHeight="1">
      <c r="A141" s="844" t="s">
        <v>3082</v>
      </c>
      <c r="B141" s="1279" t="s">
        <v>307</v>
      </c>
      <c r="C141" s="1274" t="s">
        <v>3094</v>
      </c>
      <c r="D141" s="1280">
        <v>46028</v>
      </c>
      <c r="E141" s="1280">
        <f t="shared" si="116"/>
        <v>46030</v>
      </c>
      <c r="F141" s="1280">
        <f t="shared" si="116"/>
        <v>46032</v>
      </c>
      <c r="G141" s="1206"/>
      <c r="H141" s="1276">
        <v>2</v>
      </c>
      <c r="I141" s="149"/>
      <c r="K141" s="149"/>
    </row>
    <row r="142" spans="1:11" s="146" customFormat="1" ht="20.100000000000001" hidden="1" customHeight="1">
      <c r="A142" s="844" t="s">
        <v>3095</v>
      </c>
      <c r="B142" s="1281" t="s">
        <v>3096</v>
      </c>
      <c r="C142" s="1274" t="s">
        <v>3097</v>
      </c>
      <c r="D142" s="1275">
        <v>46034</v>
      </c>
      <c r="E142" s="1276">
        <f t="shared" ref="E142:F142" si="117">D142+2</f>
        <v>46036</v>
      </c>
      <c r="F142" s="1276">
        <f t="shared" si="117"/>
        <v>46038</v>
      </c>
      <c r="G142" s="1206"/>
      <c r="H142" s="1276">
        <v>3</v>
      </c>
      <c r="I142" s="149"/>
      <c r="K142" s="149"/>
    </row>
    <row r="143" spans="1:11" s="146" customFormat="1" ht="20.100000000000001" hidden="1" customHeight="1">
      <c r="A143" s="844" t="s">
        <v>3098</v>
      </c>
      <c r="B143" s="1281" t="s">
        <v>2738</v>
      </c>
      <c r="C143" s="1274" t="s">
        <v>3099</v>
      </c>
      <c r="D143" s="1275">
        <v>46043</v>
      </c>
      <c r="E143" s="1276">
        <f t="shared" ref="E143:F152" si="118">D143+2</f>
        <v>46045</v>
      </c>
      <c r="F143" s="1276">
        <f t="shared" si="118"/>
        <v>46047</v>
      </c>
      <c r="G143" s="1206"/>
      <c r="H143" s="1276">
        <v>4</v>
      </c>
      <c r="I143" s="149"/>
      <c r="K143" s="149"/>
    </row>
    <row r="144" spans="1:11" s="146" customFormat="1" ht="20.100000000000001" hidden="1" customHeight="1">
      <c r="A144" s="844" t="s">
        <v>3100</v>
      </c>
      <c r="B144" s="1281" t="s">
        <v>2809</v>
      </c>
      <c r="C144" s="1274" t="s">
        <v>3101</v>
      </c>
      <c r="D144" s="1275">
        <v>46051</v>
      </c>
      <c r="E144" s="1276">
        <f t="shared" si="118"/>
        <v>46053</v>
      </c>
      <c r="F144" s="1276">
        <f t="shared" si="118"/>
        <v>46055</v>
      </c>
      <c r="G144" s="1206"/>
      <c r="H144" s="1276">
        <v>5</v>
      </c>
      <c r="I144" s="149"/>
      <c r="K144" s="149"/>
    </row>
    <row r="145" spans="1:11" s="146" customFormat="1" ht="20.100000000000001" hidden="1" customHeight="1">
      <c r="A145" s="844" t="s">
        <v>3102</v>
      </c>
      <c r="B145" s="1281" t="s">
        <v>3103</v>
      </c>
      <c r="C145" s="1274" t="s">
        <v>3104</v>
      </c>
      <c r="D145" s="1275">
        <v>46060</v>
      </c>
      <c r="E145" s="1276">
        <f t="shared" si="118"/>
        <v>46062</v>
      </c>
      <c r="F145" s="1276">
        <f t="shared" si="118"/>
        <v>46064</v>
      </c>
      <c r="G145" s="1206"/>
      <c r="H145" s="1276">
        <v>6</v>
      </c>
      <c r="I145" s="149"/>
      <c r="K145" s="149"/>
    </row>
    <row r="146" spans="1:11" s="146" customFormat="1" ht="20.100000000000001" hidden="1" customHeight="1">
      <c r="A146" s="844" t="s">
        <v>3105</v>
      </c>
      <c r="B146" s="1281" t="s">
        <v>3106</v>
      </c>
      <c r="C146" s="1274" t="s">
        <v>3107</v>
      </c>
      <c r="D146" s="1275">
        <v>46064</v>
      </c>
      <c r="E146" s="1276">
        <f>D146+2</f>
        <v>46066</v>
      </c>
      <c r="F146" s="1178" t="s">
        <v>283</v>
      </c>
      <c r="G146" s="1206"/>
      <c r="H146" s="1276">
        <v>7</v>
      </c>
      <c r="I146" s="149"/>
      <c r="K146" s="149"/>
    </row>
    <row r="147" spans="1:11" s="146" customFormat="1" ht="20.100000000000001" hidden="1" customHeight="1">
      <c r="A147" s="844" t="s">
        <v>3108</v>
      </c>
      <c r="B147" s="1281" t="s">
        <v>2123</v>
      </c>
      <c r="C147" s="1274" t="s">
        <v>3109</v>
      </c>
      <c r="D147" s="1275">
        <v>46072</v>
      </c>
      <c r="E147" s="1276">
        <f t="shared" si="118"/>
        <v>46074</v>
      </c>
      <c r="F147" s="1276">
        <f t="shared" si="118"/>
        <v>46076</v>
      </c>
      <c r="G147" s="1206"/>
      <c r="H147" s="1276">
        <v>8</v>
      </c>
      <c r="I147" s="149"/>
      <c r="K147" s="149"/>
    </row>
    <row r="148" spans="1:11" s="146" customFormat="1" ht="20.100000000000001" hidden="1" customHeight="1">
      <c r="A148" s="844" t="s">
        <v>3110</v>
      </c>
      <c r="B148" s="1281" t="s">
        <v>2234</v>
      </c>
      <c r="C148" s="1274" t="s">
        <v>3111</v>
      </c>
      <c r="D148" s="1275">
        <v>46082</v>
      </c>
      <c r="E148" s="1276">
        <f t="shared" si="118"/>
        <v>46084</v>
      </c>
      <c r="F148" s="1178" t="s">
        <v>283</v>
      </c>
      <c r="G148" s="1206"/>
      <c r="H148" s="1276">
        <v>9</v>
      </c>
      <c r="I148" s="149"/>
      <c r="K148" s="149"/>
    </row>
    <row r="149" spans="1:11" s="146" customFormat="1" ht="20.100000000000001" hidden="1" customHeight="1">
      <c r="A149" s="844" t="s">
        <v>3082</v>
      </c>
      <c r="B149" s="1279" t="s">
        <v>307</v>
      </c>
      <c r="C149" s="1274" t="s">
        <v>3112</v>
      </c>
      <c r="D149" s="1280">
        <v>46084</v>
      </c>
      <c r="E149" s="1280">
        <f t="shared" si="118"/>
        <v>46086</v>
      </c>
      <c r="F149" s="1280">
        <f t="shared" si="118"/>
        <v>46088</v>
      </c>
      <c r="G149" s="1206"/>
      <c r="H149" s="1276">
        <v>10</v>
      </c>
      <c r="I149" s="149"/>
      <c r="K149" s="149"/>
    </row>
    <row r="150" spans="1:11" s="146" customFormat="1" ht="20.100000000000001" hidden="1" customHeight="1">
      <c r="A150" s="844" t="s">
        <v>2809</v>
      </c>
      <c r="B150" s="1279" t="s">
        <v>307</v>
      </c>
      <c r="C150" s="1274" t="s">
        <v>3113</v>
      </c>
      <c r="D150" s="1280">
        <v>46091</v>
      </c>
      <c r="E150" s="1280">
        <f t="shared" si="118"/>
        <v>46093</v>
      </c>
      <c r="F150" s="1280">
        <f t="shared" si="118"/>
        <v>46095</v>
      </c>
      <c r="G150" s="1206"/>
      <c r="H150" s="1276">
        <v>11</v>
      </c>
      <c r="I150" s="149"/>
      <c r="K150" s="149"/>
    </row>
    <row r="151" spans="1:11" s="146" customFormat="1" ht="20.100000000000001" hidden="1" customHeight="1">
      <c r="A151" s="844" t="s">
        <v>3114</v>
      </c>
      <c r="B151" s="1281" t="s">
        <v>2809</v>
      </c>
      <c r="C151" s="1274" t="s">
        <v>3115</v>
      </c>
      <c r="D151" s="1275">
        <v>46100</v>
      </c>
      <c r="E151" s="1276">
        <f t="shared" si="118"/>
        <v>46102</v>
      </c>
      <c r="F151" s="1276">
        <f t="shared" si="118"/>
        <v>46104</v>
      </c>
      <c r="G151" s="1206"/>
      <c r="H151" s="1276">
        <v>12</v>
      </c>
      <c r="I151" s="149"/>
      <c r="K151" s="149"/>
    </row>
    <row r="152" spans="1:11" s="146" customFormat="1" ht="20.100000000000001" hidden="1" customHeight="1">
      <c r="A152" s="844" t="s">
        <v>3116</v>
      </c>
      <c r="B152" s="1281" t="s">
        <v>2738</v>
      </c>
      <c r="C152" s="1274" t="s">
        <v>3117</v>
      </c>
      <c r="D152" s="1275">
        <v>46107</v>
      </c>
      <c r="E152" s="1276">
        <f t="shared" si="118"/>
        <v>46109</v>
      </c>
      <c r="F152" s="1178" t="s">
        <v>283</v>
      </c>
      <c r="G152" s="1206"/>
      <c r="H152" s="1276">
        <v>13</v>
      </c>
      <c r="I152" s="149"/>
      <c r="K152" s="149"/>
    </row>
    <row r="153" spans="1:11" s="146" customFormat="1" ht="20.100000000000001" hidden="1" customHeight="1">
      <c r="A153" s="844" t="s">
        <v>3118</v>
      </c>
      <c r="B153" s="1281" t="s">
        <v>3106</v>
      </c>
      <c r="C153" s="1274" t="s">
        <v>3119</v>
      </c>
      <c r="D153" s="1275">
        <v>46112</v>
      </c>
      <c r="E153" s="1276">
        <f t="shared" ref="E153" si="119">D153+2</f>
        <v>46114</v>
      </c>
      <c r="F153" s="1276">
        <f t="shared" ref="F153" si="120">E153+2</f>
        <v>46116</v>
      </c>
      <c r="G153" s="1206"/>
      <c r="H153" s="1276">
        <v>14</v>
      </c>
      <c r="I153" s="149"/>
      <c r="K153" s="149"/>
    </row>
    <row r="154" spans="1:11" s="146" customFormat="1" ht="20.100000000000001" hidden="1" customHeight="1">
      <c r="A154" s="844" t="s">
        <v>3120</v>
      </c>
      <c r="B154" s="1281" t="s">
        <v>3061</v>
      </c>
      <c r="C154" s="1274" t="s">
        <v>3121</v>
      </c>
      <c r="D154" s="1275">
        <v>46125</v>
      </c>
      <c r="E154" s="1276">
        <f t="shared" ref="E154:E156" si="121">D154+2</f>
        <v>46127</v>
      </c>
      <c r="F154" s="1276">
        <f t="shared" ref="F154:F155" si="122">E154+2</f>
        <v>46129</v>
      </c>
      <c r="G154" s="1206"/>
      <c r="H154" s="1276">
        <v>15</v>
      </c>
      <c r="I154" s="149"/>
      <c r="K154" s="149"/>
    </row>
    <row r="155" spans="1:11" s="146" customFormat="1" ht="20.100000000000001" hidden="1" customHeight="1">
      <c r="A155" s="844" t="s">
        <v>3122</v>
      </c>
      <c r="B155" s="1281" t="s">
        <v>1981</v>
      </c>
      <c r="C155" s="1274" t="s">
        <v>3123</v>
      </c>
      <c r="D155" s="1275">
        <v>46131</v>
      </c>
      <c r="E155" s="1276">
        <f t="shared" si="121"/>
        <v>46133</v>
      </c>
      <c r="F155" s="1276">
        <f t="shared" si="122"/>
        <v>46135</v>
      </c>
      <c r="G155" s="1206"/>
      <c r="H155" s="1276">
        <v>16</v>
      </c>
      <c r="I155" s="149"/>
      <c r="K155" s="149"/>
    </row>
    <row r="156" spans="1:11" s="146" customFormat="1" ht="20.100000000000001" hidden="1" customHeight="1">
      <c r="A156" s="844" t="s">
        <v>3124</v>
      </c>
      <c r="B156" s="1281" t="s">
        <v>3125</v>
      </c>
      <c r="C156" s="1274" t="s">
        <v>3126</v>
      </c>
      <c r="D156" s="1275">
        <v>46137</v>
      </c>
      <c r="E156" s="1276">
        <f t="shared" si="121"/>
        <v>46139</v>
      </c>
      <c r="F156" s="1178" t="s">
        <v>283</v>
      </c>
      <c r="G156" s="1206"/>
      <c r="H156" s="1276">
        <v>17</v>
      </c>
      <c r="I156" s="149"/>
      <c r="K156" s="149"/>
    </row>
    <row r="157" spans="1:11" s="146" customFormat="1" ht="20.100000000000001" hidden="1" customHeight="1">
      <c r="A157" s="844"/>
      <c r="B157" s="1281" t="s">
        <v>2809</v>
      </c>
      <c r="C157" s="1274" t="s">
        <v>3127</v>
      </c>
      <c r="D157" s="1275">
        <v>46146</v>
      </c>
      <c r="E157" s="1276">
        <f t="shared" ref="E157" si="123">D157+2</f>
        <v>46148</v>
      </c>
      <c r="F157" s="1276">
        <f t="shared" ref="F157" si="124">E157+2</f>
        <v>46150</v>
      </c>
      <c r="G157" s="1206"/>
      <c r="H157" s="1276">
        <v>18</v>
      </c>
      <c r="I157" s="149"/>
      <c r="K157" s="149"/>
    </row>
    <row r="158" spans="1:11" s="146" customFormat="1" ht="20.100000000000001" hidden="1" customHeight="1">
      <c r="A158" s="844"/>
      <c r="B158" s="1281" t="s">
        <v>2738</v>
      </c>
      <c r="C158" s="1274" t="s">
        <v>3128</v>
      </c>
      <c r="D158" s="1275">
        <v>46155</v>
      </c>
      <c r="E158" s="1276">
        <f t="shared" ref="E158" si="125">D158+2</f>
        <v>46157</v>
      </c>
      <c r="F158" s="1276">
        <f t="shared" ref="F158:F160" si="126">E158+2</f>
        <v>46159</v>
      </c>
      <c r="G158" s="1206"/>
      <c r="H158" s="1487">
        <v>19</v>
      </c>
      <c r="I158" s="149"/>
      <c r="K158" s="149"/>
    </row>
    <row r="159" spans="1:11" s="146" customFormat="1" ht="20.100000000000001" hidden="1" customHeight="1">
      <c r="A159" s="844" t="s">
        <v>2805</v>
      </c>
      <c r="B159" s="1279" t="s">
        <v>307</v>
      </c>
      <c r="C159" s="1274" t="s">
        <v>3129</v>
      </c>
      <c r="D159" s="1280">
        <v>46154</v>
      </c>
      <c r="E159" s="1280">
        <f t="shared" ref="E159:E160" si="127">D159+2</f>
        <v>46156</v>
      </c>
      <c r="F159" s="1280">
        <f t="shared" si="126"/>
        <v>46158</v>
      </c>
      <c r="G159" s="1206"/>
      <c r="H159" s="1487">
        <v>20</v>
      </c>
      <c r="I159" s="149"/>
      <c r="K159" s="149"/>
    </row>
    <row r="160" spans="1:11" s="146" customFormat="1" ht="20.100000000000001" hidden="1" customHeight="1">
      <c r="A160" s="844" t="s">
        <v>3130</v>
      </c>
      <c r="B160" s="1281" t="s">
        <v>2748</v>
      </c>
      <c r="C160" s="1274" t="s">
        <v>3131</v>
      </c>
      <c r="D160" s="1275">
        <v>46166</v>
      </c>
      <c r="E160" s="1276">
        <f t="shared" si="127"/>
        <v>46168</v>
      </c>
      <c r="F160" s="1276">
        <f t="shared" si="126"/>
        <v>46170</v>
      </c>
      <c r="G160" s="1206"/>
      <c r="H160" s="1487">
        <v>21</v>
      </c>
      <c r="I160" s="149"/>
      <c r="K160" s="149"/>
    </row>
    <row r="161" spans="1:11" s="146" customFormat="1" ht="20.100000000000001" hidden="1" customHeight="1">
      <c r="A161" s="844" t="s">
        <v>3132</v>
      </c>
      <c r="B161" s="1281" t="s">
        <v>3088</v>
      </c>
      <c r="C161" s="1274" t="s">
        <v>3133</v>
      </c>
      <c r="D161" s="1275">
        <v>46176</v>
      </c>
      <c r="E161" s="1276">
        <f t="shared" ref="E161" si="128">D161+2</f>
        <v>46178</v>
      </c>
      <c r="F161" s="1276">
        <f t="shared" ref="F161" si="129">E161+2</f>
        <v>46180</v>
      </c>
      <c r="G161" s="1206"/>
      <c r="H161" s="1487">
        <v>22</v>
      </c>
      <c r="I161" s="149"/>
      <c r="K161" s="149"/>
    </row>
    <row r="162" spans="1:11" s="146" customFormat="1" ht="20.100000000000001" hidden="1" customHeight="1">
      <c r="A162" s="844" t="s">
        <v>3134</v>
      </c>
      <c r="B162" s="1281" t="s">
        <v>2739</v>
      </c>
      <c r="C162" s="1274" t="s">
        <v>3135</v>
      </c>
      <c r="D162" s="1275">
        <v>46179</v>
      </c>
      <c r="E162" s="1276">
        <f t="shared" ref="E162" si="130">D162+2</f>
        <v>46181</v>
      </c>
      <c r="F162" s="1276">
        <f t="shared" ref="F162" si="131">E162+2</f>
        <v>46183</v>
      </c>
      <c r="G162" s="1206"/>
      <c r="H162" s="1487">
        <v>23</v>
      </c>
      <c r="I162" s="149"/>
      <c r="K162" s="149"/>
    </row>
    <row r="163" spans="1:11" s="146" customFormat="1" ht="20.100000000000001" hidden="1" customHeight="1">
      <c r="A163" s="844" t="s">
        <v>3136</v>
      </c>
      <c r="B163" s="1281" t="s">
        <v>2812</v>
      </c>
      <c r="C163" s="1274" t="s">
        <v>3137</v>
      </c>
      <c r="D163" s="1275">
        <v>46188</v>
      </c>
      <c r="E163" s="1276">
        <f t="shared" ref="E163" si="132">D163+2</f>
        <v>46190</v>
      </c>
      <c r="F163" s="1276">
        <f t="shared" ref="F163" si="133">E163+2</f>
        <v>46192</v>
      </c>
      <c r="G163" s="1206"/>
      <c r="H163" s="1487">
        <v>24</v>
      </c>
      <c r="I163" s="149"/>
      <c r="K163" s="149"/>
    </row>
    <row r="164" spans="1:11" s="146" customFormat="1" ht="20.100000000000001" hidden="1" customHeight="1">
      <c r="A164" s="844" t="s">
        <v>3138</v>
      </c>
      <c r="B164" s="1281" t="s">
        <v>2738</v>
      </c>
      <c r="C164" s="1274" t="s">
        <v>3139</v>
      </c>
      <c r="D164" s="1275">
        <v>46191</v>
      </c>
      <c r="E164" s="1276">
        <f t="shared" ref="E164" si="134">D164+2</f>
        <v>46193</v>
      </c>
      <c r="F164" s="1276">
        <f t="shared" ref="F164" si="135">E164+2</f>
        <v>46195</v>
      </c>
      <c r="G164" s="1206"/>
      <c r="H164" s="1487">
        <v>25</v>
      </c>
      <c r="I164" s="149"/>
      <c r="K164" s="149"/>
    </row>
    <row r="165" spans="1:11" s="146" customFormat="1" ht="20.100000000000001" hidden="1" customHeight="1">
      <c r="A165" s="844" t="s">
        <v>3140</v>
      </c>
      <c r="B165" s="1279" t="s">
        <v>307</v>
      </c>
      <c r="C165" s="1274" t="s">
        <v>3141</v>
      </c>
      <c r="D165" s="1280">
        <v>46196</v>
      </c>
      <c r="E165" s="1280">
        <f t="shared" ref="E165" si="136">D165+2</f>
        <v>46198</v>
      </c>
      <c r="F165" s="1280">
        <f t="shared" ref="F165" si="137">E165+2</f>
        <v>46200</v>
      </c>
      <c r="G165" s="1206"/>
      <c r="H165" s="1487">
        <v>26</v>
      </c>
      <c r="I165" s="149"/>
      <c r="K165" s="149"/>
    </row>
    <row r="166" spans="1:11" s="146" customFormat="1" ht="20.100000000000001" hidden="1" customHeight="1">
      <c r="A166" s="844" t="s">
        <v>3142</v>
      </c>
      <c r="B166" s="1281" t="s">
        <v>2771</v>
      </c>
      <c r="C166" s="1274" t="s">
        <v>3143</v>
      </c>
      <c r="D166" s="1275">
        <v>46206</v>
      </c>
      <c r="E166" s="1276">
        <f t="shared" ref="E166" si="138">D166+2</f>
        <v>46208</v>
      </c>
      <c r="F166" s="1276">
        <f t="shared" ref="F166" si="139">E166+2</f>
        <v>46210</v>
      </c>
      <c r="G166" s="1206"/>
      <c r="H166" s="1487">
        <v>27</v>
      </c>
      <c r="I166" s="149"/>
      <c r="K166" s="149"/>
    </row>
    <row r="167" spans="1:11" s="146" customFormat="1" ht="20.100000000000001" hidden="1" customHeight="1">
      <c r="A167" s="844" t="s">
        <v>3144</v>
      </c>
      <c r="B167" s="1281" t="s">
        <v>3145</v>
      </c>
      <c r="C167" s="1274" t="s">
        <v>3146</v>
      </c>
      <c r="D167" s="1275">
        <v>46213</v>
      </c>
      <c r="E167" s="1276">
        <f t="shared" ref="E167" si="140">D167+2</f>
        <v>46215</v>
      </c>
      <c r="F167" s="1276">
        <f t="shared" ref="F167" si="141">E167+2</f>
        <v>46217</v>
      </c>
      <c r="G167" s="1206"/>
      <c r="H167" s="1487">
        <v>28</v>
      </c>
      <c r="I167" s="149"/>
      <c r="K167" s="149"/>
    </row>
    <row r="168" spans="1:11" s="146" customFormat="1" ht="20.100000000000001" hidden="1" customHeight="1">
      <c r="A168" s="844" t="s">
        <v>2739</v>
      </c>
      <c r="B168" s="1281" t="s">
        <v>3088</v>
      </c>
      <c r="C168" s="1274" t="s">
        <v>3147</v>
      </c>
      <c r="D168" s="1275">
        <v>46217</v>
      </c>
      <c r="E168" s="1276">
        <f t="shared" ref="E168" si="142">D168+2</f>
        <v>46219</v>
      </c>
      <c r="F168" s="1276">
        <f t="shared" ref="F168" si="143">E168+2</f>
        <v>46221</v>
      </c>
      <c r="G168" s="1206"/>
      <c r="H168" s="1487">
        <v>29</v>
      </c>
      <c r="I168" s="149"/>
      <c r="K168" s="149"/>
    </row>
    <row r="169" spans="1:11" s="146" customFormat="1" ht="20.100000000000001" hidden="1" customHeight="1">
      <c r="A169" s="844" t="s">
        <v>2836</v>
      </c>
      <c r="B169" s="1281" t="s">
        <v>2739</v>
      </c>
      <c r="C169" s="1274" t="s">
        <v>3148</v>
      </c>
      <c r="D169" s="1275">
        <v>46230</v>
      </c>
      <c r="E169" s="1276">
        <v>46226</v>
      </c>
      <c r="F169" s="1276">
        <v>46228</v>
      </c>
      <c r="G169" s="1206"/>
      <c r="H169" s="1487">
        <v>30</v>
      </c>
      <c r="I169" s="149"/>
      <c r="K169" s="149"/>
    </row>
    <row r="170" spans="1:11" s="146" customFormat="1" ht="20.100000000000001" hidden="1" customHeight="1">
      <c r="A170" s="844" t="s">
        <v>2836</v>
      </c>
      <c r="B170" s="1281" t="s">
        <v>3149</v>
      </c>
      <c r="C170" s="1274" t="s">
        <v>3150</v>
      </c>
      <c r="D170" s="1275">
        <v>46235</v>
      </c>
      <c r="E170" s="1276">
        <f t="shared" ref="E170" si="144">D170+2</f>
        <v>46237</v>
      </c>
      <c r="F170" s="1276">
        <f t="shared" ref="F170" si="145">E170+2</f>
        <v>46239</v>
      </c>
      <c r="G170" s="1206"/>
      <c r="H170" s="1487">
        <v>31</v>
      </c>
      <c r="I170" s="149"/>
      <c r="K170" s="149"/>
    </row>
    <row r="171" spans="1:11" s="146" customFormat="1" ht="20.100000000000001" hidden="1" customHeight="1">
      <c r="A171" s="844" t="s">
        <v>3151</v>
      </c>
      <c r="B171" s="1279" t="s">
        <v>905</v>
      </c>
      <c r="C171" s="1274" t="s">
        <v>3152</v>
      </c>
      <c r="D171" s="1280">
        <v>46238</v>
      </c>
      <c r="E171" s="1280">
        <f t="shared" ref="E171" si="146">D171+2</f>
        <v>46240</v>
      </c>
      <c r="F171" s="1280">
        <f t="shared" ref="F171" si="147">E171+2</f>
        <v>46242</v>
      </c>
      <c r="G171" s="1206"/>
      <c r="H171" s="1487">
        <v>32</v>
      </c>
      <c r="I171" s="149"/>
      <c r="K171" s="149"/>
    </row>
    <row r="172" spans="1:11" s="146" customFormat="1" ht="20.100000000000001" hidden="1" customHeight="1">
      <c r="A172" s="844" t="s">
        <v>3153</v>
      </c>
      <c r="B172" s="1281" t="s">
        <v>3154</v>
      </c>
      <c r="C172" s="1274" t="s">
        <v>3155</v>
      </c>
      <c r="D172" s="1275">
        <v>46257</v>
      </c>
      <c r="E172" s="1276">
        <f t="shared" ref="E172" si="148">D172+2</f>
        <v>46259</v>
      </c>
      <c r="F172" s="1276">
        <f t="shared" ref="F172" si="149">E172+2</f>
        <v>46261</v>
      </c>
      <c r="G172" s="1206"/>
      <c r="H172" s="1487">
        <v>33</v>
      </c>
      <c r="I172" s="149"/>
      <c r="K172" s="149"/>
    </row>
    <row r="173" spans="1:11" s="146" customFormat="1" ht="20.100000000000001" customHeight="1">
      <c r="A173" s="844" t="s">
        <v>3145</v>
      </c>
      <c r="B173" s="1279" t="s">
        <v>905</v>
      </c>
      <c r="C173" s="1274" t="s">
        <v>3156</v>
      </c>
      <c r="D173" s="1280">
        <v>46252</v>
      </c>
      <c r="E173" s="1280">
        <f t="shared" ref="E173" si="150">D173+2</f>
        <v>46254</v>
      </c>
      <c r="F173" s="1280">
        <f t="shared" ref="F173" si="151">E173+2</f>
        <v>46256</v>
      </c>
      <c r="G173" s="1206"/>
      <c r="H173" s="1487">
        <v>34</v>
      </c>
      <c r="I173" s="149"/>
      <c r="K173" s="149"/>
    </row>
    <row r="174" spans="1:11" s="146" customFormat="1" ht="20.100000000000001" customHeight="1">
      <c r="A174" s="844" t="s">
        <v>3157</v>
      </c>
      <c r="B174" s="1279" t="s">
        <v>905</v>
      </c>
      <c r="C174" s="1274" t="s">
        <v>3158</v>
      </c>
      <c r="D174" s="1357">
        <v>46259</v>
      </c>
      <c r="E174" s="1357">
        <f t="shared" ref="E174" si="152">D174+2</f>
        <v>46261</v>
      </c>
      <c r="F174" s="1357">
        <f t="shared" ref="F174" si="153">E174+2</f>
        <v>46263</v>
      </c>
      <c r="G174" s="1206"/>
      <c r="H174" s="1487">
        <v>35</v>
      </c>
      <c r="I174" s="149"/>
      <c r="K174" s="149"/>
    </row>
    <row r="175" spans="1:11" s="146" customFormat="1" ht="20.100000000000001" customHeight="1">
      <c r="A175" s="844" t="s">
        <v>2739</v>
      </c>
      <c r="B175" s="1281" t="s">
        <v>3100</v>
      </c>
      <c r="C175" s="1274" t="s">
        <v>3159</v>
      </c>
      <c r="D175" s="1275">
        <v>46276</v>
      </c>
      <c r="E175" s="1276">
        <f t="shared" ref="E175" si="154">D175+2</f>
        <v>46278</v>
      </c>
      <c r="F175" s="1276">
        <f t="shared" ref="F175" si="155">E175+2</f>
        <v>46280</v>
      </c>
      <c r="G175" s="1206"/>
      <c r="H175" s="1487">
        <v>36</v>
      </c>
      <c r="I175" s="149"/>
      <c r="K175" s="149"/>
    </row>
    <row r="176" spans="1:11" s="146" customFormat="1" ht="20.100000000000001" customHeight="1">
      <c r="A176" s="844" t="s">
        <v>3149</v>
      </c>
      <c r="B176" s="1281" t="s">
        <v>2739</v>
      </c>
      <c r="C176" s="1274" t="s">
        <v>3160</v>
      </c>
      <c r="D176" s="1275">
        <v>46277</v>
      </c>
      <c r="E176" s="1276">
        <f t="shared" ref="E176:E177" si="156">D176+2</f>
        <v>46279</v>
      </c>
      <c r="F176" s="1276">
        <f t="shared" ref="F176:F177" si="157">E176+2</f>
        <v>46281</v>
      </c>
      <c r="G176" s="1206"/>
      <c r="H176" s="1487">
        <v>37</v>
      </c>
      <c r="I176" s="149"/>
      <c r="K176" s="149"/>
    </row>
    <row r="177" spans="1:15" s="146" customFormat="1" ht="20.100000000000001" customHeight="1">
      <c r="A177" s="844" t="s">
        <v>2129</v>
      </c>
      <c r="B177" s="1281" t="s">
        <v>3149</v>
      </c>
      <c r="C177" s="1274" t="s">
        <v>3161</v>
      </c>
      <c r="D177" s="1275">
        <v>46279</v>
      </c>
      <c r="E177" s="1276">
        <f t="shared" si="156"/>
        <v>46281</v>
      </c>
      <c r="F177" s="1276">
        <f t="shared" si="157"/>
        <v>46283</v>
      </c>
      <c r="G177" s="1206"/>
      <c r="H177" s="1487">
        <v>38</v>
      </c>
      <c r="I177" s="149"/>
      <c r="K177" s="149"/>
    </row>
    <row r="178" spans="1:15" s="146" customFormat="1" ht="20.100000000000001" customHeight="1">
      <c r="A178" s="844" t="s">
        <v>3162</v>
      </c>
      <c r="B178" s="1281" t="s">
        <v>3163</v>
      </c>
      <c r="C178" s="1274" t="s">
        <v>3164</v>
      </c>
      <c r="D178" s="1275">
        <v>46288</v>
      </c>
      <c r="E178" s="1276">
        <f t="shared" ref="E178:E179" si="158">D178+2</f>
        <v>46290</v>
      </c>
      <c r="F178" s="1276">
        <f t="shared" ref="F178:F179" si="159">E178+2</f>
        <v>46292</v>
      </c>
      <c r="G178" s="1206"/>
      <c r="H178" s="1487">
        <v>39</v>
      </c>
      <c r="I178" s="149"/>
      <c r="K178" s="149"/>
    </row>
    <row r="179" spans="1:15" s="146" customFormat="1" ht="20.100000000000001" customHeight="1">
      <c r="A179" s="844" t="s">
        <v>3165</v>
      </c>
      <c r="B179" s="1281" t="s">
        <v>1334</v>
      </c>
      <c r="C179" s="1274" t="s">
        <v>3166</v>
      </c>
      <c r="D179" s="1275">
        <v>46294</v>
      </c>
      <c r="E179" s="1276">
        <f t="shared" si="158"/>
        <v>46296</v>
      </c>
      <c r="F179" s="1276">
        <f t="shared" si="159"/>
        <v>46298</v>
      </c>
      <c r="G179" s="1206"/>
      <c r="H179" s="1487">
        <v>40</v>
      </c>
      <c r="I179" s="149"/>
      <c r="K179" s="149"/>
    </row>
    <row r="180" spans="1:15" s="146" customFormat="1" ht="20.100000000000001" customHeight="1">
      <c r="A180" s="844" t="s">
        <v>3167</v>
      </c>
      <c r="B180" s="1281" t="s">
        <v>3088</v>
      </c>
      <c r="C180" s="1274" t="s">
        <v>3168</v>
      </c>
      <c r="D180" s="1275">
        <v>46301</v>
      </c>
      <c r="E180" s="1295">
        <f t="shared" ref="E180:E181" si="160">D180+2</f>
        <v>46303</v>
      </c>
      <c r="F180" s="1295">
        <f t="shared" ref="F180:F181" si="161">E180+2</f>
        <v>46305</v>
      </c>
      <c r="G180" s="1206"/>
      <c r="H180" s="1487">
        <v>41</v>
      </c>
      <c r="I180" s="149"/>
      <c r="K180" s="149"/>
    </row>
    <row r="181" spans="1:15" s="146" customFormat="1" ht="20.100000000000001" customHeight="1">
      <c r="A181" s="844" t="s">
        <v>3100</v>
      </c>
      <c r="B181" s="1279" t="s">
        <v>459</v>
      </c>
      <c r="C181" s="1274" t="s">
        <v>3169</v>
      </c>
      <c r="D181" s="1275">
        <v>46308</v>
      </c>
      <c r="E181" s="1276">
        <f t="shared" si="160"/>
        <v>46310</v>
      </c>
      <c r="F181" s="1276">
        <f t="shared" si="161"/>
        <v>46312</v>
      </c>
      <c r="G181" s="1206"/>
      <c r="H181" s="1487">
        <v>42</v>
      </c>
      <c r="I181" s="149"/>
      <c r="K181" s="149"/>
    </row>
    <row r="182" spans="1:15" s="146" customFormat="1" ht="20.100000000000001" customHeight="1">
      <c r="A182" s="844"/>
      <c r="B182" s="1281" t="s">
        <v>2739</v>
      </c>
      <c r="C182" s="1274" t="s">
        <v>3170</v>
      </c>
      <c r="D182" s="1275">
        <v>46315</v>
      </c>
      <c r="E182" s="1276">
        <f t="shared" ref="E182" si="162">D182+2</f>
        <v>46317</v>
      </c>
      <c r="F182" s="1276">
        <f t="shared" ref="F182" si="163">E182+2</f>
        <v>46319</v>
      </c>
      <c r="G182" s="1206"/>
      <c r="H182" s="1487">
        <v>43</v>
      </c>
      <c r="I182" s="149"/>
      <c r="K182" s="149"/>
    </row>
    <row r="183" spans="1:15" s="146" customFormat="1" ht="20.100000000000001" customHeight="1">
      <c r="A183" s="844"/>
      <c r="B183" s="1281" t="s">
        <v>3171</v>
      </c>
      <c r="C183" s="1274" t="s">
        <v>3172</v>
      </c>
      <c r="D183" s="1275">
        <v>46322</v>
      </c>
      <c r="E183" s="1276">
        <f t="shared" ref="E183" si="164">D183+2</f>
        <v>46324</v>
      </c>
      <c r="F183" s="1276">
        <f t="shared" ref="F183" si="165">E183+2</f>
        <v>46326</v>
      </c>
      <c r="G183" s="1206"/>
      <c r="H183" s="1487">
        <v>44</v>
      </c>
      <c r="I183" s="149"/>
      <c r="K183" s="149"/>
    </row>
    <row r="184" spans="1:15" s="146" customFormat="1" ht="20.100000000000001" customHeight="1">
      <c r="A184" s="844" t="s">
        <v>3162</v>
      </c>
      <c r="B184" s="1281" t="s">
        <v>3163</v>
      </c>
      <c r="C184" s="1274" t="s">
        <v>3173</v>
      </c>
      <c r="D184" s="1275">
        <v>46329</v>
      </c>
      <c r="E184" s="1276">
        <f t="shared" ref="E184" si="166">D184+2</f>
        <v>46331</v>
      </c>
      <c r="F184" s="1276">
        <f t="shared" ref="F184" si="167">E184+2</f>
        <v>46333</v>
      </c>
      <c r="G184" s="1206"/>
      <c r="H184" s="1487">
        <v>45</v>
      </c>
      <c r="I184" s="149"/>
      <c r="K184" s="149"/>
    </row>
    <row r="185" spans="1:15" s="149" customFormat="1" ht="20.100000000000001" customHeight="1">
      <c r="A185" s="1020"/>
      <c r="B185" s="147" t="s">
        <v>464</v>
      </c>
      <c r="C185" s="74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146"/>
      <c r="O185" s="146"/>
    </row>
    <row r="186" spans="1:15" s="146" customFormat="1" ht="20.100000000000001" hidden="1" customHeight="1">
      <c r="A186" s="1074"/>
      <c r="B186" s="1075"/>
      <c r="C186" s="1075"/>
      <c r="D186" s="1076"/>
      <c r="E186" s="1076"/>
      <c r="F186" s="1077"/>
      <c r="G186" s="1076"/>
      <c r="I186" s="1076"/>
      <c r="J186" s="1078"/>
      <c r="K186" s="205"/>
      <c r="L186" s="149"/>
    </row>
    <row r="187" spans="1:15" s="149" customFormat="1" ht="20.100000000000001" hidden="1" customHeight="1">
      <c r="A187" s="1018"/>
      <c r="B187" s="1587" t="s">
        <v>1226</v>
      </c>
      <c r="C187" s="1587"/>
      <c r="D187" s="1587"/>
      <c r="E187" s="1587"/>
      <c r="F187" s="1587"/>
      <c r="G187" s="1022"/>
      <c r="H187" s="145"/>
      <c r="I187" s="145"/>
      <c r="J187" s="145"/>
      <c r="K187" s="145"/>
    </row>
    <row r="188" spans="1:15" s="146" customFormat="1" ht="19.5" hidden="1" customHeight="1">
      <c r="A188" s="844"/>
      <c r="B188" s="719"/>
      <c r="C188" s="714"/>
      <c r="D188" s="714"/>
      <c r="E188" s="714"/>
      <c r="F188" s="714"/>
      <c r="G188" s="714"/>
      <c r="H188" s="610"/>
      <c r="I188" s="630"/>
      <c r="J188" s="609"/>
      <c r="K188" s="415"/>
      <c r="L188" s="149"/>
    </row>
    <row r="189" spans="1:15" s="146" customFormat="1" ht="30" hidden="1" customHeight="1">
      <c r="A189" s="844"/>
      <c r="B189" s="1593" t="s">
        <v>9</v>
      </c>
      <c r="C189" s="1594"/>
      <c r="D189" s="1071" t="s">
        <v>247</v>
      </c>
      <c r="E189" s="955" t="s">
        <v>714</v>
      </c>
      <c r="F189" s="955" t="s">
        <v>51</v>
      </c>
      <c r="G189" s="955" t="s">
        <v>65</v>
      </c>
      <c r="H189" s="955" t="s">
        <v>176</v>
      </c>
      <c r="I189" s="955" t="s">
        <v>205</v>
      </c>
      <c r="J189" s="955" t="s">
        <v>147</v>
      </c>
      <c r="K189" s="195"/>
      <c r="L189" s="939"/>
    </row>
    <row r="190" spans="1:15" s="146" customFormat="1" ht="18" hidden="1" customHeight="1">
      <c r="A190" s="844"/>
      <c r="B190" s="955" t="s">
        <v>249</v>
      </c>
      <c r="C190" s="955" t="s">
        <v>250</v>
      </c>
      <c r="D190" s="1072"/>
      <c r="E190" s="957" t="s">
        <v>715</v>
      </c>
      <c r="F190" s="957" t="s">
        <v>64</v>
      </c>
      <c r="G190" s="957" t="s">
        <v>2583</v>
      </c>
      <c r="H190" s="957" t="s">
        <v>86</v>
      </c>
      <c r="I190" s="957" t="s">
        <v>58</v>
      </c>
      <c r="J190" s="957" t="s">
        <v>67</v>
      </c>
      <c r="K190" s="195"/>
      <c r="L190" s="1034" t="s">
        <v>251</v>
      </c>
    </row>
    <row r="191" spans="1:15" s="146" customFormat="1" ht="19.5" hidden="1" customHeight="1">
      <c r="A191" s="844" t="s">
        <v>3174</v>
      </c>
      <c r="B191" s="965" t="s">
        <v>1981</v>
      </c>
      <c r="C191" s="965" t="s">
        <v>3175</v>
      </c>
      <c r="D191" s="961">
        <v>45480</v>
      </c>
      <c r="E191" s="869">
        <f t="shared" ref="E191:E194" si="168">D191+1</f>
        <v>45481</v>
      </c>
      <c r="F191" s="869">
        <f t="shared" ref="F191:F194" si="169">D191+6</f>
        <v>45486</v>
      </c>
      <c r="G191" s="959" t="s">
        <v>283</v>
      </c>
      <c r="H191" s="959" t="s">
        <v>283</v>
      </c>
      <c r="I191" s="959" t="s">
        <v>283</v>
      </c>
      <c r="J191" s="959" t="s">
        <v>283</v>
      </c>
      <c r="K191" s="415"/>
      <c r="L191" s="869" t="e">
        <f>#REF!+7</f>
        <v>#REF!</v>
      </c>
    </row>
    <row r="192" spans="1:15" s="146" customFormat="1" ht="19.5" hidden="1" customHeight="1">
      <c r="A192" s="844" t="s">
        <v>2000</v>
      </c>
      <c r="B192" s="965" t="s">
        <v>2794</v>
      </c>
      <c r="C192" s="965" t="s">
        <v>3176</v>
      </c>
      <c r="D192" s="959" t="s">
        <v>283</v>
      </c>
      <c r="E192" s="901" t="e">
        <f t="shared" si="168"/>
        <v>#VALUE!</v>
      </c>
      <c r="F192" s="901" t="e">
        <f t="shared" si="169"/>
        <v>#VALUE!</v>
      </c>
      <c r="G192" s="901" t="e">
        <f t="shared" ref="G192:G194" si="170">D192+7</f>
        <v>#VALUE!</v>
      </c>
      <c r="H192" s="901" t="e">
        <f t="shared" ref="H192:H195" si="171">D192+13</f>
        <v>#VALUE!</v>
      </c>
      <c r="I192" s="901" t="e">
        <f>D192+1</f>
        <v>#VALUE!</v>
      </c>
      <c r="J192" s="901" t="e">
        <f t="shared" ref="J192:J194" si="172">D192+17</f>
        <v>#VALUE!</v>
      </c>
      <c r="K192" s="415"/>
      <c r="L192" s="869" t="e">
        <f t="shared" ref="L192:L196" si="173">L191+7</f>
        <v>#REF!</v>
      </c>
    </row>
    <row r="193" spans="1:12" s="146" customFormat="1" ht="19.5" hidden="1" customHeight="1">
      <c r="A193" s="844" t="s">
        <v>1977</v>
      </c>
      <c r="B193" s="961" t="s">
        <v>2995</v>
      </c>
      <c r="C193" s="965" t="s">
        <v>3177</v>
      </c>
      <c r="D193" s="961">
        <v>45501</v>
      </c>
      <c r="E193" s="869">
        <f t="shared" si="168"/>
        <v>45502</v>
      </c>
      <c r="F193" s="869">
        <f t="shared" si="169"/>
        <v>45507</v>
      </c>
      <c r="G193" s="869">
        <f t="shared" si="170"/>
        <v>45508</v>
      </c>
      <c r="H193" s="869">
        <f t="shared" si="171"/>
        <v>45514</v>
      </c>
      <c r="I193" s="869">
        <f t="shared" ref="I193:I194" si="174">D193+1</f>
        <v>45502</v>
      </c>
      <c r="J193" s="869">
        <f t="shared" si="172"/>
        <v>45518</v>
      </c>
      <c r="K193" s="415"/>
      <c r="L193" s="869" t="e">
        <f t="shared" si="173"/>
        <v>#REF!</v>
      </c>
    </row>
    <row r="194" spans="1:12" s="146" customFormat="1" ht="19.5" hidden="1" customHeight="1">
      <c r="A194" s="844" t="s">
        <v>3178</v>
      </c>
      <c r="B194" s="1042" t="s">
        <v>307</v>
      </c>
      <c r="C194" s="965" t="s">
        <v>3179</v>
      </c>
      <c r="D194" s="901">
        <v>45507</v>
      </c>
      <c r="E194" s="901">
        <f t="shared" si="168"/>
        <v>45508</v>
      </c>
      <c r="F194" s="901">
        <f t="shared" si="169"/>
        <v>45513</v>
      </c>
      <c r="G194" s="901">
        <f t="shared" si="170"/>
        <v>45514</v>
      </c>
      <c r="H194" s="901">
        <f t="shared" si="171"/>
        <v>45520</v>
      </c>
      <c r="I194" s="901">
        <f t="shared" si="174"/>
        <v>45508</v>
      </c>
      <c r="J194" s="901">
        <f t="shared" si="172"/>
        <v>45524</v>
      </c>
      <c r="K194" s="415"/>
      <c r="L194" s="869" t="e">
        <f t="shared" si="173"/>
        <v>#REF!</v>
      </c>
    </row>
    <row r="195" spans="1:12" s="149" customFormat="1" ht="21" hidden="1" customHeight="1">
      <c r="A195" s="845"/>
      <c r="B195" s="965" t="s">
        <v>2009</v>
      </c>
      <c r="C195" s="961" t="s">
        <v>3180</v>
      </c>
      <c r="D195" s="961">
        <v>45507</v>
      </c>
      <c r="E195" s="907">
        <f>D195+1</f>
        <v>45508</v>
      </c>
      <c r="F195" s="907">
        <f t="shared" ref="F195" si="175">D195+8</f>
        <v>45515</v>
      </c>
      <c r="G195" s="907">
        <f t="shared" ref="G195" si="176">D195+11</f>
        <v>45518</v>
      </c>
      <c r="H195" s="907">
        <f t="shared" si="171"/>
        <v>45520</v>
      </c>
      <c r="I195" s="907">
        <f t="shared" ref="I195" si="177">D195+15</f>
        <v>45522</v>
      </c>
      <c r="J195" s="907">
        <f>D195+17</f>
        <v>45524</v>
      </c>
      <c r="K195" s="193"/>
      <c r="L195" s="869" t="e">
        <f>L194+7</f>
        <v>#REF!</v>
      </c>
    </row>
    <row r="196" spans="1:12" s="146" customFormat="1" ht="19.5" hidden="1" customHeight="1">
      <c r="A196" s="844"/>
      <c r="B196" s="965" t="s">
        <v>1989</v>
      </c>
      <c r="C196" s="965" t="s">
        <v>3181</v>
      </c>
      <c r="D196" s="961">
        <v>45513</v>
      </c>
      <c r="E196" s="869">
        <f t="shared" ref="E196" si="178">D196+1</f>
        <v>45514</v>
      </c>
      <c r="F196" s="869">
        <f>D196+8</f>
        <v>45521</v>
      </c>
      <c r="G196" s="869">
        <f t="shared" ref="G196" si="179">D196+7</f>
        <v>45520</v>
      </c>
      <c r="H196" s="869">
        <f t="shared" ref="H196:H198" si="180">D196+13</f>
        <v>45526</v>
      </c>
      <c r="I196" s="869">
        <f t="shared" ref="I196" si="181">D196+1</f>
        <v>45514</v>
      </c>
      <c r="J196" s="869">
        <f t="shared" ref="J196" si="182">D196+17</f>
        <v>45530</v>
      </c>
      <c r="K196" s="415"/>
      <c r="L196" s="869" t="e">
        <f t="shared" si="173"/>
        <v>#REF!</v>
      </c>
    </row>
    <row r="197" spans="1:12" s="149" customFormat="1" ht="21" hidden="1" customHeight="1">
      <c r="A197" s="845" t="s">
        <v>1981</v>
      </c>
      <c r="B197" s="961" t="s">
        <v>1977</v>
      </c>
      <c r="C197" s="965" t="s">
        <v>3182</v>
      </c>
      <c r="D197" s="961">
        <v>45519</v>
      </c>
      <c r="E197" s="907">
        <f>D197+1</f>
        <v>45520</v>
      </c>
      <c r="F197" s="869">
        <f t="shared" ref="F197:F203" si="183">D197+8</f>
        <v>45527</v>
      </c>
      <c r="G197" s="907">
        <f t="shared" ref="G197:G198" si="184">D197+11</f>
        <v>45530</v>
      </c>
      <c r="H197" s="907">
        <f t="shared" si="180"/>
        <v>45532</v>
      </c>
      <c r="I197" s="907">
        <f t="shared" ref="I197:I198" si="185">D197+15</f>
        <v>45534</v>
      </c>
      <c r="J197" s="907">
        <f>D197+17</f>
        <v>45536</v>
      </c>
      <c r="K197" s="193"/>
      <c r="L197" s="869" t="e">
        <f>L196+7</f>
        <v>#REF!</v>
      </c>
    </row>
    <row r="198" spans="1:12" s="149" customFormat="1" ht="21" hidden="1" customHeight="1">
      <c r="A198" s="845"/>
      <c r="B198" s="965" t="s">
        <v>1996</v>
      </c>
      <c r="C198" s="965" t="s">
        <v>3183</v>
      </c>
      <c r="D198" s="961">
        <v>45533</v>
      </c>
      <c r="E198" s="907">
        <f>D198+1</f>
        <v>45534</v>
      </c>
      <c r="F198" s="869">
        <f t="shared" si="183"/>
        <v>45541</v>
      </c>
      <c r="G198" s="907">
        <f t="shared" si="184"/>
        <v>45544</v>
      </c>
      <c r="H198" s="907">
        <f t="shared" si="180"/>
        <v>45546</v>
      </c>
      <c r="I198" s="907">
        <f t="shared" si="185"/>
        <v>45548</v>
      </c>
      <c r="J198" s="907">
        <f>D198+17</f>
        <v>45550</v>
      </c>
      <c r="K198" s="193"/>
      <c r="L198" s="869" t="e">
        <f>L197+7</f>
        <v>#REF!</v>
      </c>
    </row>
    <row r="199" spans="1:12" s="146" customFormat="1" ht="19.5" hidden="1" customHeight="1">
      <c r="A199" s="844"/>
      <c r="B199" s="965" t="s">
        <v>2794</v>
      </c>
      <c r="C199" s="965" t="s">
        <v>3184</v>
      </c>
      <c r="D199" s="961">
        <v>45540</v>
      </c>
      <c r="E199" s="869">
        <f t="shared" ref="E199" si="186">D199+1</f>
        <v>45541</v>
      </c>
      <c r="F199" s="869">
        <f t="shared" si="183"/>
        <v>45548</v>
      </c>
      <c r="G199" s="869">
        <f t="shared" ref="G199" si="187">D199+7</f>
        <v>45547</v>
      </c>
      <c r="H199" s="869">
        <f t="shared" ref="H199" si="188">D199+13</f>
        <v>45553</v>
      </c>
      <c r="I199" s="869">
        <f t="shared" ref="I199" si="189">D199+1</f>
        <v>45541</v>
      </c>
      <c r="J199" s="869">
        <f t="shared" ref="J199" si="190">D199+17</f>
        <v>45557</v>
      </c>
      <c r="K199" s="415"/>
      <c r="L199" s="869" t="e">
        <f t="shared" ref="L199:L200" si="191">L198+7</f>
        <v>#REF!</v>
      </c>
    </row>
    <row r="200" spans="1:12" s="146" customFormat="1" ht="19.5" hidden="1" customHeight="1">
      <c r="A200" s="844"/>
      <c r="B200" s="961" t="s">
        <v>3004</v>
      </c>
      <c r="C200" s="965" t="s">
        <v>3185</v>
      </c>
      <c r="D200" s="961">
        <v>45546</v>
      </c>
      <c r="E200" s="869">
        <f t="shared" ref="E200" si="192">D200+1</f>
        <v>45547</v>
      </c>
      <c r="F200" s="869">
        <f t="shared" si="183"/>
        <v>45554</v>
      </c>
      <c r="G200" s="1046" t="s">
        <v>283</v>
      </c>
      <c r="H200" s="1046" t="s">
        <v>283</v>
      </c>
      <c r="I200" s="1046" t="s">
        <v>283</v>
      </c>
      <c r="J200" s="1046" t="s">
        <v>283</v>
      </c>
      <c r="K200" s="415"/>
      <c r="L200" s="869" t="e">
        <f t="shared" si="191"/>
        <v>#REF!</v>
      </c>
    </row>
    <row r="201" spans="1:12" s="149" customFormat="1" ht="21" hidden="1" customHeight="1">
      <c r="A201" s="845"/>
      <c r="B201" s="965" t="s">
        <v>2009</v>
      </c>
      <c r="C201" s="961" t="s">
        <v>3186</v>
      </c>
      <c r="D201" s="961">
        <v>45551</v>
      </c>
      <c r="E201" s="907">
        <f>D201+1</f>
        <v>45552</v>
      </c>
      <c r="F201" s="869">
        <f t="shared" si="183"/>
        <v>45559</v>
      </c>
      <c r="G201" s="907">
        <f t="shared" ref="G201:G202" si="193">D201+11</f>
        <v>45562</v>
      </c>
      <c r="H201" s="907">
        <f t="shared" ref="H201:H203" si="194">D201+13</f>
        <v>45564</v>
      </c>
      <c r="I201" s="907">
        <f t="shared" ref="I201:I202" si="195">D201+15</f>
        <v>45566</v>
      </c>
      <c r="J201" s="907">
        <f>D201+17</f>
        <v>45568</v>
      </c>
      <c r="K201" s="193"/>
      <c r="L201" s="869" t="e">
        <f>L200+7</f>
        <v>#REF!</v>
      </c>
    </row>
    <row r="202" spans="1:12" s="146" customFormat="1" ht="19.5" hidden="1" customHeight="1">
      <c r="A202" s="844" t="s">
        <v>1989</v>
      </c>
      <c r="B202" s="965" t="s">
        <v>2000</v>
      </c>
      <c r="C202" s="965" t="s">
        <v>3187</v>
      </c>
      <c r="D202" s="961">
        <v>45559</v>
      </c>
      <c r="E202" s="869">
        <f t="shared" ref="E202" si="196">D202+1</f>
        <v>45560</v>
      </c>
      <c r="F202" s="869">
        <f t="shared" si="183"/>
        <v>45567</v>
      </c>
      <c r="G202" s="907">
        <f t="shared" si="193"/>
        <v>45570</v>
      </c>
      <c r="H202" s="869">
        <f t="shared" si="194"/>
        <v>45572</v>
      </c>
      <c r="I202" s="907">
        <f t="shared" si="195"/>
        <v>45574</v>
      </c>
      <c r="J202" s="869">
        <f t="shared" ref="J202" si="197">D202+17</f>
        <v>45576</v>
      </c>
      <c r="K202" s="415"/>
      <c r="L202" s="869" t="e">
        <f t="shared" ref="L202" si="198">L201+7</f>
        <v>#REF!</v>
      </c>
    </row>
    <row r="203" spans="1:12" s="149" customFormat="1" ht="21" hidden="1" customHeight="1">
      <c r="A203" s="845"/>
      <c r="B203" s="965" t="s">
        <v>1977</v>
      </c>
      <c r="C203" s="1042" t="s">
        <v>3188</v>
      </c>
      <c r="D203" s="961">
        <v>45569</v>
      </c>
      <c r="E203" s="871" t="s">
        <v>283</v>
      </c>
      <c r="F203" s="869">
        <f t="shared" si="183"/>
        <v>45577</v>
      </c>
      <c r="G203" s="907">
        <f t="shared" ref="G203" si="199">D203+11</f>
        <v>45580</v>
      </c>
      <c r="H203" s="907">
        <f t="shared" si="194"/>
        <v>45582</v>
      </c>
      <c r="I203" s="907">
        <f t="shared" ref="I203" si="200">D203+15</f>
        <v>45584</v>
      </c>
      <c r="J203" s="907">
        <f>D203+17</f>
        <v>45586</v>
      </c>
      <c r="K203" s="193"/>
      <c r="L203" s="869" t="e">
        <f>L202+7</f>
        <v>#REF!</v>
      </c>
    </row>
    <row r="204" spans="1:12" s="149" customFormat="1" ht="21" hidden="1" customHeight="1">
      <c r="A204" s="845" t="s">
        <v>2499</v>
      </c>
      <c r="B204" s="965" t="s">
        <v>2172</v>
      </c>
      <c r="C204" s="965" t="s">
        <v>3189</v>
      </c>
      <c r="D204" s="961">
        <v>45577</v>
      </c>
      <c r="E204" s="907">
        <f>D204+1</f>
        <v>45578</v>
      </c>
      <c r="F204" s="869">
        <f t="shared" ref="F204:F208" si="201">D204+8</f>
        <v>45585</v>
      </c>
      <c r="G204" s="907">
        <f t="shared" ref="G204:G205" si="202">D204+11</f>
        <v>45588</v>
      </c>
      <c r="H204" s="907">
        <f t="shared" ref="H204:H208" si="203">D204+13</f>
        <v>45590</v>
      </c>
      <c r="I204" s="907">
        <f t="shared" ref="I204:I205" si="204">D204+15</f>
        <v>45592</v>
      </c>
      <c r="J204" s="907">
        <f>D204+17</f>
        <v>45594</v>
      </c>
      <c r="K204" s="193"/>
      <c r="L204" s="869" t="e">
        <f>L203+7</f>
        <v>#REF!</v>
      </c>
    </row>
    <row r="205" spans="1:12" s="149" customFormat="1" ht="21" hidden="1" customHeight="1">
      <c r="A205" s="845"/>
      <c r="B205" s="965" t="s">
        <v>1996</v>
      </c>
      <c r="C205" s="965" t="s">
        <v>3190</v>
      </c>
      <c r="D205" s="961">
        <v>45578</v>
      </c>
      <c r="E205" s="907">
        <f>D205+1</f>
        <v>45579</v>
      </c>
      <c r="F205" s="869">
        <f t="shared" si="201"/>
        <v>45586</v>
      </c>
      <c r="G205" s="907">
        <f t="shared" si="202"/>
        <v>45589</v>
      </c>
      <c r="H205" s="907">
        <f t="shared" si="203"/>
        <v>45591</v>
      </c>
      <c r="I205" s="907">
        <f t="shared" si="204"/>
        <v>45593</v>
      </c>
      <c r="J205" s="907">
        <f>D205+17</f>
        <v>45595</v>
      </c>
      <c r="K205" s="193"/>
      <c r="L205" s="869" t="e">
        <f>L204+7</f>
        <v>#REF!</v>
      </c>
    </row>
    <row r="206" spans="1:12" s="146" customFormat="1" ht="19.5" hidden="1" customHeight="1">
      <c r="A206" s="844"/>
      <c r="B206" s="965" t="s">
        <v>2794</v>
      </c>
      <c r="C206" s="965" t="s">
        <v>3191</v>
      </c>
      <c r="D206" s="961">
        <v>45583</v>
      </c>
      <c r="E206" s="869">
        <f t="shared" ref="E206" si="205">D206+1</f>
        <v>45584</v>
      </c>
      <c r="F206" s="1650" t="s">
        <v>283</v>
      </c>
      <c r="G206" s="1651"/>
      <c r="H206" s="1651"/>
      <c r="I206" s="1651"/>
      <c r="J206" s="1652"/>
      <c r="K206" s="415"/>
      <c r="L206" s="869" t="e">
        <f t="shared" ref="L206" si="206">L205+7</f>
        <v>#REF!</v>
      </c>
    </row>
    <row r="207" spans="1:12" s="149" customFormat="1" ht="21" hidden="1" customHeight="1">
      <c r="A207" s="845" t="s">
        <v>2009</v>
      </c>
      <c r="B207" s="1042" t="s">
        <v>307</v>
      </c>
      <c r="C207" s="965" t="s">
        <v>3192</v>
      </c>
      <c r="D207" s="901"/>
      <c r="E207" s="901"/>
      <c r="F207" s="901"/>
      <c r="G207" s="901"/>
      <c r="H207" s="901"/>
      <c r="I207" s="901"/>
      <c r="J207" s="901"/>
      <c r="K207" s="193"/>
      <c r="L207" s="869" t="e">
        <f t="shared" ref="L207:L227" si="207">L206+7</f>
        <v>#REF!</v>
      </c>
    </row>
    <row r="208" spans="1:12" s="149" customFormat="1" ht="21" hidden="1" customHeight="1">
      <c r="A208" s="845"/>
      <c r="B208" s="965" t="s">
        <v>2812</v>
      </c>
      <c r="C208" s="965" t="s">
        <v>3193</v>
      </c>
      <c r="D208" s="961">
        <v>45595</v>
      </c>
      <c r="E208" s="907">
        <f t="shared" ref="E208:E213" si="208">D208+1</f>
        <v>45596</v>
      </c>
      <c r="F208" s="869">
        <f t="shared" si="201"/>
        <v>45603</v>
      </c>
      <c r="G208" s="907">
        <f t="shared" ref="G208:G212" si="209">D208+11</f>
        <v>45606</v>
      </c>
      <c r="H208" s="907">
        <f t="shared" si="203"/>
        <v>45608</v>
      </c>
      <c r="I208" s="907">
        <f t="shared" ref="I208:I212" si="210">D208+15</f>
        <v>45610</v>
      </c>
      <c r="J208" s="907">
        <f t="shared" ref="J208:J212" si="211">D208+17</f>
        <v>45612</v>
      </c>
      <c r="K208" s="193"/>
      <c r="L208" s="869" t="e">
        <f t="shared" si="207"/>
        <v>#REF!</v>
      </c>
    </row>
    <row r="209" spans="1:12" s="149" customFormat="1" ht="21" hidden="1" customHeight="1">
      <c r="A209" s="845"/>
      <c r="B209" s="965" t="s">
        <v>2000</v>
      </c>
      <c r="C209" s="965" t="s">
        <v>3194</v>
      </c>
      <c r="D209" s="961">
        <v>45606</v>
      </c>
      <c r="E209" s="907">
        <f t="shared" si="208"/>
        <v>45607</v>
      </c>
      <c r="F209" s="869">
        <f t="shared" ref="F209:F214" si="212">D209+8</f>
        <v>45614</v>
      </c>
      <c r="G209" s="907">
        <f t="shared" si="209"/>
        <v>45617</v>
      </c>
      <c r="H209" s="907">
        <f t="shared" ref="H209:H214" si="213">D209+13</f>
        <v>45619</v>
      </c>
      <c r="I209" s="907">
        <f t="shared" si="210"/>
        <v>45621</v>
      </c>
      <c r="J209" s="907">
        <f t="shared" si="211"/>
        <v>45623</v>
      </c>
      <c r="K209" s="193"/>
      <c r="L209" s="869" t="e">
        <f t="shared" si="207"/>
        <v>#REF!</v>
      </c>
    </row>
    <row r="210" spans="1:12" s="149" customFormat="1" ht="21" hidden="1" customHeight="1">
      <c r="A210" s="845"/>
      <c r="B210" s="965" t="s">
        <v>1977</v>
      </c>
      <c r="C210" s="965" t="s">
        <v>3195</v>
      </c>
      <c r="D210" s="961">
        <v>45609</v>
      </c>
      <c r="E210" s="907">
        <f t="shared" si="208"/>
        <v>45610</v>
      </c>
      <c r="F210" s="869">
        <f t="shared" si="212"/>
        <v>45617</v>
      </c>
      <c r="G210" s="907">
        <f t="shared" si="209"/>
        <v>45620</v>
      </c>
      <c r="H210" s="907">
        <f t="shared" si="213"/>
        <v>45622</v>
      </c>
      <c r="I210" s="907">
        <f t="shared" si="210"/>
        <v>45624</v>
      </c>
      <c r="J210" s="907">
        <f t="shared" si="211"/>
        <v>45626</v>
      </c>
      <c r="K210" s="193"/>
      <c r="L210" s="869" t="e">
        <f t="shared" si="207"/>
        <v>#REF!</v>
      </c>
    </row>
    <row r="211" spans="1:12" s="149" customFormat="1" ht="21" hidden="1" customHeight="1">
      <c r="A211" s="845" t="s">
        <v>2499</v>
      </c>
      <c r="B211" s="965" t="s">
        <v>2172</v>
      </c>
      <c r="C211" s="965" t="s">
        <v>3196</v>
      </c>
      <c r="D211" s="961">
        <v>45623</v>
      </c>
      <c r="E211" s="907">
        <f t="shared" si="208"/>
        <v>45624</v>
      </c>
      <c r="F211" s="869">
        <f t="shared" si="212"/>
        <v>45631</v>
      </c>
      <c r="G211" s="907">
        <f t="shared" si="209"/>
        <v>45634</v>
      </c>
      <c r="H211" s="907">
        <f t="shared" si="213"/>
        <v>45636</v>
      </c>
      <c r="I211" s="907">
        <f t="shared" si="210"/>
        <v>45638</v>
      </c>
      <c r="J211" s="907">
        <f t="shared" si="211"/>
        <v>45640</v>
      </c>
      <c r="K211" s="193"/>
      <c r="L211" s="869" t="e">
        <f t="shared" si="207"/>
        <v>#REF!</v>
      </c>
    </row>
    <row r="212" spans="1:12" s="149" customFormat="1" ht="21" hidden="1" customHeight="1">
      <c r="A212" s="845"/>
      <c r="B212" s="965" t="s">
        <v>1996</v>
      </c>
      <c r="C212" s="965" t="s">
        <v>3197</v>
      </c>
      <c r="D212" s="961">
        <v>45626</v>
      </c>
      <c r="E212" s="907">
        <f t="shared" si="208"/>
        <v>45627</v>
      </c>
      <c r="F212" s="869">
        <f t="shared" si="212"/>
        <v>45634</v>
      </c>
      <c r="G212" s="907">
        <f t="shared" si="209"/>
        <v>45637</v>
      </c>
      <c r="H212" s="907">
        <f t="shared" si="213"/>
        <v>45639</v>
      </c>
      <c r="I212" s="907">
        <f t="shared" si="210"/>
        <v>45641</v>
      </c>
      <c r="J212" s="907">
        <f t="shared" si="211"/>
        <v>45643</v>
      </c>
      <c r="K212" s="193"/>
      <c r="L212" s="869" t="e">
        <f t="shared" si="207"/>
        <v>#REF!</v>
      </c>
    </row>
    <row r="213" spans="1:12" s="149" customFormat="1" ht="21" hidden="1" customHeight="1">
      <c r="A213" s="845"/>
      <c r="B213" s="965" t="s">
        <v>3019</v>
      </c>
      <c r="C213" s="965" t="s">
        <v>3198</v>
      </c>
      <c r="D213" s="961">
        <v>45633</v>
      </c>
      <c r="E213" s="907">
        <f t="shared" si="208"/>
        <v>45634</v>
      </c>
      <c r="F213" s="869">
        <f t="shared" si="212"/>
        <v>45641</v>
      </c>
      <c r="G213" s="907">
        <f t="shared" ref="G213:G218" si="214">D213+11</f>
        <v>45644</v>
      </c>
      <c r="H213" s="907">
        <f t="shared" si="213"/>
        <v>45646</v>
      </c>
      <c r="I213" s="907">
        <f t="shared" ref="I213:I218" si="215">D213+15</f>
        <v>45648</v>
      </c>
      <c r="J213" s="907">
        <f t="shared" ref="J213:J218" si="216">D213+17</f>
        <v>45650</v>
      </c>
      <c r="K213" s="193"/>
      <c r="L213" s="869" t="e">
        <f t="shared" si="207"/>
        <v>#REF!</v>
      </c>
    </row>
    <row r="214" spans="1:12" s="149" customFormat="1" ht="21" hidden="1" customHeight="1">
      <c r="A214" s="845"/>
      <c r="B214" s="965" t="s">
        <v>2812</v>
      </c>
      <c r="C214" s="965" t="s">
        <v>3199</v>
      </c>
      <c r="D214" s="961">
        <v>45638</v>
      </c>
      <c r="E214" s="907">
        <f t="shared" ref="E214:E218" si="217">D214+1</f>
        <v>45639</v>
      </c>
      <c r="F214" s="869">
        <f t="shared" si="212"/>
        <v>45646</v>
      </c>
      <c r="G214" s="907">
        <f t="shared" si="214"/>
        <v>45649</v>
      </c>
      <c r="H214" s="907">
        <f t="shared" si="213"/>
        <v>45651</v>
      </c>
      <c r="I214" s="907">
        <f t="shared" si="215"/>
        <v>45653</v>
      </c>
      <c r="J214" s="907">
        <f t="shared" si="216"/>
        <v>45655</v>
      </c>
      <c r="K214" s="193"/>
      <c r="L214" s="869" t="e">
        <f t="shared" si="207"/>
        <v>#REF!</v>
      </c>
    </row>
    <row r="215" spans="1:12" s="149" customFormat="1" ht="21" hidden="1" customHeight="1">
      <c r="A215" s="845"/>
      <c r="B215" s="965" t="s">
        <v>2000</v>
      </c>
      <c r="C215" s="965" t="s">
        <v>3200</v>
      </c>
      <c r="D215" s="961">
        <v>45651</v>
      </c>
      <c r="E215" s="907">
        <f t="shared" si="217"/>
        <v>45652</v>
      </c>
      <c r="F215" s="869">
        <f t="shared" ref="F215:F220" si="218">D215+8</f>
        <v>45659</v>
      </c>
      <c r="G215" s="907">
        <f t="shared" si="214"/>
        <v>45662</v>
      </c>
      <c r="H215" s="907">
        <f t="shared" ref="H215:H220" si="219">D215+13</f>
        <v>45664</v>
      </c>
      <c r="I215" s="907">
        <f t="shared" si="215"/>
        <v>45666</v>
      </c>
      <c r="J215" s="907">
        <f t="shared" si="216"/>
        <v>45668</v>
      </c>
      <c r="K215" s="193"/>
      <c r="L215" s="869" t="e">
        <f t="shared" si="207"/>
        <v>#REF!</v>
      </c>
    </row>
    <row r="216" spans="1:12" s="149" customFormat="1" ht="21" hidden="1" customHeight="1">
      <c r="A216" s="845"/>
      <c r="B216" s="965" t="s">
        <v>1977</v>
      </c>
      <c r="C216" s="965" t="s">
        <v>3201</v>
      </c>
      <c r="D216" s="961">
        <v>45658</v>
      </c>
      <c r="E216" s="907">
        <f t="shared" si="217"/>
        <v>45659</v>
      </c>
      <c r="F216" s="869">
        <f t="shared" si="218"/>
        <v>45666</v>
      </c>
      <c r="G216" s="907">
        <f t="shared" si="214"/>
        <v>45669</v>
      </c>
      <c r="H216" s="907">
        <f t="shared" si="219"/>
        <v>45671</v>
      </c>
      <c r="I216" s="907">
        <f t="shared" si="215"/>
        <v>45673</v>
      </c>
      <c r="J216" s="907">
        <f t="shared" si="216"/>
        <v>45675</v>
      </c>
      <c r="K216" s="193"/>
      <c r="L216" s="869" t="e">
        <f t="shared" si="207"/>
        <v>#REF!</v>
      </c>
    </row>
    <row r="217" spans="1:12" s="149" customFormat="1" ht="21" hidden="1" customHeight="1">
      <c r="A217" s="845"/>
      <c r="B217" s="965" t="s">
        <v>2172</v>
      </c>
      <c r="C217" s="965" t="s">
        <v>3202</v>
      </c>
      <c r="D217" s="961">
        <v>45668</v>
      </c>
      <c r="E217" s="907">
        <f t="shared" si="217"/>
        <v>45669</v>
      </c>
      <c r="F217" s="959" t="s">
        <v>283</v>
      </c>
      <c r="G217" s="959" t="s">
        <v>283</v>
      </c>
      <c r="H217" s="959" t="s">
        <v>283</v>
      </c>
      <c r="I217" s="959" t="s">
        <v>283</v>
      </c>
      <c r="J217" s="959" t="s">
        <v>283</v>
      </c>
      <c r="K217" s="193"/>
      <c r="L217" s="869">
        <v>45669</v>
      </c>
    </row>
    <row r="218" spans="1:12" s="149" customFormat="1" ht="21" hidden="1" customHeight="1">
      <c r="A218" s="845"/>
      <c r="B218" s="965" t="s">
        <v>1996</v>
      </c>
      <c r="C218" s="965" t="s">
        <v>3203</v>
      </c>
      <c r="D218" s="961">
        <v>45673</v>
      </c>
      <c r="E218" s="907">
        <f t="shared" si="217"/>
        <v>45674</v>
      </c>
      <c r="F218" s="869">
        <f t="shared" si="218"/>
        <v>45681</v>
      </c>
      <c r="G218" s="907">
        <f t="shared" si="214"/>
        <v>45684</v>
      </c>
      <c r="H218" s="907">
        <f t="shared" si="219"/>
        <v>45686</v>
      </c>
      <c r="I218" s="907">
        <f t="shared" si="215"/>
        <v>45688</v>
      </c>
      <c r="J218" s="907">
        <f t="shared" si="216"/>
        <v>45690</v>
      </c>
      <c r="K218" s="193"/>
      <c r="L218" s="869">
        <v>45666</v>
      </c>
    </row>
    <row r="219" spans="1:12" s="149" customFormat="1" ht="21" hidden="1" customHeight="1">
      <c r="A219" s="845"/>
      <c r="B219" s="965" t="s">
        <v>3019</v>
      </c>
      <c r="C219" s="965" t="s">
        <v>3204</v>
      </c>
      <c r="D219" s="961">
        <v>45679</v>
      </c>
      <c r="E219" s="907">
        <f t="shared" ref="E219:E224" si="220">D219+1</f>
        <v>45680</v>
      </c>
      <c r="F219" s="869">
        <f t="shared" si="218"/>
        <v>45687</v>
      </c>
      <c r="G219" s="959" t="s">
        <v>283</v>
      </c>
      <c r="H219" s="959" t="s">
        <v>283</v>
      </c>
      <c r="I219" s="959" t="s">
        <v>283</v>
      </c>
      <c r="J219" s="959" t="s">
        <v>283</v>
      </c>
      <c r="K219" s="193"/>
      <c r="L219" s="869">
        <f t="shared" si="207"/>
        <v>45673</v>
      </c>
    </row>
    <row r="220" spans="1:12" s="149" customFormat="1" ht="21" hidden="1" customHeight="1">
      <c r="A220" s="845"/>
      <c r="B220" s="965" t="s">
        <v>2812</v>
      </c>
      <c r="C220" s="965" t="s">
        <v>3205</v>
      </c>
      <c r="D220" s="961">
        <v>45682</v>
      </c>
      <c r="E220" s="907">
        <f t="shared" si="220"/>
        <v>45683</v>
      </c>
      <c r="F220" s="869">
        <f t="shared" si="218"/>
        <v>45690</v>
      </c>
      <c r="G220" s="907">
        <f t="shared" ref="G220:G222" si="221">D220+11</f>
        <v>45693</v>
      </c>
      <c r="H220" s="907">
        <f t="shared" si="219"/>
        <v>45695</v>
      </c>
      <c r="I220" s="907">
        <f t="shared" ref="I220:I222" si="222">D220+15</f>
        <v>45697</v>
      </c>
      <c r="J220" s="907">
        <f t="shared" ref="J220:J222" si="223">D220+17</f>
        <v>45699</v>
      </c>
      <c r="K220" s="193"/>
      <c r="L220" s="869">
        <f t="shared" si="207"/>
        <v>45680</v>
      </c>
    </row>
    <row r="221" spans="1:12" s="149" customFormat="1" ht="21" hidden="1" customHeight="1">
      <c r="A221" s="845" t="s">
        <v>2000</v>
      </c>
      <c r="B221" s="965" t="s">
        <v>2172</v>
      </c>
      <c r="C221" s="965" t="s">
        <v>3206</v>
      </c>
      <c r="D221" s="961">
        <v>45690</v>
      </c>
      <c r="E221" s="907">
        <f t="shared" si="220"/>
        <v>45691</v>
      </c>
      <c r="F221" s="869">
        <f t="shared" ref="F221:F222" si="224">D221+8</f>
        <v>45698</v>
      </c>
      <c r="G221" s="959" t="s">
        <v>283</v>
      </c>
      <c r="H221" s="959" t="s">
        <v>283</v>
      </c>
      <c r="I221" s="959" t="s">
        <v>283</v>
      </c>
      <c r="J221" s="959" t="s">
        <v>283</v>
      </c>
      <c r="K221" s="193"/>
      <c r="L221" s="869">
        <f t="shared" si="207"/>
        <v>45687</v>
      </c>
    </row>
    <row r="222" spans="1:12" s="149" customFormat="1" ht="21" hidden="1" customHeight="1">
      <c r="A222" s="845"/>
      <c r="B222" s="965" t="s">
        <v>2000</v>
      </c>
      <c r="C222" s="965" t="s">
        <v>3207</v>
      </c>
      <c r="D222" s="961">
        <v>45327</v>
      </c>
      <c r="E222" s="907">
        <f t="shared" si="220"/>
        <v>45328</v>
      </c>
      <c r="F222" s="869">
        <f t="shared" si="224"/>
        <v>45335</v>
      </c>
      <c r="G222" s="907">
        <f t="shared" si="221"/>
        <v>45338</v>
      </c>
      <c r="H222" s="907">
        <f t="shared" ref="H222" si="225">D222+13</f>
        <v>45340</v>
      </c>
      <c r="I222" s="907">
        <f t="shared" si="222"/>
        <v>45342</v>
      </c>
      <c r="J222" s="907">
        <f t="shared" si="223"/>
        <v>45344</v>
      </c>
      <c r="K222" s="193"/>
      <c r="L222" s="869">
        <f t="shared" si="207"/>
        <v>45694</v>
      </c>
    </row>
    <row r="223" spans="1:12" s="146" customFormat="1" ht="18" hidden="1" customHeight="1">
      <c r="A223" s="844"/>
      <c r="B223" s="955" t="s">
        <v>249</v>
      </c>
      <c r="C223" s="955" t="s">
        <v>250</v>
      </c>
      <c r="D223" s="1072"/>
      <c r="E223" s="957"/>
      <c r="F223" s="957"/>
      <c r="G223" s="957"/>
      <c r="H223" s="957"/>
      <c r="I223" s="957"/>
      <c r="J223" s="957"/>
      <c r="K223" s="195"/>
      <c r="L223" s="1034" t="s">
        <v>251</v>
      </c>
    </row>
    <row r="224" spans="1:12" s="149" customFormat="1" ht="21" hidden="1" customHeight="1">
      <c r="A224" s="845"/>
      <c r="B224" s="965" t="s">
        <v>1977</v>
      </c>
      <c r="C224" s="965" t="s">
        <v>3208</v>
      </c>
      <c r="D224" s="961">
        <v>45701</v>
      </c>
      <c r="E224" s="907">
        <f t="shared" si="220"/>
        <v>45702</v>
      </c>
      <c r="F224" s="869">
        <f>E224+6</f>
        <v>45708</v>
      </c>
      <c r="G224" s="907">
        <f>F224+5</f>
        <v>45713</v>
      </c>
      <c r="H224" s="907">
        <f>G224+2</f>
        <v>45715</v>
      </c>
      <c r="I224" s="907">
        <f>H224+2</f>
        <v>45717</v>
      </c>
      <c r="J224" s="907">
        <f>I224+2</f>
        <v>45719</v>
      </c>
      <c r="K224" s="193"/>
      <c r="L224" s="869">
        <f>L222+7</f>
        <v>45701</v>
      </c>
    </row>
    <row r="225" spans="1:15" s="149" customFormat="1" ht="21" hidden="1" customHeight="1">
      <c r="A225" s="845" t="s">
        <v>1996</v>
      </c>
      <c r="B225" s="965" t="s">
        <v>3019</v>
      </c>
      <c r="C225" s="965" t="s">
        <v>3209</v>
      </c>
      <c r="D225" s="961">
        <v>45715</v>
      </c>
      <c r="E225" s="907">
        <f t="shared" ref="E225:E227" si="226">D225+1</f>
        <v>45716</v>
      </c>
      <c r="F225" s="869">
        <f>E225+6</f>
        <v>45722</v>
      </c>
      <c r="G225" s="959" t="s">
        <v>283</v>
      </c>
      <c r="H225" s="959" t="s">
        <v>283</v>
      </c>
      <c r="I225" s="959" t="s">
        <v>283</v>
      </c>
      <c r="J225" s="959" t="s">
        <v>283</v>
      </c>
      <c r="K225" s="193"/>
      <c r="L225" s="869">
        <f t="shared" si="207"/>
        <v>45708</v>
      </c>
    </row>
    <row r="226" spans="1:15" s="149" customFormat="1" ht="21" hidden="1" customHeight="1">
      <c r="A226" s="845"/>
      <c r="B226" s="965" t="s">
        <v>1996</v>
      </c>
      <c r="C226" s="965" t="s">
        <v>3210</v>
      </c>
      <c r="D226" s="961">
        <v>45722</v>
      </c>
      <c r="E226" s="907">
        <f t="shared" si="226"/>
        <v>45723</v>
      </c>
      <c r="F226" s="869">
        <f t="shared" ref="F226" si="227">E226+6</f>
        <v>45729</v>
      </c>
      <c r="G226" s="907">
        <f t="shared" ref="G226" si="228">F226+5</f>
        <v>45734</v>
      </c>
      <c r="H226" s="907">
        <f t="shared" ref="H226:I226" si="229">G226+2</f>
        <v>45736</v>
      </c>
      <c r="I226" s="907">
        <f t="shared" si="229"/>
        <v>45738</v>
      </c>
      <c r="J226" s="907">
        <f>I226+2</f>
        <v>45740</v>
      </c>
      <c r="K226" s="193"/>
      <c r="L226" s="869">
        <f t="shared" si="207"/>
        <v>45715</v>
      </c>
    </row>
    <row r="227" spans="1:15" s="149" customFormat="1" ht="21" hidden="1" customHeight="1">
      <c r="A227" s="845"/>
      <c r="B227" s="965" t="s">
        <v>2812</v>
      </c>
      <c r="C227" s="965" t="s">
        <v>3211</v>
      </c>
      <c r="D227" s="961">
        <v>45732</v>
      </c>
      <c r="E227" s="907">
        <f t="shared" si="226"/>
        <v>45733</v>
      </c>
      <c r="F227" s="808">
        <f>E227+6</f>
        <v>45739</v>
      </c>
      <c r="G227" s="871" t="s">
        <v>283</v>
      </c>
      <c r="H227" s="871" t="s">
        <v>283</v>
      </c>
      <c r="I227" s="871" t="s">
        <v>283</v>
      </c>
      <c r="J227" s="871" t="s">
        <v>283</v>
      </c>
      <c r="K227" s="193"/>
      <c r="L227" s="869">
        <f t="shared" si="207"/>
        <v>45722</v>
      </c>
    </row>
    <row r="228" spans="1:15" s="149" customFormat="1" ht="21" hidden="1" customHeight="1">
      <c r="A228" s="1020"/>
      <c r="B228" s="147" t="s">
        <v>464</v>
      </c>
      <c r="C228" s="74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146"/>
      <c r="O228" s="146"/>
    </row>
    <row r="229" spans="1:15" s="149" customFormat="1" ht="18" customHeight="1">
      <c r="A229" s="851"/>
      <c r="B229" s="606"/>
      <c r="C229" s="604"/>
      <c r="D229" s="604"/>
      <c r="E229" s="604"/>
      <c r="F229" s="604"/>
      <c r="G229" s="604"/>
      <c r="H229" s="604"/>
      <c r="I229" s="605"/>
      <c r="J229" s="604"/>
      <c r="K229" s="605"/>
    </row>
    <row r="230" spans="1:15" s="149" customFormat="1" ht="20.100000000000001" customHeight="1">
      <c r="A230" s="1018"/>
    </row>
    <row r="231" spans="1:15" s="146" customFormat="1" ht="19.5" customHeight="1">
      <c r="A231" s="844"/>
      <c r="B231" s="1587" t="s">
        <v>1226</v>
      </c>
      <c r="C231" s="1587"/>
      <c r="D231" s="1587"/>
      <c r="E231" s="1587"/>
      <c r="F231" s="1587"/>
      <c r="G231" s="1587"/>
      <c r="H231" s="1587"/>
      <c r="I231" s="1587"/>
      <c r="J231" s="1587"/>
      <c r="K231" s="1587"/>
      <c r="L231" s="1587"/>
    </row>
    <row r="232" spans="1:15" s="146" customFormat="1" ht="30" hidden="1" customHeight="1">
      <c r="A232" s="844"/>
      <c r="B232" s="1593" t="s">
        <v>9</v>
      </c>
      <c r="C232" s="1594"/>
      <c r="D232" s="1071" t="s">
        <v>247</v>
      </c>
      <c r="E232" s="955" t="s">
        <v>714</v>
      </c>
      <c r="F232" s="955" t="s">
        <v>2839</v>
      </c>
      <c r="G232" s="955" t="s">
        <v>51</v>
      </c>
      <c r="H232" s="955" t="s">
        <v>65</v>
      </c>
      <c r="I232" s="955" t="s">
        <v>176</v>
      </c>
      <c r="J232" s="955" t="s">
        <v>205</v>
      </c>
      <c r="K232" s="955" t="s">
        <v>147</v>
      </c>
      <c r="L232" s="955" t="s">
        <v>2840</v>
      </c>
      <c r="M232" s="195"/>
    </row>
    <row r="233" spans="1:15" s="146" customFormat="1" ht="18" hidden="1" customHeight="1">
      <c r="A233" s="844"/>
      <c r="B233" s="955" t="s">
        <v>249</v>
      </c>
      <c r="C233" s="955" t="s">
        <v>250</v>
      </c>
      <c r="D233" s="1072"/>
      <c r="E233" s="957" t="s">
        <v>109</v>
      </c>
      <c r="F233" s="957" t="s">
        <v>32</v>
      </c>
      <c r="G233" s="957" t="s">
        <v>86</v>
      </c>
      <c r="H233" s="957" t="s">
        <v>159</v>
      </c>
      <c r="I233" s="957" t="s">
        <v>141</v>
      </c>
      <c r="J233" s="957" t="s">
        <v>150</v>
      </c>
      <c r="K233" s="957" t="s">
        <v>387</v>
      </c>
      <c r="L233" s="957" t="s">
        <v>3212</v>
      </c>
      <c r="M233" s="195"/>
    </row>
    <row r="234" spans="1:15" s="149" customFormat="1" ht="21" hidden="1" customHeight="1">
      <c r="A234" s="845"/>
      <c r="B234" s="965" t="s">
        <v>2752</v>
      </c>
      <c r="C234" s="965" t="s">
        <v>3213</v>
      </c>
      <c r="D234" s="965">
        <v>45732</v>
      </c>
      <c r="E234" s="808">
        <f>D234+2</f>
        <v>45734</v>
      </c>
      <c r="F234" s="808">
        <f>E234+3</f>
        <v>45737</v>
      </c>
      <c r="G234" s="808">
        <f>F234+9</f>
        <v>45746</v>
      </c>
      <c r="H234" s="907">
        <f>G234+5</f>
        <v>45751</v>
      </c>
      <c r="I234" s="907">
        <f>H234+2</f>
        <v>45753</v>
      </c>
      <c r="J234" s="907">
        <f>I234+2</f>
        <v>45755</v>
      </c>
      <c r="K234" s="907">
        <f>J234+2</f>
        <v>45757</v>
      </c>
      <c r="L234" s="907">
        <f>K234+4</f>
        <v>45761</v>
      </c>
      <c r="M234" s="193"/>
    </row>
    <row r="235" spans="1:15" s="149" customFormat="1" ht="21" hidden="1" customHeight="1">
      <c r="A235" s="845" t="s">
        <v>1996</v>
      </c>
      <c r="B235" s="965" t="s">
        <v>2000</v>
      </c>
      <c r="C235" s="965" t="s">
        <v>3214</v>
      </c>
      <c r="D235" s="961">
        <v>45737</v>
      </c>
      <c r="E235" s="907">
        <f t="shared" ref="E235:E240" si="230">D235+2</f>
        <v>45739</v>
      </c>
      <c r="F235" s="871" t="s">
        <v>283</v>
      </c>
      <c r="G235" s="907">
        <v>45748</v>
      </c>
      <c r="H235" s="871" t="s">
        <v>283</v>
      </c>
      <c r="I235" s="871" t="s">
        <v>283</v>
      </c>
      <c r="J235" s="871" t="s">
        <v>283</v>
      </c>
      <c r="K235" s="871" t="s">
        <v>283</v>
      </c>
      <c r="L235" s="871" t="s">
        <v>283</v>
      </c>
      <c r="M235" s="193"/>
    </row>
    <row r="236" spans="1:15" s="149" customFormat="1" ht="21" hidden="1" customHeight="1">
      <c r="A236" s="845"/>
      <c r="B236" s="965" t="s">
        <v>1977</v>
      </c>
      <c r="C236" s="965" t="s">
        <v>3215</v>
      </c>
      <c r="D236" s="961">
        <v>45751</v>
      </c>
      <c r="E236" s="907">
        <f t="shared" si="230"/>
        <v>45753</v>
      </c>
      <c r="F236" s="869">
        <f t="shared" ref="F236:F240" si="231">E236+3</f>
        <v>45756</v>
      </c>
      <c r="G236" s="907">
        <f t="shared" ref="G236:G240" si="232">F236+9</f>
        <v>45765</v>
      </c>
      <c r="H236" s="871" t="s">
        <v>283</v>
      </c>
      <c r="I236" s="871" t="s">
        <v>283</v>
      </c>
      <c r="J236" s="871" t="s">
        <v>283</v>
      </c>
      <c r="K236" s="871" t="s">
        <v>283</v>
      </c>
      <c r="L236" s="871" t="s">
        <v>283</v>
      </c>
      <c r="M236" s="193"/>
    </row>
    <row r="237" spans="1:15" s="149" customFormat="1" ht="21" hidden="1" customHeight="1">
      <c r="A237" s="845"/>
      <c r="B237" s="965" t="s">
        <v>2794</v>
      </c>
      <c r="C237" s="965" t="s">
        <v>3216</v>
      </c>
      <c r="D237" s="961">
        <v>45757</v>
      </c>
      <c r="E237" s="907">
        <f t="shared" si="230"/>
        <v>45759</v>
      </c>
      <c r="F237" s="869">
        <f t="shared" si="231"/>
        <v>45762</v>
      </c>
      <c r="G237" s="907">
        <f t="shared" si="232"/>
        <v>45771</v>
      </c>
      <c r="H237" s="907">
        <f t="shared" ref="H237:H240" si="233">G237+5</f>
        <v>45776</v>
      </c>
      <c r="I237" s="907">
        <f t="shared" ref="I237:I240" si="234">H237+2</f>
        <v>45778</v>
      </c>
      <c r="J237" s="907">
        <f>I237+2</f>
        <v>45780</v>
      </c>
      <c r="K237" s="907">
        <f>J237+2</f>
        <v>45782</v>
      </c>
      <c r="L237" s="907">
        <f t="shared" ref="L237:L240" si="235">K237+4</f>
        <v>45786</v>
      </c>
      <c r="M237" s="193"/>
    </row>
    <row r="238" spans="1:15" s="149" customFormat="1" ht="21" hidden="1" customHeight="1">
      <c r="A238" s="845"/>
      <c r="B238" s="965" t="s">
        <v>2172</v>
      </c>
      <c r="C238" s="965" t="s">
        <v>3217</v>
      </c>
      <c r="D238" s="961">
        <v>45764</v>
      </c>
      <c r="E238" s="871" t="s">
        <v>283</v>
      </c>
      <c r="F238" s="869">
        <v>45763</v>
      </c>
      <c r="G238" s="907">
        <f t="shared" si="232"/>
        <v>45772</v>
      </c>
      <c r="H238" s="907">
        <f t="shared" si="233"/>
        <v>45777</v>
      </c>
      <c r="I238" s="907">
        <f t="shared" si="234"/>
        <v>45779</v>
      </c>
      <c r="J238" s="907">
        <f>I238+2</f>
        <v>45781</v>
      </c>
      <c r="K238" s="907">
        <f>J238+2</f>
        <v>45783</v>
      </c>
      <c r="L238" s="907">
        <f t="shared" si="235"/>
        <v>45787</v>
      </c>
      <c r="M238" s="193"/>
    </row>
    <row r="239" spans="1:15" s="149" customFormat="1" ht="21" hidden="1" customHeight="1">
      <c r="A239" s="845"/>
      <c r="B239" s="965" t="s">
        <v>1996</v>
      </c>
      <c r="C239" s="965" t="s">
        <v>3218</v>
      </c>
      <c r="D239" s="961">
        <v>45774</v>
      </c>
      <c r="E239" s="907">
        <f t="shared" si="230"/>
        <v>45776</v>
      </c>
      <c r="F239" s="869">
        <f t="shared" si="231"/>
        <v>45779</v>
      </c>
      <c r="G239" s="907">
        <f t="shared" si="232"/>
        <v>45788</v>
      </c>
      <c r="H239" s="907">
        <f t="shared" ref="H239" si="236">G239+5</f>
        <v>45793</v>
      </c>
      <c r="I239" s="907">
        <f t="shared" ref="I239" si="237">H239+2</f>
        <v>45795</v>
      </c>
      <c r="J239" s="907">
        <f t="shared" ref="J239" si="238">I239+2</f>
        <v>45797</v>
      </c>
      <c r="K239" s="907">
        <f t="shared" ref="K239" si="239">J239+2</f>
        <v>45799</v>
      </c>
      <c r="L239" s="907">
        <f t="shared" ref="L239" si="240">K239+4</f>
        <v>45803</v>
      </c>
      <c r="M239" s="193"/>
    </row>
    <row r="240" spans="1:15" s="149" customFormat="1" ht="21" hidden="1" customHeight="1">
      <c r="A240" s="845" t="s">
        <v>3219</v>
      </c>
      <c r="B240" s="965" t="s">
        <v>2499</v>
      </c>
      <c r="C240" s="1093" t="s">
        <v>3220</v>
      </c>
      <c r="D240" s="961">
        <v>45784</v>
      </c>
      <c r="E240" s="907">
        <f t="shared" si="230"/>
        <v>45786</v>
      </c>
      <c r="F240" s="869">
        <f t="shared" si="231"/>
        <v>45789</v>
      </c>
      <c r="G240" s="907">
        <f t="shared" si="232"/>
        <v>45798</v>
      </c>
      <c r="H240" s="907">
        <f t="shared" si="233"/>
        <v>45803</v>
      </c>
      <c r="I240" s="907">
        <f t="shared" si="234"/>
        <v>45805</v>
      </c>
      <c r="J240" s="907">
        <f t="shared" ref="J240:K242" si="241">I240+2</f>
        <v>45807</v>
      </c>
      <c r="K240" s="907">
        <f t="shared" si="241"/>
        <v>45809</v>
      </c>
      <c r="L240" s="907">
        <f t="shared" si="235"/>
        <v>45813</v>
      </c>
      <c r="M240" s="193"/>
    </row>
    <row r="241" spans="1:13" s="149" customFormat="1" ht="21" hidden="1" customHeight="1">
      <c r="A241" s="845"/>
      <c r="B241" s="965" t="s">
        <v>2752</v>
      </c>
      <c r="C241" s="1093" t="s">
        <v>3221</v>
      </c>
      <c r="D241" s="961">
        <v>45789</v>
      </c>
      <c r="E241" s="907">
        <f>D241+2</f>
        <v>45791</v>
      </c>
      <c r="F241" s="869">
        <f>E241+3</f>
        <v>45794</v>
      </c>
      <c r="G241" s="907">
        <f>F241+9</f>
        <v>45803</v>
      </c>
      <c r="H241" s="907">
        <f>G241+5</f>
        <v>45808</v>
      </c>
      <c r="I241" s="907">
        <f t="shared" ref="I241:I242" si="242">H241+2</f>
        <v>45810</v>
      </c>
      <c r="J241" s="907">
        <f t="shared" si="241"/>
        <v>45812</v>
      </c>
      <c r="K241" s="907">
        <f t="shared" si="241"/>
        <v>45814</v>
      </c>
      <c r="L241" s="907">
        <f>K241+4</f>
        <v>45818</v>
      </c>
      <c r="M241" s="193"/>
    </row>
    <row r="242" spans="1:13" s="149" customFormat="1" ht="21" hidden="1" customHeight="1">
      <c r="A242" s="845" t="s">
        <v>1996</v>
      </c>
      <c r="B242" s="965" t="s">
        <v>3043</v>
      </c>
      <c r="C242" s="1093" t="s">
        <v>3222</v>
      </c>
      <c r="D242" s="961">
        <v>45799</v>
      </c>
      <c r="E242" s="959" t="s">
        <v>283</v>
      </c>
      <c r="F242" s="959" t="s">
        <v>283</v>
      </c>
      <c r="G242" s="959" t="s">
        <v>283</v>
      </c>
      <c r="H242" s="907">
        <v>45817</v>
      </c>
      <c r="I242" s="907">
        <f t="shared" si="242"/>
        <v>45819</v>
      </c>
      <c r="J242" s="907">
        <f t="shared" si="241"/>
        <v>45821</v>
      </c>
      <c r="K242" s="907">
        <f t="shared" si="241"/>
        <v>45823</v>
      </c>
      <c r="L242" s="907">
        <f>K242+4</f>
        <v>45827</v>
      </c>
      <c r="M242" s="193"/>
    </row>
    <row r="243" spans="1:13" s="149" customFormat="1" ht="21" hidden="1" customHeight="1">
      <c r="A243" s="845"/>
      <c r="B243" s="965" t="s">
        <v>1977</v>
      </c>
      <c r="C243" s="965" t="s">
        <v>3223</v>
      </c>
      <c r="D243" s="961">
        <v>45799</v>
      </c>
      <c r="E243" s="907">
        <f t="shared" ref="E243:E247" si="243">D243+2</f>
        <v>45801</v>
      </c>
      <c r="F243" s="869">
        <f t="shared" ref="F243:F247" si="244">E243+3</f>
        <v>45804</v>
      </c>
      <c r="G243" s="907">
        <f t="shared" ref="G243:G247" si="245">F243+9</f>
        <v>45813</v>
      </c>
      <c r="H243" s="907">
        <f>G243+5</f>
        <v>45818</v>
      </c>
      <c r="I243" s="907">
        <f t="shared" ref="I243" si="246">H243+2</f>
        <v>45820</v>
      </c>
      <c r="J243" s="907">
        <f t="shared" ref="J243" si="247">I243+2</f>
        <v>45822</v>
      </c>
      <c r="K243" s="907">
        <f t="shared" ref="K243" si="248">J243+2</f>
        <v>45824</v>
      </c>
      <c r="L243" s="907">
        <f>K243+4</f>
        <v>45828</v>
      </c>
      <c r="M243" s="193"/>
    </row>
    <row r="244" spans="1:13" s="149" customFormat="1" ht="21" hidden="1" customHeight="1">
      <c r="A244" s="845"/>
      <c r="B244" s="965" t="s">
        <v>2794</v>
      </c>
      <c r="C244" s="965" t="s">
        <v>3224</v>
      </c>
      <c r="D244" s="961">
        <v>45803</v>
      </c>
      <c r="E244" s="907">
        <f t="shared" si="243"/>
        <v>45805</v>
      </c>
      <c r="F244" s="869">
        <f t="shared" si="244"/>
        <v>45808</v>
      </c>
      <c r="G244" s="907">
        <f t="shared" si="245"/>
        <v>45817</v>
      </c>
      <c r="H244" s="907">
        <f t="shared" ref="H244:H245" si="249">G244+5</f>
        <v>45822</v>
      </c>
      <c r="I244" s="907">
        <f t="shared" ref="I244:I245" si="250">H244+2</f>
        <v>45824</v>
      </c>
      <c r="J244" s="907">
        <f t="shared" ref="J244:J245" si="251">I244+2</f>
        <v>45826</v>
      </c>
      <c r="K244" s="907">
        <f t="shared" ref="K244:K245" si="252">J244+2</f>
        <v>45828</v>
      </c>
      <c r="L244" s="907">
        <f t="shared" ref="L244:L245" si="253">K244+4</f>
        <v>45832</v>
      </c>
      <c r="M244" s="193"/>
    </row>
    <row r="245" spans="1:13" s="149" customFormat="1" ht="21" hidden="1" customHeight="1">
      <c r="A245" s="845"/>
      <c r="B245" s="965" t="s">
        <v>2172</v>
      </c>
      <c r="C245" s="965" t="s">
        <v>3225</v>
      </c>
      <c r="D245" s="961">
        <v>45812</v>
      </c>
      <c r="E245" s="907">
        <f t="shared" si="243"/>
        <v>45814</v>
      </c>
      <c r="F245" s="869">
        <f t="shared" si="244"/>
        <v>45817</v>
      </c>
      <c r="G245" s="907">
        <f t="shared" si="245"/>
        <v>45826</v>
      </c>
      <c r="H245" s="907">
        <f t="shared" si="249"/>
        <v>45831</v>
      </c>
      <c r="I245" s="907">
        <f t="shared" si="250"/>
        <v>45833</v>
      </c>
      <c r="J245" s="907">
        <f t="shared" si="251"/>
        <v>45835</v>
      </c>
      <c r="K245" s="907">
        <f t="shared" si="252"/>
        <v>45837</v>
      </c>
      <c r="L245" s="907">
        <f t="shared" si="253"/>
        <v>45841</v>
      </c>
      <c r="M245" s="193"/>
    </row>
    <row r="246" spans="1:13" s="149" customFormat="1" ht="21" hidden="1" customHeight="1">
      <c r="A246" s="845"/>
      <c r="B246" s="965" t="s">
        <v>2464</v>
      </c>
      <c r="C246" s="965" t="s">
        <v>3226</v>
      </c>
      <c r="D246" s="961">
        <v>45817</v>
      </c>
      <c r="E246" s="907">
        <f t="shared" si="243"/>
        <v>45819</v>
      </c>
      <c r="F246" s="869">
        <f t="shared" si="244"/>
        <v>45822</v>
      </c>
      <c r="G246" s="907">
        <f t="shared" si="245"/>
        <v>45831</v>
      </c>
      <c r="H246" s="907">
        <f t="shared" ref="H246" si="254">G246+5</f>
        <v>45836</v>
      </c>
      <c r="I246" s="907">
        <f t="shared" ref="I246" si="255">H246+2</f>
        <v>45838</v>
      </c>
      <c r="J246" s="907">
        <f t="shared" ref="J246" si="256">I246+2</f>
        <v>45840</v>
      </c>
      <c r="K246" s="907">
        <f t="shared" ref="K246" si="257">J246+2</f>
        <v>45842</v>
      </c>
      <c r="L246" s="907">
        <f t="shared" ref="L246" si="258">K246+4</f>
        <v>45846</v>
      </c>
      <c r="M246" s="193"/>
    </row>
    <row r="247" spans="1:13" s="149" customFormat="1" ht="21" hidden="1" customHeight="1">
      <c r="A247" s="845"/>
      <c r="B247" s="965" t="s">
        <v>1996</v>
      </c>
      <c r="C247" s="965" t="s">
        <v>3227</v>
      </c>
      <c r="D247" s="961">
        <v>45828</v>
      </c>
      <c r="E247" s="907">
        <f t="shared" si="243"/>
        <v>45830</v>
      </c>
      <c r="F247" s="869">
        <f t="shared" si="244"/>
        <v>45833</v>
      </c>
      <c r="G247" s="907">
        <f t="shared" si="245"/>
        <v>45842</v>
      </c>
      <c r="H247" s="907">
        <f t="shared" ref="H247" si="259">G247+5</f>
        <v>45847</v>
      </c>
      <c r="I247" s="907">
        <f t="shared" ref="I247" si="260">H247+2</f>
        <v>45849</v>
      </c>
      <c r="J247" s="907">
        <f t="shared" ref="J247" si="261">I247+2</f>
        <v>45851</v>
      </c>
      <c r="K247" s="907">
        <f t="shared" ref="K247" si="262">J247+2</f>
        <v>45853</v>
      </c>
      <c r="L247" s="907">
        <f t="shared" ref="L247" si="263">K247+4</f>
        <v>45857</v>
      </c>
      <c r="M247" s="193"/>
    </row>
    <row r="248" spans="1:13" s="149" customFormat="1" ht="0.75" hidden="1" customHeight="1">
      <c r="A248" s="845"/>
      <c r="B248" s="965" t="s">
        <v>2499</v>
      </c>
      <c r="C248" s="965" t="s">
        <v>3228</v>
      </c>
      <c r="D248" s="959" t="s">
        <v>283</v>
      </c>
      <c r="E248" s="901"/>
      <c r="F248" s="901"/>
      <c r="G248" s="901"/>
      <c r="H248" s="901"/>
      <c r="I248" s="901"/>
      <c r="J248" s="901"/>
      <c r="K248" s="901"/>
      <c r="L248" s="901"/>
      <c r="M248" s="193"/>
    </row>
    <row r="249" spans="1:13" s="149" customFormat="1" ht="21" hidden="1" customHeight="1">
      <c r="A249" s="845"/>
      <c r="B249" s="965" t="s">
        <v>2752</v>
      </c>
      <c r="C249" s="965" t="s">
        <v>3229</v>
      </c>
      <c r="D249" s="961">
        <v>45840</v>
      </c>
      <c r="E249" s="959" t="s">
        <v>283</v>
      </c>
      <c r="F249" s="869">
        <v>45842</v>
      </c>
      <c r="G249" s="907">
        <f t="shared" ref="G249" si="264">F249+9</f>
        <v>45851</v>
      </c>
      <c r="H249" s="907">
        <f t="shared" ref="H249" si="265">G249+5</f>
        <v>45856</v>
      </c>
      <c r="I249" s="907">
        <f t="shared" ref="I249" si="266">H249+2</f>
        <v>45858</v>
      </c>
      <c r="J249" s="907">
        <f t="shared" ref="J249" si="267">I249+2</f>
        <v>45860</v>
      </c>
      <c r="K249" s="907">
        <f t="shared" ref="K249" si="268">J249+2</f>
        <v>45862</v>
      </c>
      <c r="L249" s="907">
        <f t="shared" ref="L249" si="269">K249+4</f>
        <v>45866</v>
      </c>
      <c r="M249" s="193"/>
    </row>
    <row r="250" spans="1:13" s="149" customFormat="1" ht="21" hidden="1" customHeight="1">
      <c r="A250" s="845"/>
      <c r="B250" s="965" t="s">
        <v>1977</v>
      </c>
      <c r="C250" s="965" t="s">
        <v>3230</v>
      </c>
      <c r="D250" s="961">
        <v>45843</v>
      </c>
      <c r="E250" s="959" t="s">
        <v>283</v>
      </c>
      <c r="F250" s="959" t="s">
        <v>283</v>
      </c>
      <c r="G250" s="959" t="s">
        <v>283</v>
      </c>
      <c r="H250" s="959" t="s">
        <v>283</v>
      </c>
      <c r="I250" s="959" t="s">
        <v>283</v>
      </c>
      <c r="J250" s="959" t="s">
        <v>283</v>
      </c>
      <c r="K250" s="959" t="s">
        <v>283</v>
      </c>
      <c r="L250" s="959" t="s">
        <v>283</v>
      </c>
      <c r="M250" s="193"/>
    </row>
    <row r="251" spans="1:13" s="149" customFormat="1" ht="21" hidden="1" customHeight="1">
      <c r="A251" s="845"/>
      <c r="B251" s="965" t="s">
        <v>3043</v>
      </c>
      <c r="C251" s="965" t="s">
        <v>3231</v>
      </c>
      <c r="D251" s="961">
        <v>45850</v>
      </c>
      <c r="E251" s="907">
        <f t="shared" ref="E251" si="270">D251+2</f>
        <v>45852</v>
      </c>
      <c r="F251" s="869">
        <f t="shared" ref="F251" si="271">E251+3</f>
        <v>45855</v>
      </c>
      <c r="G251" s="907">
        <f t="shared" ref="G251" si="272">F251+9</f>
        <v>45864</v>
      </c>
      <c r="H251" s="907">
        <f t="shared" ref="H251" si="273">G251+5</f>
        <v>45869</v>
      </c>
      <c r="I251" s="907">
        <f t="shared" ref="I251" si="274">H251+2</f>
        <v>45871</v>
      </c>
      <c r="J251" s="907">
        <f t="shared" ref="J251" si="275">I251+2</f>
        <v>45873</v>
      </c>
      <c r="K251" s="907">
        <f t="shared" ref="K251" si="276">J251+2</f>
        <v>45875</v>
      </c>
      <c r="L251" s="907">
        <f t="shared" ref="L251" si="277">K251+4</f>
        <v>45879</v>
      </c>
      <c r="M251" s="193"/>
    </row>
    <row r="252" spans="1:13" s="149" customFormat="1" ht="21" hidden="1" customHeight="1">
      <c r="A252" s="845"/>
      <c r="B252" s="965" t="s">
        <v>2794</v>
      </c>
      <c r="C252" s="965" t="s">
        <v>3232</v>
      </c>
      <c r="D252" s="961">
        <v>45857</v>
      </c>
      <c r="E252" s="907">
        <f t="shared" ref="E252" si="278">D252+2</f>
        <v>45859</v>
      </c>
      <c r="F252" s="869">
        <f t="shared" ref="F252" si="279">E252+3</f>
        <v>45862</v>
      </c>
      <c r="G252" s="907">
        <f t="shared" ref="G252" si="280">F252+9</f>
        <v>45871</v>
      </c>
      <c r="H252" s="907">
        <f t="shared" ref="H252" si="281">G252+5</f>
        <v>45876</v>
      </c>
      <c r="I252" s="907">
        <f t="shared" ref="I252" si="282">H252+2</f>
        <v>45878</v>
      </c>
      <c r="J252" s="907">
        <f t="shared" ref="J252" si="283">I252+2</f>
        <v>45880</v>
      </c>
      <c r="K252" s="907">
        <f t="shared" ref="K252" si="284">J252+2</f>
        <v>45882</v>
      </c>
      <c r="L252" s="907">
        <f t="shared" ref="L252" si="285">K252+4</f>
        <v>45886</v>
      </c>
      <c r="M252" s="193"/>
    </row>
    <row r="253" spans="1:13" s="149" customFormat="1" ht="21" hidden="1" customHeight="1">
      <c r="A253" s="845"/>
      <c r="B253" s="965" t="s">
        <v>2172</v>
      </c>
      <c r="C253" s="965" t="s">
        <v>3233</v>
      </c>
      <c r="D253" s="959" t="s">
        <v>283</v>
      </c>
      <c r="E253" s="901"/>
      <c r="F253" s="901"/>
      <c r="G253" s="1091"/>
      <c r="H253" s="1091"/>
      <c r="I253" s="1091"/>
      <c r="J253" s="1091"/>
      <c r="K253" s="901"/>
      <c r="L253" s="901"/>
      <c r="M253" s="193"/>
    </row>
    <row r="254" spans="1:13" s="149" customFormat="1" ht="21" hidden="1" customHeight="1">
      <c r="A254" s="845" t="s">
        <v>1996</v>
      </c>
      <c r="B254" s="1042" t="s">
        <v>307</v>
      </c>
      <c r="C254" s="965" t="s">
        <v>3234</v>
      </c>
      <c r="D254" s="901"/>
      <c r="E254" s="901"/>
      <c r="F254" s="901"/>
      <c r="G254" s="901"/>
      <c r="H254" s="901"/>
      <c r="I254" s="901"/>
      <c r="J254" s="901"/>
      <c r="K254" s="901"/>
      <c r="L254" s="901"/>
      <c r="M254" s="193"/>
    </row>
    <row r="255" spans="1:13" s="149" customFormat="1" ht="21" hidden="1" customHeight="1">
      <c r="A255" s="845"/>
      <c r="B255" s="965" t="s">
        <v>1996</v>
      </c>
      <c r="C255" s="965" t="s">
        <v>3235</v>
      </c>
      <c r="D255" s="961">
        <v>45881</v>
      </c>
      <c r="E255" s="959" t="s">
        <v>283</v>
      </c>
      <c r="F255" s="959" t="s">
        <v>283</v>
      </c>
      <c r="G255" s="959" t="s">
        <v>283</v>
      </c>
      <c r="H255" s="907">
        <v>45890</v>
      </c>
      <c r="I255" s="907">
        <f t="shared" ref="I255:I258" si="286">H255+2</f>
        <v>45892</v>
      </c>
      <c r="J255" s="907">
        <f t="shared" ref="J255:J258" si="287">I255+2</f>
        <v>45894</v>
      </c>
      <c r="K255" s="907">
        <f t="shared" ref="K255:K258" si="288">J255+2</f>
        <v>45896</v>
      </c>
      <c r="L255" s="907">
        <f t="shared" ref="L255" si="289">K255+4</f>
        <v>45900</v>
      </c>
      <c r="M255" s="193"/>
    </row>
    <row r="256" spans="1:13" s="149" customFormat="1" ht="21" hidden="1" customHeight="1">
      <c r="A256" s="845"/>
      <c r="B256" s="965" t="s">
        <v>2752</v>
      </c>
      <c r="C256" s="965" t="s">
        <v>3236</v>
      </c>
      <c r="D256" s="961">
        <v>45890</v>
      </c>
      <c r="E256" s="959" t="s">
        <v>283</v>
      </c>
      <c r="F256" s="869">
        <v>45892</v>
      </c>
      <c r="G256" s="907">
        <v>45748</v>
      </c>
      <c r="H256" s="907">
        <f>G256+5</f>
        <v>45753</v>
      </c>
      <c r="I256" s="907">
        <f t="shared" si="286"/>
        <v>45755</v>
      </c>
      <c r="J256" s="907">
        <f t="shared" si="287"/>
        <v>45757</v>
      </c>
      <c r="K256" s="907">
        <f t="shared" si="288"/>
        <v>45759</v>
      </c>
      <c r="L256" s="907">
        <f>K256+4</f>
        <v>45763</v>
      </c>
      <c r="M256" s="193"/>
    </row>
    <row r="257" spans="1:13" s="149" customFormat="1" ht="21" hidden="1" customHeight="1">
      <c r="A257" s="845" t="s">
        <v>3237</v>
      </c>
      <c r="B257" s="965" t="s">
        <v>3043</v>
      </c>
      <c r="C257" s="965" t="s">
        <v>3238</v>
      </c>
      <c r="D257" s="961">
        <v>45896</v>
      </c>
      <c r="E257" s="907">
        <f t="shared" ref="E257:E258" si="290">D257+2</f>
        <v>45898</v>
      </c>
      <c r="F257" s="869">
        <f t="shared" ref="F257:F258" si="291">E257+3</f>
        <v>45901</v>
      </c>
      <c r="G257" s="907">
        <f t="shared" ref="G257:G258" si="292">F257+9</f>
        <v>45910</v>
      </c>
      <c r="H257" s="907">
        <f t="shared" ref="H257:H258" si="293">G257+5</f>
        <v>45915</v>
      </c>
      <c r="I257" s="907">
        <f t="shared" si="286"/>
        <v>45917</v>
      </c>
      <c r="J257" s="907">
        <f t="shared" si="287"/>
        <v>45919</v>
      </c>
      <c r="K257" s="907">
        <f t="shared" si="288"/>
        <v>45921</v>
      </c>
      <c r="L257" s="907">
        <f t="shared" ref="L257:L258" si="294">K257+4</f>
        <v>45925</v>
      </c>
      <c r="M257" s="193"/>
    </row>
    <row r="258" spans="1:13" s="149" customFormat="1" ht="21" hidden="1" customHeight="1">
      <c r="A258" s="845"/>
      <c r="B258" s="965" t="s">
        <v>3061</v>
      </c>
      <c r="C258" s="965" t="s">
        <v>3239</v>
      </c>
      <c r="D258" s="961">
        <v>45900</v>
      </c>
      <c r="E258" s="907">
        <f t="shared" si="290"/>
        <v>45902</v>
      </c>
      <c r="F258" s="869">
        <f t="shared" si="291"/>
        <v>45905</v>
      </c>
      <c r="G258" s="907">
        <f t="shared" si="292"/>
        <v>45914</v>
      </c>
      <c r="H258" s="907">
        <f t="shared" si="293"/>
        <v>45919</v>
      </c>
      <c r="I258" s="907">
        <f t="shared" si="286"/>
        <v>45921</v>
      </c>
      <c r="J258" s="907">
        <f t="shared" si="287"/>
        <v>45923</v>
      </c>
      <c r="K258" s="907">
        <f t="shared" si="288"/>
        <v>45925</v>
      </c>
      <c r="L258" s="907">
        <f t="shared" si="294"/>
        <v>45929</v>
      </c>
      <c r="M258" s="193"/>
    </row>
    <row r="259" spans="1:13" s="149" customFormat="1" ht="21" hidden="1" customHeight="1">
      <c r="A259" s="845"/>
      <c r="B259" s="965" t="s">
        <v>2794</v>
      </c>
      <c r="C259" s="965" t="s">
        <v>3240</v>
      </c>
      <c r="D259" s="961">
        <v>45910</v>
      </c>
      <c r="E259" s="907">
        <f t="shared" ref="E259" si="295">D259+2</f>
        <v>45912</v>
      </c>
      <c r="F259" s="869">
        <f t="shared" ref="F259" si="296">E259+3</f>
        <v>45915</v>
      </c>
      <c r="G259" s="907">
        <f t="shared" ref="G259" si="297">F259+9</f>
        <v>45924</v>
      </c>
      <c r="H259" s="907">
        <f t="shared" ref="H259" si="298">G259+5</f>
        <v>45929</v>
      </c>
      <c r="I259" s="907">
        <f t="shared" ref="I259:I260" si="299">H259+2</f>
        <v>45931</v>
      </c>
      <c r="J259" s="907">
        <f t="shared" ref="J259:J260" si="300">I259+2</f>
        <v>45933</v>
      </c>
      <c r="K259" s="907">
        <f t="shared" ref="K259:K260" si="301">J259+2</f>
        <v>45935</v>
      </c>
      <c r="L259" s="907">
        <f t="shared" ref="L259:L260" si="302">K259+4</f>
        <v>45939</v>
      </c>
      <c r="M259" s="193"/>
    </row>
    <row r="260" spans="1:13" s="149" customFormat="1" ht="21" hidden="1" customHeight="1">
      <c r="A260" s="845"/>
      <c r="B260" s="965" t="s">
        <v>2738</v>
      </c>
      <c r="C260" s="965" t="s">
        <v>3241</v>
      </c>
      <c r="D260" s="961">
        <v>45910</v>
      </c>
      <c r="E260" s="959" t="s">
        <v>283</v>
      </c>
      <c r="F260" s="959" t="s">
        <v>283</v>
      </c>
      <c r="G260" s="959" t="s">
        <v>283</v>
      </c>
      <c r="H260" s="907">
        <v>45922</v>
      </c>
      <c r="I260" s="907">
        <f t="shared" si="299"/>
        <v>45924</v>
      </c>
      <c r="J260" s="907">
        <f t="shared" si="300"/>
        <v>45926</v>
      </c>
      <c r="K260" s="907">
        <f t="shared" si="301"/>
        <v>45928</v>
      </c>
      <c r="L260" s="907">
        <f t="shared" si="302"/>
        <v>45932</v>
      </c>
      <c r="M260" s="193"/>
    </row>
    <row r="261" spans="1:13" s="149" customFormat="1" ht="21" hidden="1" customHeight="1">
      <c r="A261" s="845"/>
      <c r="B261" s="965" t="s">
        <v>1996</v>
      </c>
      <c r="C261" s="965" t="s">
        <v>3242</v>
      </c>
      <c r="D261" s="961">
        <v>45923</v>
      </c>
      <c r="E261" s="907">
        <f t="shared" ref="E261:E271" si="303">D261+2</f>
        <v>45925</v>
      </c>
      <c r="F261" s="869">
        <f t="shared" ref="F261" si="304">E261+3</f>
        <v>45928</v>
      </c>
      <c r="G261" s="907">
        <f t="shared" ref="G261" si="305">F261+9</f>
        <v>45937</v>
      </c>
      <c r="H261" s="907">
        <f t="shared" ref="H261" si="306">G261+5</f>
        <v>45942</v>
      </c>
      <c r="I261" s="907">
        <f t="shared" ref="I261:I271" si="307">H261+2</f>
        <v>45944</v>
      </c>
      <c r="J261" s="907">
        <f t="shared" ref="J261" si="308">I261+2</f>
        <v>45946</v>
      </c>
      <c r="K261" s="907">
        <f t="shared" ref="K261" si="309">J261+2</f>
        <v>45948</v>
      </c>
      <c r="L261" s="907">
        <f t="shared" ref="L261" si="310">K261+4</f>
        <v>45952</v>
      </c>
      <c r="M261" s="193"/>
    </row>
    <row r="262" spans="1:13" s="149" customFormat="1" ht="21" hidden="1" customHeight="1">
      <c r="A262" s="845" t="s">
        <v>3066</v>
      </c>
      <c r="B262" s="1108" t="s">
        <v>2791</v>
      </c>
      <c r="C262" s="1108" t="s">
        <v>3243</v>
      </c>
      <c r="D262" s="1109">
        <v>45936</v>
      </c>
      <c r="E262" s="1110" t="s">
        <v>283</v>
      </c>
      <c r="F262" s="1110" t="s">
        <v>283</v>
      </c>
      <c r="G262" s="1110" t="s">
        <v>283</v>
      </c>
      <c r="H262" s="1126">
        <v>45943</v>
      </c>
      <c r="I262" s="1126">
        <f t="shared" ref="I262" si="311">H262+2</f>
        <v>45945</v>
      </c>
      <c r="J262" s="1126">
        <f t="shared" ref="J262" si="312">I262+2</f>
        <v>45947</v>
      </c>
      <c r="K262" s="1126">
        <f t="shared" ref="K262" si="313">J262+2</f>
        <v>45949</v>
      </c>
      <c r="L262" s="1126">
        <f t="shared" ref="L262" si="314">K262+4</f>
        <v>45953</v>
      </c>
      <c r="M262" s="193"/>
    </row>
    <row r="263" spans="1:13" s="149" customFormat="1" ht="21" hidden="1" customHeight="1">
      <c r="A263" s="845" t="s">
        <v>2752</v>
      </c>
      <c r="B263" s="1122" t="s">
        <v>2752</v>
      </c>
      <c r="C263" s="1123" t="s">
        <v>3244</v>
      </c>
      <c r="D263" s="1124" t="s">
        <v>283</v>
      </c>
      <c r="E263" s="1124" t="s">
        <v>283</v>
      </c>
      <c r="F263" s="1124" t="s">
        <v>283</v>
      </c>
      <c r="G263" s="1124" t="s">
        <v>283</v>
      </c>
      <c r="H263" s="1124" t="s">
        <v>283</v>
      </c>
      <c r="I263" s="1124" t="s">
        <v>283</v>
      </c>
      <c r="J263" s="1124" t="s">
        <v>283</v>
      </c>
      <c r="K263" s="1124" t="s">
        <v>283</v>
      </c>
      <c r="L263" s="1125" t="s">
        <v>283</v>
      </c>
      <c r="M263" s="193"/>
    </row>
    <row r="264" spans="1:13" s="149" customFormat="1" ht="21" hidden="1" customHeight="1">
      <c r="A264" s="845"/>
      <c r="B264" s="1111"/>
      <c r="C264" s="1075"/>
      <c r="D264" s="1076"/>
      <c r="E264" s="1077"/>
      <c r="F264" s="1077"/>
      <c r="G264" s="1077"/>
      <c r="H264" s="1077"/>
      <c r="I264" s="1077"/>
      <c r="J264" s="1077"/>
      <c r="K264" s="1077"/>
      <c r="L264" s="1077"/>
      <c r="M264" s="193"/>
    </row>
    <row r="265" spans="1:13" s="149" customFormat="1" ht="21" hidden="1" customHeight="1">
      <c r="A265" s="845"/>
      <c r="B265" s="1111"/>
      <c r="C265" s="1075"/>
      <c r="D265" s="1076"/>
      <c r="E265" s="1077"/>
      <c r="F265" s="1077"/>
      <c r="G265" s="1077"/>
      <c r="H265" s="1077"/>
      <c r="I265" s="1077"/>
      <c r="J265" s="1077"/>
      <c r="K265" s="1077"/>
      <c r="L265" s="1077"/>
      <c r="M265" s="193"/>
    </row>
    <row r="266" spans="1:13" s="149" customFormat="1" ht="25.5" hidden="1" customHeight="1">
      <c r="A266" s="845"/>
      <c r="B266" s="1593" t="s">
        <v>9</v>
      </c>
      <c r="C266" s="1659"/>
      <c r="D266" s="1656" t="s">
        <v>247</v>
      </c>
      <c r="E266" s="1112" t="s">
        <v>714</v>
      </c>
      <c r="F266" s="1112" t="s">
        <v>2839</v>
      </c>
      <c r="G266" s="1112" t="s">
        <v>51</v>
      </c>
      <c r="H266" s="1112" t="s">
        <v>65</v>
      </c>
      <c r="I266" s="1118" t="s">
        <v>176</v>
      </c>
      <c r="J266" s="1120" t="s">
        <v>147</v>
      </c>
      <c r="K266" s="1077"/>
      <c r="L266" s="1077"/>
      <c r="M266" s="193"/>
    </row>
    <row r="267" spans="1:13" s="149" customFormat="1" ht="21" hidden="1" customHeight="1">
      <c r="A267" s="845"/>
      <c r="B267" s="955" t="s">
        <v>249</v>
      </c>
      <c r="C267" s="1114" t="s">
        <v>250</v>
      </c>
      <c r="D267" s="1657"/>
      <c r="E267" s="1113" t="s">
        <v>109</v>
      </c>
      <c r="F267" s="1113" t="s">
        <v>32</v>
      </c>
      <c r="G267" s="1113" t="s">
        <v>86</v>
      </c>
      <c r="H267" s="1113" t="s">
        <v>159</v>
      </c>
      <c r="I267" s="1119" t="s">
        <v>141</v>
      </c>
      <c r="J267" s="1121" t="s">
        <v>386</v>
      </c>
      <c r="K267" s="1077"/>
      <c r="L267" s="1127" t="s">
        <v>388</v>
      </c>
      <c r="M267" s="1127" t="s">
        <v>251</v>
      </c>
    </row>
    <row r="268" spans="1:13" s="149" customFormat="1" ht="21" hidden="1" customHeight="1">
      <c r="A268" s="845"/>
      <c r="B268" s="1108" t="s">
        <v>3043</v>
      </c>
      <c r="C268" s="965" t="s">
        <v>3245</v>
      </c>
      <c r="D268" s="1115">
        <v>45942</v>
      </c>
      <c r="E268" s="1116">
        <f t="shared" si="303"/>
        <v>45944</v>
      </c>
      <c r="F268" s="1117">
        <f t="shared" ref="F268:F270" si="315">E268+3</f>
        <v>45947</v>
      </c>
      <c r="G268" s="1116">
        <f t="shared" ref="G268:G270" si="316">F268+9</f>
        <v>45956</v>
      </c>
      <c r="H268" s="1116">
        <f t="shared" ref="H268:H271" si="317">G268+5</f>
        <v>45961</v>
      </c>
      <c r="I268" s="1128">
        <f t="shared" si="307"/>
        <v>45963</v>
      </c>
      <c r="J268" s="1129">
        <f t="shared" ref="J268:J272" si="318">I268+2</f>
        <v>45965</v>
      </c>
      <c r="K268" s="1076"/>
      <c r="L268" s="1117">
        <v>45938</v>
      </c>
      <c r="M268" s="1117" t="e">
        <f>#REF!+7</f>
        <v>#REF!</v>
      </c>
    </row>
    <row r="269" spans="1:13" s="149" customFormat="1" ht="21" hidden="1" customHeight="1">
      <c r="A269" s="845"/>
      <c r="B269" s="1106" t="s">
        <v>3061</v>
      </c>
      <c r="C269" s="1107" t="s">
        <v>3246</v>
      </c>
      <c r="D269" s="961">
        <v>45953</v>
      </c>
      <c r="E269" s="1124" t="s">
        <v>283</v>
      </c>
      <c r="F269" s="1124" t="s">
        <v>283</v>
      </c>
      <c r="G269" s="907">
        <v>45965</v>
      </c>
      <c r="H269" s="907">
        <f t="shared" si="317"/>
        <v>45970</v>
      </c>
      <c r="I269" s="1130">
        <f t="shared" si="307"/>
        <v>45972</v>
      </c>
      <c r="J269" s="1131">
        <f t="shared" si="318"/>
        <v>45974</v>
      </c>
      <c r="K269" s="1076"/>
      <c r="L269" s="869">
        <f>L268+7</f>
        <v>45945</v>
      </c>
      <c r="M269" s="869" t="e">
        <f>M268+7</f>
        <v>#REF!</v>
      </c>
    </row>
    <row r="270" spans="1:13" s="149" customFormat="1" ht="21" hidden="1" customHeight="1">
      <c r="A270" s="845"/>
      <c r="B270" s="1137" t="s">
        <v>2738</v>
      </c>
      <c r="C270" s="965" t="s">
        <v>3247</v>
      </c>
      <c r="D270" s="961">
        <v>45957</v>
      </c>
      <c r="E270" s="907">
        <f t="shared" si="303"/>
        <v>45959</v>
      </c>
      <c r="F270" s="869">
        <f t="shared" si="315"/>
        <v>45962</v>
      </c>
      <c r="G270" s="907">
        <f t="shared" si="316"/>
        <v>45971</v>
      </c>
      <c r="H270" s="907">
        <f t="shared" si="317"/>
        <v>45976</v>
      </c>
      <c r="I270" s="1130">
        <f t="shared" si="307"/>
        <v>45978</v>
      </c>
      <c r="J270" s="1131">
        <f t="shared" si="318"/>
        <v>45980</v>
      </c>
      <c r="K270" s="1076"/>
      <c r="L270" s="869">
        <f>L269+7</f>
        <v>45952</v>
      </c>
      <c r="M270" s="869" t="e">
        <f>M269+7</f>
        <v>#REF!</v>
      </c>
    </row>
    <row r="271" spans="1:13" s="149" customFormat="1" ht="21" hidden="1" customHeight="1">
      <c r="A271" s="845"/>
      <c r="B271" s="965" t="s">
        <v>2794</v>
      </c>
      <c r="C271" s="965" t="s">
        <v>3248</v>
      </c>
      <c r="D271" s="961">
        <v>45966</v>
      </c>
      <c r="E271" s="907">
        <f t="shared" si="303"/>
        <v>45968</v>
      </c>
      <c r="F271" s="869">
        <f>E271+3</f>
        <v>45971</v>
      </c>
      <c r="G271" s="907">
        <f>F271+9</f>
        <v>45980</v>
      </c>
      <c r="H271" s="907">
        <f t="shared" si="317"/>
        <v>45985</v>
      </c>
      <c r="I271" s="1130">
        <f t="shared" si="307"/>
        <v>45987</v>
      </c>
      <c r="J271" s="1131">
        <f>I271+3</f>
        <v>45990</v>
      </c>
      <c r="K271" s="1076"/>
      <c r="L271" s="869">
        <f t="shared" ref="L271:M273" si="319">L270+7</f>
        <v>45959</v>
      </c>
      <c r="M271" s="869" t="e">
        <f t="shared" si="319"/>
        <v>#REF!</v>
      </c>
    </row>
    <row r="272" spans="1:13" s="149" customFormat="1" ht="21" hidden="1" customHeight="1">
      <c r="A272" s="845"/>
      <c r="B272" s="1104" t="s">
        <v>905</v>
      </c>
      <c r="C272" s="965" t="s">
        <v>3249</v>
      </c>
      <c r="D272" s="902">
        <v>45966</v>
      </c>
      <c r="E272" s="902">
        <f t="shared" ref="E272:E273" si="320">D272+2</f>
        <v>45968</v>
      </c>
      <c r="F272" s="902">
        <f t="shared" ref="F272:F273" si="321">E272+3</f>
        <v>45971</v>
      </c>
      <c r="G272" s="902">
        <f t="shared" ref="G272" si="322">F272+9</f>
        <v>45980</v>
      </c>
      <c r="H272" s="902">
        <f t="shared" ref="H272:H273" si="323">G272+5</f>
        <v>45985</v>
      </c>
      <c r="I272" s="1139">
        <f t="shared" ref="I272:I273" si="324">H272+2</f>
        <v>45987</v>
      </c>
      <c r="J272" s="1140">
        <f t="shared" si="318"/>
        <v>45989</v>
      </c>
      <c r="K272" s="1076"/>
      <c r="L272" s="869">
        <f t="shared" si="319"/>
        <v>45966</v>
      </c>
      <c r="M272" s="869" t="e">
        <f t="shared" si="319"/>
        <v>#REF!</v>
      </c>
    </row>
    <row r="273" spans="1:15" s="149" customFormat="1" ht="21" hidden="1" customHeight="1">
      <c r="A273" s="845"/>
      <c r="B273" s="965" t="s">
        <v>2791</v>
      </c>
      <c r="C273" s="965" t="s">
        <v>3250</v>
      </c>
      <c r="D273" s="961">
        <v>45984</v>
      </c>
      <c r="E273" s="907">
        <f t="shared" si="320"/>
        <v>45986</v>
      </c>
      <c r="F273" s="869">
        <f t="shared" si="321"/>
        <v>45989</v>
      </c>
      <c r="G273" s="907">
        <f>F273+9</f>
        <v>45998</v>
      </c>
      <c r="H273" s="907">
        <f t="shared" si="323"/>
        <v>46003</v>
      </c>
      <c r="I273" s="1130">
        <f t="shared" si="324"/>
        <v>46005</v>
      </c>
      <c r="J273" s="1131">
        <f t="shared" ref="J273:J275" si="325">I273+3</f>
        <v>46008</v>
      </c>
      <c r="K273" s="1076"/>
      <c r="L273" s="869">
        <f t="shared" si="319"/>
        <v>45973</v>
      </c>
      <c r="M273" s="869" t="e">
        <f t="shared" si="319"/>
        <v>#REF!</v>
      </c>
    </row>
    <row r="274" spans="1:15" s="149" customFormat="1" ht="21" hidden="1" customHeight="1">
      <c r="A274" s="845" t="s">
        <v>728</v>
      </c>
      <c r="B274" s="1104" t="s">
        <v>459</v>
      </c>
      <c r="C274" s="965" t="s">
        <v>3251</v>
      </c>
      <c r="D274" s="961">
        <v>45984</v>
      </c>
      <c r="E274" s="1124" t="s">
        <v>283</v>
      </c>
      <c r="F274" s="1124" t="s">
        <v>283</v>
      </c>
      <c r="G274" s="1124" t="s">
        <v>283</v>
      </c>
      <c r="H274" s="907">
        <v>45999</v>
      </c>
      <c r="I274" s="1130">
        <f t="shared" ref="I274:I275" si="326">H274+2</f>
        <v>46001</v>
      </c>
      <c r="J274" s="1131">
        <f t="shared" si="325"/>
        <v>46004</v>
      </c>
      <c r="K274" s="1076"/>
      <c r="L274" s="869">
        <f>L273+7</f>
        <v>45980</v>
      </c>
      <c r="M274" s="869" t="e">
        <f>M273+7</f>
        <v>#REF!</v>
      </c>
    </row>
    <row r="275" spans="1:15" s="149" customFormat="1" ht="21" hidden="1" customHeight="1">
      <c r="A275" s="845" t="s">
        <v>728</v>
      </c>
      <c r="B275" s="1104" t="s">
        <v>459</v>
      </c>
      <c r="C275" s="965" t="s">
        <v>3252</v>
      </c>
      <c r="D275" s="961">
        <v>45987</v>
      </c>
      <c r="E275" s="907">
        <f t="shared" ref="E275" si="327">D275+2</f>
        <v>45989</v>
      </c>
      <c r="F275" s="869">
        <f t="shared" ref="F275" si="328">E275+3</f>
        <v>45992</v>
      </c>
      <c r="G275" s="907">
        <f>F275+9</f>
        <v>46001</v>
      </c>
      <c r="H275" s="907">
        <f t="shared" ref="H275" si="329">G275+5</f>
        <v>46006</v>
      </c>
      <c r="I275" s="1130">
        <f t="shared" si="326"/>
        <v>46008</v>
      </c>
      <c r="J275" s="1131">
        <f t="shared" si="325"/>
        <v>46011</v>
      </c>
      <c r="K275" s="1076"/>
      <c r="L275" s="869">
        <f>L274+7</f>
        <v>45987</v>
      </c>
      <c r="M275" s="869" t="e">
        <f>M274+7</f>
        <v>#REF!</v>
      </c>
    </row>
    <row r="276" spans="1:15" s="149" customFormat="1" ht="21" hidden="1" customHeight="1">
      <c r="A276" s="1020"/>
      <c r="B276" s="147" t="s">
        <v>464</v>
      </c>
      <c r="C276" s="74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146"/>
      <c r="O276" s="146"/>
    </row>
    <row r="277" spans="1:15" s="149" customFormat="1" ht="21" hidden="1" customHeight="1">
      <c r="A277" s="1020"/>
      <c r="B277" s="147"/>
      <c r="C277" s="74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146"/>
      <c r="O277" s="146"/>
    </row>
    <row r="278" spans="1:15" s="149" customFormat="1" ht="28.5" hidden="1" customHeight="1">
      <c r="A278" s="845"/>
      <c r="B278" s="1589" t="s">
        <v>9</v>
      </c>
      <c r="C278" s="1647"/>
      <c r="D278" s="1648" t="s">
        <v>247</v>
      </c>
      <c r="E278" s="1282" t="s">
        <v>92</v>
      </c>
      <c r="F278" s="1283" t="s">
        <v>132</v>
      </c>
      <c r="G278" s="1283" t="s">
        <v>51</v>
      </c>
      <c r="H278" s="1283" t="s">
        <v>65</v>
      </c>
      <c r="I278" s="1284" t="s">
        <v>176</v>
      </c>
      <c r="J278" s="1285" t="s">
        <v>147</v>
      </c>
      <c r="K278" s="1286"/>
      <c r="L278" s="1286"/>
      <c r="M278" s="1181"/>
    </row>
    <row r="279" spans="1:15" s="149" customFormat="1" ht="21" hidden="1" customHeight="1">
      <c r="A279" s="845"/>
      <c r="B279" s="1271" t="s">
        <v>249</v>
      </c>
      <c r="C279" s="1288" t="s">
        <v>250</v>
      </c>
      <c r="D279" s="1658"/>
      <c r="E279" s="1289" t="s">
        <v>134</v>
      </c>
      <c r="F279" s="1290" t="s">
        <v>64</v>
      </c>
      <c r="G279" s="1290" t="s">
        <v>56</v>
      </c>
      <c r="H279" s="1290" t="s">
        <v>67</v>
      </c>
      <c r="I279" s="1291" t="s">
        <v>178</v>
      </c>
      <c r="J279" s="1292" t="s">
        <v>150</v>
      </c>
      <c r="K279" s="1286"/>
      <c r="M279" s="1293" t="s">
        <v>388</v>
      </c>
    </row>
    <row r="280" spans="1:15" s="149" customFormat="1" ht="21" hidden="1" customHeight="1">
      <c r="A280" s="845" t="s">
        <v>3253</v>
      </c>
      <c r="B280" s="1279" t="s">
        <v>459</v>
      </c>
      <c r="C280" s="1274" t="s">
        <v>3252</v>
      </c>
      <c r="D280" s="1294">
        <v>45988</v>
      </c>
      <c r="E280" s="1295">
        <f>D280+6</f>
        <v>45994</v>
      </c>
      <c r="F280" s="1276">
        <f>E280+1</f>
        <v>45995</v>
      </c>
      <c r="G280" s="1295">
        <f>F280+6</f>
        <v>46001</v>
      </c>
      <c r="H280" s="1295">
        <f t="shared" ref="H280" si="330">G280+5</f>
        <v>46006</v>
      </c>
      <c r="I280" s="1296">
        <f t="shared" ref="I280" si="331">H280+2</f>
        <v>46008</v>
      </c>
      <c r="J280" s="1297">
        <f>I280+3</f>
        <v>46011</v>
      </c>
      <c r="K280" s="1298"/>
      <c r="M280" s="1276">
        <v>45988</v>
      </c>
    </row>
    <row r="281" spans="1:15" s="149" customFormat="1" ht="21" hidden="1" customHeight="1">
      <c r="A281" s="845" t="s">
        <v>2491</v>
      </c>
      <c r="B281" s="1281" t="s">
        <v>3082</v>
      </c>
      <c r="C281" s="1274" t="s">
        <v>3254</v>
      </c>
      <c r="D281" s="1275">
        <v>46009</v>
      </c>
      <c r="E281" s="1295">
        <f t="shared" ref="E281:E284" si="332">D281+6</f>
        <v>46015</v>
      </c>
      <c r="F281" s="1177" t="s">
        <v>283</v>
      </c>
      <c r="G281" s="1295">
        <v>46016</v>
      </c>
      <c r="H281" s="1177" t="s">
        <v>283</v>
      </c>
      <c r="I281" s="1296">
        <f>D281+20</f>
        <v>46029</v>
      </c>
      <c r="J281" s="1297">
        <f t="shared" ref="J281:J284" si="333">I281+3</f>
        <v>46032</v>
      </c>
      <c r="K281" s="1298"/>
      <c r="M281" s="1276">
        <f t="shared" ref="M281:M294" si="334">M280+7</f>
        <v>45995</v>
      </c>
    </row>
    <row r="282" spans="1:15" s="149" customFormat="1" ht="21" hidden="1" customHeight="1">
      <c r="A282" s="845" t="s">
        <v>3255</v>
      </c>
      <c r="B282" s="1279" t="s">
        <v>459</v>
      </c>
      <c r="C282" s="1274" t="s">
        <v>3256</v>
      </c>
      <c r="D282" s="1275">
        <v>46003</v>
      </c>
      <c r="E282" s="1295">
        <f t="shared" si="332"/>
        <v>46009</v>
      </c>
      <c r="F282" s="1276">
        <f t="shared" ref="F282:F284" si="335">E282+1</f>
        <v>46010</v>
      </c>
      <c r="G282" s="1295">
        <f t="shared" ref="G282:G284" si="336">F282+6</f>
        <v>46016</v>
      </c>
      <c r="H282" s="1295">
        <f t="shared" ref="H282:H284" si="337">G282+5</f>
        <v>46021</v>
      </c>
      <c r="I282" s="1296">
        <f t="shared" ref="I282:I284" si="338">H282+2</f>
        <v>46023</v>
      </c>
      <c r="J282" s="1297">
        <f t="shared" si="333"/>
        <v>46026</v>
      </c>
      <c r="K282" s="1298"/>
      <c r="M282" s="1276">
        <f t="shared" si="334"/>
        <v>46002</v>
      </c>
    </row>
    <row r="283" spans="1:15" s="149" customFormat="1" ht="21" hidden="1" customHeight="1">
      <c r="A283" s="845"/>
      <c r="B283" s="1281" t="s">
        <v>2809</v>
      </c>
      <c r="C283" s="1274" t="s">
        <v>3257</v>
      </c>
      <c r="D283" s="1275">
        <v>46015</v>
      </c>
      <c r="E283" s="1295">
        <f t="shared" si="332"/>
        <v>46021</v>
      </c>
      <c r="F283" s="1276">
        <f t="shared" si="335"/>
        <v>46022</v>
      </c>
      <c r="G283" s="1295">
        <f t="shared" si="336"/>
        <v>46028</v>
      </c>
      <c r="H283" s="1295">
        <f t="shared" si="337"/>
        <v>46033</v>
      </c>
      <c r="I283" s="1296">
        <f t="shared" si="338"/>
        <v>46035</v>
      </c>
      <c r="J283" s="1297">
        <f t="shared" si="333"/>
        <v>46038</v>
      </c>
      <c r="K283" s="1298"/>
      <c r="M283" s="1276">
        <f t="shared" si="334"/>
        <v>46009</v>
      </c>
    </row>
    <row r="284" spans="1:15" s="149" customFormat="1" ht="21" hidden="1" customHeight="1">
      <c r="A284" s="845" t="s">
        <v>3258</v>
      </c>
      <c r="B284" s="1279" t="s">
        <v>459</v>
      </c>
      <c r="C284" s="1274" t="s">
        <v>3259</v>
      </c>
      <c r="D284" s="1275">
        <v>46019</v>
      </c>
      <c r="E284" s="1295">
        <f t="shared" si="332"/>
        <v>46025</v>
      </c>
      <c r="F284" s="1276">
        <f t="shared" si="335"/>
        <v>46026</v>
      </c>
      <c r="G284" s="1295">
        <f t="shared" si="336"/>
        <v>46032</v>
      </c>
      <c r="H284" s="1295">
        <f t="shared" si="337"/>
        <v>46037</v>
      </c>
      <c r="I284" s="1296">
        <f t="shared" si="338"/>
        <v>46039</v>
      </c>
      <c r="J284" s="1297">
        <f t="shared" si="333"/>
        <v>46042</v>
      </c>
      <c r="K284" s="1298"/>
      <c r="M284" s="1276">
        <f t="shared" si="334"/>
        <v>46016</v>
      </c>
    </row>
    <row r="285" spans="1:15" s="149" customFormat="1" ht="21" hidden="1" customHeight="1">
      <c r="A285" s="845" t="s">
        <v>2826</v>
      </c>
      <c r="B285" s="1279" t="s">
        <v>307</v>
      </c>
      <c r="C285" s="1274" t="s">
        <v>3260</v>
      </c>
      <c r="D285" s="1280">
        <v>46027</v>
      </c>
      <c r="E285" s="1280">
        <f t="shared" ref="E285:E289" si="339">D285+6</f>
        <v>46033</v>
      </c>
      <c r="F285" s="1280">
        <f t="shared" ref="F285:F289" si="340">E285+1</f>
        <v>46034</v>
      </c>
      <c r="G285" s="1299" t="s">
        <v>283</v>
      </c>
      <c r="H285" s="1299" t="s">
        <v>283</v>
      </c>
      <c r="I285" s="1299" t="s">
        <v>283</v>
      </c>
      <c r="J285" s="1299" t="s">
        <v>283</v>
      </c>
      <c r="K285" s="1298"/>
      <c r="M285" s="1276">
        <v>46023</v>
      </c>
    </row>
    <row r="286" spans="1:15" s="149" customFormat="1" ht="21" hidden="1" customHeight="1">
      <c r="A286" s="845"/>
      <c r="B286" s="1281" t="s">
        <v>3261</v>
      </c>
      <c r="C286" s="1274" t="s">
        <v>3262</v>
      </c>
      <c r="D286" s="1275">
        <v>46036</v>
      </c>
      <c r="E286" s="1178" t="s">
        <v>283</v>
      </c>
      <c r="F286" s="1178" t="s">
        <v>283</v>
      </c>
      <c r="G286" s="1295">
        <f>D286+13</f>
        <v>46049</v>
      </c>
      <c r="H286" s="1295">
        <f t="shared" ref="H286:H288" si="341">G286+5</f>
        <v>46054</v>
      </c>
      <c r="I286" s="1296">
        <f t="shared" ref="I286:I289" si="342">H286+2</f>
        <v>46056</v>
      </c>
      <c r="J286" s="1297">
        <f t="shared" ref="J286:J289" si="343">I286+3</f>
        <v>46059</v>
      </c>
      <c r="K286" s="1298"/>
      <c r="M286" s="1276">
        <f t="shared" si="334"/>
        <v>46030</v>
      </c>
    </row>
    <row r="287" spans="1:15" s="149" customFormat="1" ht="21" hidden="1" customHeight="1">
      <c r="A287" s="845" t="s">
        <v>3082</v>
      </c>
      <c r="B287" s="1279" t="s">
        <v>307</v>
      </c>
      <c r="C287" s="1274" t="s">
        <v>3263</v>
      </c>
      <c r="D287" s="1280">
        <v>46037</v>
      </c>
      <c r="E287" s="1280">
        <f t="shared" si="339"/>
        <v>46043</v>
      </c>
      <c r="F287" s="1280">
        <f t="shared" si="340"/>
        <v>46044</v>
      </c>
      <c r="G287" s="1280">
        <f t="shared" ref="G287:G294" si="344">F287+6</f>
        <v>46050</v>
      </c>
      <c r="H287" s="1280">
        <f t="shared" si="341"/>
        <v>46055</v>
      </c>
      <c r="I287" s="1300">
        <f t="shared" si="342"/>
        <v>46057</v>
      </c>
      <c r="J287" s="1301">
        <f t="shared" si="343"/>
        <v>46060</v>
      </c>
      <c r="K287" s="1298"/>
      <c r="M287" s="1276">
        <f t="shared" si="334"/>
        <v>46037</v>
      </c>
    </row>
    <row r="288" spans="1:15" s="149" customFormat="1" ht="21" hidden="1" customHeight="1">
      <c r="A288" s="845" t="s">
        <v>3264</v>
      </c>
      <c r="B288" s="1281" t="s">
        <v>3096</v>
      </c>
      <c r="C288" s="1274" t="s">
        <v>3265</v>
      </c>
      <c r="D288" s="1275">
        <v>46045</v>
      </c>
      <c r="E288" s="1295">
        <f t="shared" si="339"/>
        <v>46051</v>
      </c>
      <c r="F288" s="1276">
        <f t="shared" si="340"/>
        <v>46052</v>
      </c>
      <c r="G288" s="1295">
        <f t="shared" si="344"/>
        <v>46058</v>
      </c>
      <c r="H288" s="1295">
        <f t="shared" si="341"/>
        <v>46063</v>
      </c>
      <c r="I288" s="1296">
        <f t="shared" si="342"/>
        <v>46065</v>
      </c>
      <c r="J288" s="1297">
        <f t="shared" si="343"/>
        <v>46068</v>
      </c>
      <c r="K288" s="1298"/>
      <c r="M288" s="1276">
        <f t="shared" si="334"/>
        <v>46044</v>
      </c>
    </row>
    <row r="289" spans="1:13" s="149" customFormat="1" ht="21" hidden="1" customHeight="1">
      <c r="A289" s="845" t="s">
        <v>3098</v>
      </c>
      <c r="B289" s="1281" t="s">
        <v>2738</v>
      </c>
      <c r="C289" s="1274" t="s">
        <v>3266</v>
      </c>
      <c r="D289" s="1275">
        <v>46052</v>
      </c>
      <c r="E289" s="1295">
        <f t="shared" si="339"/>
        <v>46058</v>
      </c>
      <c r="F289" s="1276">
        <f t="shared" si="340"/>
        <v>46059</v>
      </c>
      <c r="G289" s="1295">
        <f t="shared" si="344"/>
        <v>46065</v>
      </c>
      <c r="H289" s="1295">
        <f>D289+18</f>
        <v>46070</v>
      </c>
      <c r="I289" s="1296">
        <f t="shared" si="342"/>
        <v>46072</v>
      </c>
      <c r="J289" s="1297">
        <f t="shared" si="343"/>
        <v>46075</v>
      </c>
      <c r="K289" s="1298"/>
      <c r="M289" s="1276">
        <f t="shared" si="334"/>
        <v>46051</v>
      </c>
    </row>
    <row r="290" spans="1:13" s="149" customFormat="1" ht="21" hidden="1" customHeight="1">
      <c r="A290" s="845"/>
      <c r="B290" s="1281" t="s">
        <v>2809</v>
      </c>
      <c r="C290" s="1274" t="s">
        <v>3267</v>
      </c>
      <c r="D290" s="1275">
        <v>46063</v>
      </c>
      <c r="E290" s="1295">
        <f t="shared" ref="E290" si="345">D290+6</f>
        <v>46069</v>
      </c>
      <c r="F290" s="1276">
        <f t="shared" ref="F290" si="346">E290+1</f>
        <v>46070</v>
      </c>
      <c r="G290" s="1295">
        <f t="shared" si="344"/>
        <v>46076</v>
      </c>
      <c r="H290" s="1295">
        <f t="shared" ref="H290:H294" si="347">D290+18</f>
        <v>46081</v>
      </c>
      <c r="I290" s="1296">
        <f t="shared" ref="I290" si="348">H290+2</f>
        <v>46083</v>
      </c>
      <c r="J290" s="1297">
        <f t="shared" ref="J290" si="349">I290+3</f>
        <v>46086</v>
      </c>
      <c r="K290" s="1298"/>
      <c r="M290" s="1276">
        <f>M289+7</f>
        <v>46058</v>
      </c>
    </row>
    <row r="291" spans="1:13" s="149" customFormat="1" ht="21" hidden="1" customHeight="1">
      <c r="A291" s="845" t="s">
        <v>3102</v>
      </c>
      <c r="B291" s="1281" t="s">
        <v>3103</v>
      </c>
      <c r="C291" s="1274" t="s">
        <v>3268</v>
      </c>
      <c r="D291" s="1275">
        <v>46079</v>
      </c>
      <c r="E291" s="1178" t="s">
        <v>283</v>
      </c>
      <c r="F291" s="1178" t="s">
        <v>283</v>
      </c>
      <c r="G291" s="1178" t="s">
        <v>283</v>
      </c>
      <c r="H291" s="1178" t="s">
        <v>283</v>
      </c>
      <c r="I291" s="1178" t="s">
        <v>283</v>
      </c>
      <c r="J291" s="1178" t="s">
        <v>283</v>
      </c>
      <c r="K291" s="1298"/>
      <c r="M291" s="1276">
        <f t="shared" si="334"/>
        <v>46065</v>
      </c>
    </row>
    <row r="292" spans="1:13" s="149" customFormat="1" ht="21" hidden="1" customHeight="1">
      <c r="A292" s="845" t="s">
        <v>3269</v>
      </c>
      <c r="B292" s="1281" t="s">
        <v>3106</v>
      </c>
      <c r="C292" s="1274" t="s">
        <v>3270</v>
      </c>
      <c r="D292" s="1275">
        <v>46072</v>
      </c>
      <c r="E292" s="1178" t="s">
        <v>283</v>
      </c>
      <c r="F292" s="1178" t="s">
        <v>283</v>
      </c>
      <c r="G292" s="1178" t="s">
        <v>283</v>
      </c>
      <c r="H292" s="1178" t="s">
        <v>283</v>
      </c>
      <c r="I292" s="1178" t="s">
        <v>283</v>
      </c>
      <c r="J292" s="1178" t="s">
        <v>283</v>
      </c>
      <c r="K292" s="1298"/>
      <c r="M292" s="1276">
        <f t="shared" si="334"/>
        <v>46072</v>
      </c>
    </row>
    <row r="293" spans="1:13" s="149" customFormat="1" ht="21" hidden="1" customHeight="1">
      <c r="A293" s="845" t="s">
        <v>3108</v>
      </c>
      <c r="B293" s="1391" t="s">
        <v>3271</v>
      </c>
      <c r="C293" s="1321" t="s">
        <v>3272</v>
      </c>
      <c r="D293" s="1327">
        <v>46084</v>
      </c>
      <c r="E293" s="1178" t="s">
        <v>283</v>
      </c>
      <c r="F293" s="1178" t="s">
        <v>283</v>
      </c>
      <c r="G293" s="1178" t="s">
        <v>283</v>
      </c>
      <c r="H293" s="1178" t="s">
        <v>283</v>
      </c>
      <c r="I293" s="1178" t="s">
        <v>283</v>
      </c>
      <c r="J293" s="1178" t="s">
        <v>283</v>
      </c>
      <c r="K293" s="1298"/>
      <c r="M293" s="1392">
        <f t="shared" si="334"/>
        <v>46079</v>
      </c>
    </row>
    <row r="294" spans="1:13" s="149" customFormat="1" ht="21" hidden="1" customHeight="1">
      <c r="A294" s="845" t="s">
        <v>3273</v>
      </c>
      <c r="B294" s="1281" t="s">
        <v>1977</v>
      </c>
      <c r="C294" s="1449" t="s">
        <v>3274</v>
      </c>
      <c r="D294" s="1448">
        <v>46085</v>
      </c>
      <c r="E294" s="1178" t="s">
        <v>283</v>
      </c>
      <c r="F294" s="1445">
        <f>D294+7</f>
        <v>46092</v>
      </c>
      <c r="G294" s="1445">
        <f t="shared" si="344"/>
        <v>46098</v>
      </c>
      <c r="H294" s="1445">
        <f t="shared" si="347"/>
        <v>46103</v>
      </c>
      <c r="I294" s="1446">
        <f t="shared" ref="I294" si="350">H294+2</f>
        <v>46105</v>
      </c>
      <c r="J294" s="1447">
        <f t="shared" ref="J294" si="351">I294+3</f>
        <v>46108</v>
      </c>
      <c r="K294" s="1298"/>
      <c r="M294" s="1401">
        <f t="shared" si="334"/>
        <v>46086</v>
      </c>
    </row>
    <row r="295" spans="1:13" s="149" customFormat="1" ht="21" customHeight="1">
      <c r="A295" s="845"/>
      <c r="B295" s="1393"/>
      <c r="C295" s="1394"/>
      <c r="D295" s="1298"/>
      <c r="E295" s="1298"/>
      <c r="F295" s="1298"/>
      <c r="G295" s="1298"/>
      <c r="H295" s="1298"/>
      <c r="I295" s="1298"/>
      <c r="J295" s="1298"/>
      <c r="K295" s="1298"/>
      <c r="L295" s="1287"/>
      <c r="M295" s="1287"/>
    </row>
    <row r="296" spans="1:13" s="149" customFormat="1" ht="21" customHeight="1">
      <c r="A296" s="845"/>
      <c r="B296" s="1589" t="s">
        <v>9</v>
      </c>
      <c r="C296" s="1647"/>
      <c r="D296" s="1648" t="s">
        <v>247</v>
      </c>
      <c r="E296" s="1282" t="s">
        <v>132</v>
      </c>
      <c r="F296" s="1283" t="s">
        <v>92</v>
      </c>
      <c r="G296" s="1283" t="s">
        <v>3275</v>
      </c>
      <c r="H296" s="1283" t="s">
        <v>51</v>
      </c>
      <c r="I296" s="1284" t="s">
        <v>65</v>
      </c>
      <c r="J296" s="1285" t="s">
        <v>176</v>
      </c>
      <c r="K296" s="1285" t="s">
        <v>147</v>
      </c>
      <c r="L296" s="1287"/>
      <c r="M296" s="1287"/>
    </row>
    <row r="297" spans="1:13" s="149" customFormat="1" ht="21" customHeight="1">
      <c r="A297" s="845"/>
      <c r="B297" s="1271" t="s">
        <v>249</v>
      </c>
      <c r="C297" s="1288" t="s">
        <v>250</v>
      </c>
      <c r="D297" s="1649"/>
      <c r="E297" s="1289" t="s">
        <v>134</v>
      </c>
      <c r="F297" s="1290" t="s">
        <v>64</v>
      </c>
      <c r="G297" s="1290" t="s">
        <v>77</v>
      </c>
      <c r="H297" s="1290" t="s">
        <v>56</v>
      </c>
      <c r="I297" s="1291" t="s">
        <v>67</v>
      </c>
      <c r="J297" s="1292" t="s">
        <v>178</v>
      </c>
      <c r="K297" s="1292" t="s">
        <v>150</v>
      </c>
      <c r="M297" s="1293" t="s">
        <v>335</v>
      </c>
    </row>
    <row r="298" spans="1:13" s="149" customFormat="1" ht="21" hidden="1" customHeight="1">
      <c r="A298" s="845" t="s">
        <v>3082</v>
      </c>
      <c r="B298" s="1281" t="s">
        <v>3082</v>
      </c>
      <c r="C298" s="1274" t="s">
        <v>3276</v>
      </c>
      <c r="D298" s="1275">
        <v>46075</v>
      </c>
      <c r="E298" s="1178" t="s">
        <v>283</v>
      </c>
      <c r="F298" s="1178" t="s">
        <v>283</v>
      </c>
      <c r="G298" s="1178" t="s">
        <v>283</v>
      </c>
      <c r="H298" s="1178" t="s">
        <v>283</v>
      </c>
      <c r="I298" s="1397">
        <v>46090</v>
      </c>
      <c r="J298" s="1398">
        <f>I298+2</f>
        <v>46092</v>
      </c>
      <c r="K298" s="1398">
        <f>J298+3</f>
        <v>46095</v>
      </c>
      <c r="M298" s="1396">
        <v>11</v>
      </c>
    </row>
    <row r="299" spans="1:13" s="149" customFormat="1" ht="21" hidden="1" customHeight="1">
      <c r="A299" s="845" t="s">
        <v>2809</v>
      </c>
      <c r="B299" s="1279" t="s">
        <v>307</v>
      </c>
      <c r="C299" s="1274" t="s">
        <v>3277</v>
      </c>
      <c r="D299" s="1280">
        <v>46100</v>
      </c>
      <c r="E299" s="1280">
        <f t="shared" ref="E299:E305" si="352">D299+6</f>
        <v>46106</v>
      </c>
      <c r="F299" s="1280">
        <f t="shared" ref="F299" si="353">E299+1</f>
        <v>46107</v>
      </c>
      <c r="G299" s="1280">
        <f t="shared" ref="G299" si="354">F299+6</f>
        <v>46113</v>
      </c>
      <c r="H299" s="1280">
        <f t="shared" ref="H299" si="355">G299+5</f>
        <v>46118</v>
      </c>
      <c r="I299" s="1300">
        <f t="shared" ref="I299" si="356">H299+2</f>
        <v>46120</v>
      </c>
      <c r="J299" s="1301">
        <f t="shared" ref="J299:K299" si="357">I299+3</f>
        <v>46123</v>
      </c>
      <c r="K299" s="1301">
        <f t="shared" si="357"/>
        <v>46126</v>
      </c>
      <c r="M299" s="1276">
        <v>12</v>
      </c>
    </row>
    <row r="300" spans="1:13" s="149" customFormat="1" ht="21" hidden="1" customHeight="1">
      <c r="A300" s="845" t="s">
        <v>3278</v>
      </c>
      <c r="B300" s="1281" t="s">
        <v>2809</v>
      </c>
      <c r="C300" s="1274" t="s">
        <v>3279</v>
      </c>
      <c r="D300" s="1275">
        <v>46110</v>
      </c>
      <c r="E300" s="1178" t="s">
        <v>283</v>
      </c>
      <c r="F300" s="1396">
        <f>D300+7</f>
        <v>46117</v>
      </c>
      <c r="G300" s="1395">
        <f t="shared" ref="G300:H301" si="358">F300+3</f>
        <v>46120</v>
      </c>
      <c r="H300" s="1395">
        <f t="shared" si="358"/>
        <v>46123</v>
      </c>
      <c r="I300" s="1397">
        <f t="shared" ref="I300:I304" si="359">H300+5</f>
        <v>46128</v>
      </c>
      <c r="J300" s="1398">
        <f t="shared" ref="J300:J306" si="360">I300+2</f>
        <v>46130</v>
      </c>
      <c r="K300" s="1398">
        <f t="shared" ref="K300:K306" si="361">J300+3</f>
        <v>46133</v>
      </c>
      <c r="M300" s="1276">
        <v>13</v>
      </c>
    </row>
    <row r="301" spans="1:13" s="149" customFormat="1" ht="21" hidden="1" customHeight="1">
      <c r="A301" s="845" t="s">
        <v>3118</v>
      </c>
      <c r="B301" s="1281" t="s">
        <v>2738</v>
      </c>
      <c r="C301" s="1274" t="s">
        <v>3280</v>
      </c>
      <c r="D301" s="1275">
        <v>46117</v>
      </c>
      <c r="E301" s="1178" t="s">
        <v>283</v>
      </c>
      <c r="F301" s="1178" t="s">
        <v>283</v>
      </c>
      <c r="G301" s="1395">
        <f>D301+10</f>
        <v>46127</v>
      </c>
      <c r="H301" s="1395">
        <f t="shared" si="358"/>
        <v>46130</v>
      </c>
      <c r="I301" s="1397">
        <f t="shared" si="359"/>
        <v>46135</v>
      </c>
      <c r="J301" s="1398">
        <f t="shared" si="360"/>
        <v>46137</v>
      </c>
      <c r="K301" s="1398">
        <f t="shared" si="361"/>
        <v>46140</v>
      </c>
      <c r="M301" s="1276">
        <v>14</v>
      </c>
    </row>
    <row r="302" spans="1:13" s="149" customFormat="1" ht="21" hidden="1" customHeight="1">
      <c r="A302" s="845" t="s">
        <v>3281</v>
      </c>
      <c r="B302" s="1281" t="s">
        <v>3106</v>
      </c>
      <c r="C302" s="1274" t="s">
        <v>3282</v>
      </c>
      <c r="D302" s="1275">
        <v>46121</v>
      </c>
      <c r="E302" s="1178" t="s">
        <v>283</v>
      </c>
      <c r="F302" s="1178" t="s">
        <v>283</v>
      </c>
      <c r="G302" s="1178" t="s">
        <v>283</v>
      </c>
      <c r="H302" s="1178" t="s">
        <v>283</v>
      </c>
      <c r="I302" s="1178" t="s">
        <v>283</v>
      </c>
      <c r="J302" s="1178" t="s">
        <v>283</v>
      </c>
      <c r="K302" s="1178" t="s">
        <v>283</v>
      </c>
      <c r="M302" s="1276">
        <v>15</v>
      </c>
    </row>
    <row r="303" spans="1:13" s="149" customFormat="1" ht="21" hidden="1" customHeight="1">
      <c r="A303" s="845" t="s">
        <v>3283</v>
      </c>
      <c r="B303" s="1281" t="s">
        <v>3061</v>
      </c>
      <c r="C303" s="1274" t="s">
        <v>3284</v>
      </c>
      <c r="D303" s="1275">
        <v>46141</v>
      </c>
      <c r="E303" s="1395">
        <f t="shared" si="352"/>
        <v>46147</v>
      </c>
      <c r="F303" s="1178" t="s">
        <v>283</v>
      </c>
      <c r="G303" s="1178" t="s">
        <v>283</v>
      </c>
      <c r="H303" s="1178" t="s">
        <v>283</v>
      </c>
      <c r="I303" s="1178" t="s">
        <v>283</v>
      </c>
      <c r="J303" s="1178" t="s">
        <v>283</v>
      </c>
      <c r="K303" s="1178" t="s">
        <v>283</v>
      </c>
      <c r="M303" s="1276">
        <v>16</v>
      </c>
    </row>
    <row r="304" spans="1:13" s="149" customFormat="1" ht="21" hidden="1" customHeight="1">
      <c r="A304" s="845" t="s">
        <v>3122</v>
      </c>
      <c r="B304" s="1281" t="s">
        <v>1981</v>
      </c>
      <c r="C304" s="1274" t="s">
        <v>3285</v>
      </c>
      <c r="D304" s="1275">
        <v>46147</v>
      </c>
      <c r="E304" s="1178" t="s">
        <v>283</v>
      </c>
      <c r="F304" s="1178" t="s">
        <v>283</v>
      </c>
      <c r="G304" s="1178" t="s">
        <v>283</v>
      </c>
      <c r="H304" s="1395">
        <f>D304+13</f>
        <v>46160</v>
      </c>
      <c r="I304" s="1397">
        <f t="shared" si="359"/>
        <v>46165</v>
      </c>
      <c r="J304" s="1398">
        <f t="shared" si="360"/>
        <v>46167</v>
      </c>
      <c r="K304" s="1398">
        <f t="shared" si="361"/>
        <v>46170</v>
      </c>
      <c r="M304" s="1276">
        <v>17</v>
      </c>
    </row>
    <row r="305" spans="1:13" s="149" customFormat="1" ht="21" hidden="1" customHeight="1">
      <c r="A305" s="845" t="s">
        <v>3286</v>
      </c>
      <c r="B305" s="1281" t="s">
        <v>2812</v>
      </c>
      <c r="C305" s="1274" t="s">
        <v>3287</v>
      </c>
      <c r="D305" s="1275">
        <v>46149</v>
      </c>
      <c r="E305" s="1395">
        <f t="shared" si="352"/>
        <v>46155</v>
      </c>
      <c r="F305" s="1396">
        <f t="shared" ref="F305" si="362">E305+1</f>
        <v>46156</v>
      </c>
      <c r="G305" s="1395">
        <f>F305+3</f>
        <v>46159</v>
      </c>
      <c r="H305" s="1395">
        <f>G305+3</f>
        <v>46162</v>
      </c>
      <c r="I305" s="1397">
        <f>H305+5</f>
        <v>46167</v>
      </c>
      <c r="J305" s="1398">
        <f>I305+2</f>
        <v>46169</v>
      </c>
      <c r="K305" s="1398">
        <f>J305+3</f>
        <v>46172</v>
      </c>
      <c r="M305" s="1276">
        <v>18</v>
      </c>
    </row>
    <row r="306" spans="1:13" s="149" customFormat="1" ht="21" hidden="1" customHeight="1">
      <c r="A306" s="845"/>
      <c r="B306" s="1281" t="s">
        <v>2809</v>
      </c>
      <c r="C306" s="1274" t="s">
        <v>3288</v>
      </c>
      <c r="D306" s="1275">
        <v>46157</v>
      </c>
      <c r="E306" s="1178" t="s">
        <v>283</v>
      </c>
      <c r="F306" s="1178" t="s">
        <v>283</v>
      </c>
      <c r="G306" s="1178" t="s">
        <v>283</v>
      </c>
      <c r="H306" s="1178" t="s">
        <v>283</v>
      </c>
      <c r="I306" s="1397">
        <f>D306+18</f>
        <v>46175</v>
      </c>
      <c r="J306" s="1398">
        <f t="shared" si="360"/>
        <v>46177</v>
      </c>
      <c r="K306" s="1398">
        <f t="shared" si="361"/>
        <v>46180</v>
      </c>
      <c r="M306" s="1487">
        <v>19</v>
      </c>
    </row>
    <row r="307" spans="1:13" s="149" customFormat="1" ht="21" hidden="1" customHeight="1">
      <c r="A307" s="845"/>
      <c r="B307" s="1281" t="s">
        <v>3082</v>
      </c>
      <c r="C307" s="1274" t="s">
        <v>3289</v>
      </c>
      <c r="D307" s="1275">
        <v>46166</v>
      </c>
      <c r="E307" s="1178" t="s">
        <v>283</v>
      </c>
      <c r="F307" s="1396">
        <f>D307+7</f>
        <v>46173</v>
      </c>
      <c r="G307" s="1178" t="s">
        <v>283</v>
      </c>
      <c r="H307" s="1178" t="s">
        <v>283</v>
      </c>
      <c r="I307" s="1397">
        <f>D307+18</f>
        <v>46184</v>
      </c>
      <c r="J307" s="1398">
        <f t="shared" ref="J307" si="363">I307+2</f>
        <v>46186</v>
      </c>
      <c r="K307" s="1398">
        <f t="shared" ref="K307" si="364">J307+3</f>
        <v>46189</v>
      </c>
      <c r="M307" s="1487">
        <v>20</v>
      </c>
    </row>
    <row r="308" spans="1:13" s="149" customFormat="1" ht="21" hidden="1" customHeight="1">
      <c r="A308" s="845" t="s">
        <v>2805</v>
      </c>
      <c r="B308" s="1279" t="s">
        <v>307</v>
      </c>
      <c r="C308" s="1274" t="s">
        <v>3290</v>
      </c>
      <c r="D308" s="1280">
        <v>46163</v>
      </c>
      <c r="E308" s="1482">
        <f t="shared" ref="E308:E309" si="365">D308+6</f>
        <v>46169</v>
      </c>
      <c r="F308" s="1482">
        <f t="shared" ref="F308:F309" si="366">E308+1</f>
        <v>46170</v>
      </c>
      <c r="G308" s="1482">
        <f t="shared" ref="G308:G309" si="367">F308+3</f>
        <v>46173</v>
      </c>
      <c r="H308" s="1482">
        <f t="shared" ref="H308:H309" si="368">G308+3</f>
        <v>46176</v>
      </c>
      <c r="I308" s="1483">
        <f t="shared" ref="I308" si="369">H308+5</f>
        <v>46181</v>
      </c>
      <c r="J308" s="1484">
        <f t="shared" ref="J308" si="370">I308+2</f>
        <v>46183</v>
      </c>
      <c r="K308" s="1484">
        <f t="shared" ref="K308" si="371">J308+3</f>
        <v>46186</v>
      </c>
      <c r="M308" s="1487">
        <v>21</v>
      </c>
    </row>
    <row r="309" spans="1:13" s="149" customFormat="1" ht="21" hidden="1" customHeight="1">
      <c r="A309" s="845" t="s">
        <v>3291</v>
      </c>
      <c r="B309" s="1279" t="s">
        <v>459</v>
      </c>
      <c r="C309" s="1274" t="s">
        <v>3292</v>
      </c>
      <c r="D309" s="1275">
        <v>46173</v>
      </c>
      <c r="E309" s="1395">
        <f t="shared" si="365"/>
        <v>46179</v>
      </c>
      <c r="F309" s="1396">
        <f t="shared" si="366"/>
        <v>46180</v>
      </c>
      <c r="G309" s="1395">
        <f t="shared" si="367"/>
        <v>46183</v>
      </c>
      <c r="H309" s="1395">
        <f t="shared" si="368"/>
        <v>46186</v>
      </c>
      <c r="I309" s="1178" t="s">
        <v>283</v>
      </c>
      <c r="J309" s="1178" t="s">
        <v>283</v>
      </c>
      <c r="K309" s="1178" t="s">
        <v>283</v>
      </c>
      <c r="M309" s="1487">
        <v>22</v>
      </c>
    </row>
    <row r="310" spans="1:13" s="149" customFormat="1" ht="21" hidden="1" customHeight="1">
      <c r="A310" s="845" t="s">
        <v>3293</v>
      </c>
      <c r="B310" s="1281" t="s">
        <v>3088</v>
      </c>
      <c r="C310" s="1274" t="s">
        <v>3294</v>
      </c>
      <c r="D310" s="1275">
        <v>46187</v>
      </c>
      <c r="E310" s="1178" t="s">
        <v>283</v>
      </c>
      <c r="F310" s="1396">
        <f>D310+7</f>
        <v>46194</v>
      </c>
      <c r="G310" s="1395">
        <f t="shared" ref="G310" si="372">F310+3</f>
        <v>46197</v>
      </c>
      <c r="H310" s="1395">
        <f t="shared" ref="H310" si="373">G310+3</f>
        <v>46200</v>
      </c>
      <c r="I310" s="1397">
        <f t="shared" ref="I310" si="374">H310+5</f>
        <v>46205</v>
      </c>
      <c r="J310" s="1398">
        <f t="shared" ref="J310" si="375">I310+2</f>
        <v>46207</v>
      </c>
      <c r="K310" s="1398">
        <f t="shared" ref="K310" si="376">J310+3</f>
        <v>46210</v>
      </c>
      <c r="M310" s="1487">
        <v>23</v>
      </c>
    </row>
    <row r="311" spans="1:13" s="149" customFormat="1" ht="21" hidden="1" customHeight="1">
      <c r="A311" s="845" t="s">
        <v>3134</v>
      </c>
      <c r="B311" s="1281" t="s">
        <v>2739</v>
      </c>
      <c r="C311" s="1274" t="s">
        <v>3295</v>
      </c>
      <c r="D311" s="1275">
        <v>46191</v>
      </c>
      <c r="E311" s="1395">
        <f t="shared" ref="E311" si="377">D311+6</f>
        <v>46197</v>
      </c>
      <c r="F311" s="1178" t="s">
        <v>283</v>
      </c>
      <c r="G311" s="1178" t="s">
        <v>283</v>
      </c>
      <c r="H311" s="1395">
        <f>D311+13</f>
        <v>46204</v>
      </c>
      <c r="I311" s="1397">
        <f t="shared" ref="I311" si="378">H311+5</f>
        <v>46209</v>
      </c>
      <c r="J311" s="1398">
        <f t="shared" ref="J311" si="379">I311+2</f>
        <v>46211</v>
      </c>
      <c r="K311" s="1398">
        <f t="shared" ref="K311" si="380">J311+3</f>
        <v>46214</v>
      </c>
      <c r="M311" s="1487">
        <v>24</v>
      </c>
    </row>
    <row r="312" spans="1:13" s="149" customFormat="1" ht="21" hidden="1" customHeight="1">
      <c r="A312" s="845" t="s">
        <v>3136</v>
      </c>
      <c r="B312" s="1281" t="s">
        <v>2812</v>
      </c>
      <c r="C312" s="1274" t="s">
        <v>3296</v>
      </c>
      <c r="D312" s="1275">
        <v>46197</v>
      </c>
      <c r="E312" s="1395">
        <f t="shared" ref="E312" si="381">D312+6</f>
        <v>46203</v>
      </c>
      <c r="F312" s="1396">
        <f t="shared" ref="F312" si="382">E312+1</f>
        <v>46204</v>
      </c>
      <c r="G312" s="1395">
        <f t="shared" ref="G312" si="383">F312+3</f>
        <v>46207</v>
      </c>
      <c r="H312" s="1395">
        <f t="shared" ref="H312" si="384">G312+3</f>
        <v>46210</v>
      </c>
      <c r="I312" s="1397">
        <f t="shared" ref="I312" si="385">H312+5</f>
        <v>46215</v>
      </c>
      <c r="J312" s="1398">
        <f t="shared" ref="J312" si="386">I312+2</f>
        <v>46217</v>
      </c>
      <c r="K312" s="1398">
        <f t="shared" ref="K312" si="387">J312+3</f>
        <v>46220</v>
      </c>
      <c r="M312" s="1487">
        <v>25</v>
      </c>
    </row>
    <row r="313" spans="1:13" s="149" customFormat="1" ht="21" hidden="1" customHeight="1">
      <c r="A313" s="845" t="s">
        <v>3138</v>
      </c>
      <c r="B313" s="1281" t="s">
        <v>2738</v>
      </c>
      <c r="C313" s="1274" t="s">
        <v>3297</v>
      </c>
      <c r="D313" s="1275">
        <v>46203</v>
      </c>
      <c r="E313" s="1178" t="s">
        <v>283</v>
      </c>
      <c r="F313" s="1178" t="s">
        <v>283</v>
      </c>
      <c r="G313" s="1178" t="s">
        <v>283</v>
      </c>
      <c r="H313" s="1178" t="s">
        <v>283</v>
      </c>
      <c r="I313" s="1178" t="s">
        <v>283</v>
      </c>
      <c r="J313" s="1178" t="s">
        <v>283</v>
      </c>
      <c r="K313" s="1178" t="s">
        <v>283</v>
      </c>
      <c r="M313" s="1487">
        <v>26</v>
      </c>
    </row>
    <row r="314" spans="1:13" s="149" customFormat="1" ht="21" hidden="1" customHeight="1">
      <c r="A314" s="845" t="s">
        <v>3140</v>
      </c>
      <c r="B314" s="1281" t="s">
        <v>3149</v>
      </c>
      <c r="C314" s="1274" t="s">
        <v>3298</v>
      </c>
      <c r="D314" s="1275">
        <v>46205</v>
      </c>
      <c r="E314" s="1395">
        <f t="shared" ref="E314" si="388">D314+6</f>
        <v>46211</v>
      </c>
      <c r="F314" s="1395">
        <f t="shared" ref="F314" si="389">E314+1</f>
        <v>46212</v>
      </c>
      <c r="G314" s="1178" t="s">
        <v>283</v>
      </c>
      <c r="H314" s="1178" t="s">
        <v>283</v>
      </c>
      <c r="I314" s="1397">
        <f>D314+18</f>
        <v>46223</v>
      </c>
      <c r="J314" s="1398">
        <f t="shared" ref="J314" si="390">I314+2</f>
        <v>46225</v>
      </c>
      <c r="K314" s="1398">
        <f t="shared" ref="K314" si="391">J314+3</f>
        <v>46228</v>
      </c>
      <c r="M314" s="1487">
        <v>27</v>
      </c>
    </row>
    <row r="315" spans="1:13" s="149" customFormat="1" ht="21" hidden="1" customHeight="1">
      <c r="A315" s="845" t="s">
        <v>3299</v>
      </c>
      <c r="B315" s="1281" t="s">
        <v>2771</v>
      </c>
      <c r="C315" s="1274" t="s">
        <v>3300</v>
      </c>
      <c r="D315" s="1275">
        <v>46224</v>
      </c>
      <c r="E315" s="1178" t="s">
        <v>283</v>
      </c>
      <c r="F315" s="1178" t="s">
        <v>283</v>
      </c>
      <c r="G315" s="1178" t="s">
        <v>283</v>
      </c>
      <c r="H315" s="1178" t="s">
        <v>283</v>
      </c>
      <c r="I315" s="1397">
        <f>D315+18</f>
        <v>46242</v>
      </c>
      <c r="J315" s="1398">
        <f t="shared" ref="J315" si="392">I315+2</f>
        <v>46244</v>
      </c>
      <c r="K315" s="1398">
        <f t="shared" ref="K315" si="393">J315+3</f>
        <v>46247</v>
      </c>
      <c r="M315" s="1487">
        <v>28</v>
      </c>
    </row>
    <row r="316" spans="1:13" s="149" customFormat="1" ht="21" hidden="1" customHeight="1">
      <c r="A316" s="845" t="s">
        <v>3301</v>
      </c>
      <c r="B316" s="1281" t="s">
        <v>3145</v>
      </c>
      <c r="C316" s="1274" t="s">
        <v>3302</v>
      </c>
      <c r="D316" s="1275">
        <v>46225</v>
      </c>
      <c r="E316" s="1395">
        <f t="shared" ref="E316" si="394">D316+6</f>
        <v>46231</v>
      </c>
      <c r="F316" s="1396">
        <f t="shared" ref="F316" si="395">E316+1</f>
        <v>46232</v>
      </c>
      <c r="G316" s="1395">
        <f t="shared" ref="G316" si="396">F316+3</f>
        <v>46235</v>
      </c>
      <c r="H316" s="1395">
        <f t="shared" ref="H316" si="397">G316+3</f>
        <v>46238</v>
      </c>
      <c r="I316" s="1397">
        <f t="shared" ref="I316" si="398">H316+5</f>
        <v>46243</v>
      </c>
      <c r="J316" s="1398">
        <f t="shared" ref="J316" si="399">I316+2</f>
        <v>46245</v>
      </c>
      <c r="K316" s="1398">
        <f t="shared" ref="K316" si="400">J316+3</f>
        <v>46248</v>
      </c>
      <c r="M316" s="1487">
        <v>29</v>
      </c>
    </row>
    <row r="317" spans="1:13" s="149" customFormat="1" ht="21" hidden="1" customHeight="1">
      <c r="A317" s="845" t="s">
        <v>2739</v>
      </c>
      <c r="B317" s="1281" t="s">
        <v>3100</v>
      </c>
      <c r="C317" s="1274" t="s">
        <v>3303</v>
      </c>
      <c r="D317" s="1275">
        <v>46232</v>
      </c>
      <c r="E317" s="1395">
        <f t="shared" ref="E317" si="401">D317+6</f>
        <v>46238</v>
      </c>
      <c r="F317" s="1396">
        <f t="shared" ref="F317" si="402">E317+1</f>
        <v>46239</v>
      </c>
      <c r="G317" s="1395">
        <f t="shared" ref="G317" si="403">F317+3</f>
        <v>46242</v>
      </c>
      <c r="H317" s="1395">
        <f t="shared" ref="H317" si="404">G317+3</f>
        <v>46245</v>
      </c>
      <c r="I317" s="1397">
        <f t="shared" ref="I317" si="405">H317+5</f>
        <v>46250</v>
      </c>
      <c r="J317" s="1398">
        <f t="shared" ref="J317" si="406">I317+2</f>
        <v>46252</v>
      </c>
      <c r="K317" s="1398">
        <f t="shared" ref="K317" si="407">J317+3</f>
        <v>46255</v>
      </c>
      <c r="M317" s="1487">
        <v>30</v>
      </c>
    </row>
    <row r="318" spans="1:13" s="149" customFormat="1" ht="21" hidden="1" customHeight="1">
      <c r="A318" s="845" t="s">
        <v>2836</v>
      </c>
      <c r="B318" s="1281" t="s">
        <v>2739</v>
      </c>
      <c r="C318" s="1274" t="s">
        <v>3304</v>
      </c>
      <c r="D318" s="1275">
        <v>46246</v>
      </c>
      <c r="E318" s="1178" t="s">
        <v>283</v>
      </c>
      <c r="F318" s="1178" t="s">
        <v>283</v>
      </c>
      <c r="G318" s="1178" t="s">
        <v>283</v>
      </c>
      <c r="H318" s="1178" t="s">
        <v>283</v>
      </c>
      <c r="I318" s="1397">
        <f>D318+18</f>
        <v>46264</v>
      </c>
      <c r="J318" s="1398">
        <f t="shared" ref="J318" si="408">I318+2</f>
        <v>46266</v>
      </c>
      <c r="K318" s="1398">
        <f t="shared" ref="K318" si="409">J318+3</f>
        <v>46269</v>
      </c>
      <c r="M318" s="1487">
        <v>31</v>
      </c>
    </row>
    <row r="319" spans="1:13" s="149" customFormat="1" ht="21" hidden="1" customHeight="1">
      <c r="A319" s="845" t="s">
        <v>2836</v>
      </c>
      <c r="B319" s="1281" t="s">
        <v>3149</v>
      </c>
      <c r="C319" s="1274" t="s">
        <v>3305</v>
      </c>
      <c r="D319" s="1275">
        <v>46247</v>
      </c>
      <c r="E319" s="1395">
        <f t="shared" ref="E319" si="410">D319+6</f>
        <v>46253</v>
      </c>
      <c r="F319" s="1396">
        <f t="shared" ref="F319" si="411">E319+1</f>
        <v>46254</v>
      </c>
      <c r="G319" s="1395">
        <f t="shared" ref="G319" si="412">F319+3</f>
        <v>46257</v>
      </c>
      <c r="H319" s="1395">
        <f t="shared" ref="H319" si="413">G319+3</f>
        <v>46260</v>
      </c>
      <c r="I319" s="1397">
        <f t="shared" ref="I319" si="414">H319+5</f>
        <v>46265</v>
      </c>
      <c r="J319" s="1398">
        <f t="shared" ref="J319:J320" si="415">I319+2</f>
        <v>46267</v>
      </c>
      <c r="K319" s="1398">
        <f t="shared" ref="K319:K320" si="416">J319+3</f>
        <v>46270</v>
      </c>
      <c r="M319" s="1487">
        <v>32</v>
      </c>
    </row>
    <row r="320" spans="1:13" s="149" customFormat="1" ht="21" hidden="1" customHeight="1">
      <c r="A320" s="845" t="s">
        <v>3306</v>
      </c>
      <c r="B320" s="1281" t="s">
        <v>2129</v>
      </c>
      <c r="C320" s="1274" t="s">
        <v>3307</v>
      </c>
      <c r="D320" s="1275">
        <v>46260</v>
      </c>
      <c r="E320" s="1178" t="s">
        <v>283</v>
      </c>
      <c r="F320" s="1178" t="s">
        <v>283</v>
      </c>
      <c r="G320" s="1395">
        <f>D320+10</f>
        <v>46270</v>
      </c>
      <c r="H320" s="1395">
        <f t="shared" ref="H320" si="417">G320+3</f>
        <v>46273</v>
      </c>
      <c r="I320" s="1397">
        <f>D320+18</f>
        <v>46278</v>
      </c>
      <c r="J320" s="1398">
        <f t="shared" si="415"/>
        <v>46280</v>
      </c>
      <c r="K320" s="1398">
        <f t="shared" si="416"/>
        <v>46283</v>
      </c>
      <c r="M320" s="1487">
        <v>33</v>
      </c>
    </row>
    <row r="321" spans="1:15" s="149" customFormat="1" ht="21" customHeight="1">
      <c r="A321" s="845" t="s">
        <v>3308</v>
      </c>
      <c r="B321" s="1281" t="s">
        <v>3154</v>
      </c>
      <c r="C321" s="1274" t="s">
        <v>3309</v>
      </c>
      <c r="D321" s="1275">
        <v>46278</v>
      </c>
      <c r="E321" s="1178" t="s">
        <v>283</v>
      </c>
      <c r="F321" s="1396">
        <f>D321+7</f>
        <v>46285</v>
      </c>
      <c r="G321" s="1178" t="s">
        <v>283</v>
      </c>
      <c r="H321" s="1178" t="s">
        <v>283</v>
      </c>
      <c r="I321" s="1178" t="s">
        <v>283</v>
      </c>
      <c r="J321" s="1178" t="s">
        <v>283</v>
      </c>
      <c r="K321" s="1178" t="s">
        <v>283</v>
      </c>
      <c r="M321" s="1487">
        <v>34</v>
      </c>
    </row>
    <row r="322" spans="1:15" s="149" customFormat="1" ht="21" customHeight="1">
      <c r="A322" s="845" t="s">
        <v>3145</v>
      </c>
      <c r="B322" s="1279" t="s">
        <v>905</v>
      </c>
      <c r="C322" s="1274" t="s">
        <v>3310</v>
      </c>
      <c r="D322" s="1280">
        <v>46261</v>
      </c>
      <c r="E322" s="1482">
        <f t="shared" ref="E322" si="418">D322+6</f>
        <v>46267</v>
      </c>
      <c r="F322" s="1482">
        <f t="shared" ref="F322" si="419">E322+1</f>
        <v>46268</v>
      </c>
      <c r="G322" s="1482">
        <f t="shared" ref="G322" si="420">F322+3</f>
        <v>46271</v>
      </c>
      <c r="H322" s="1482">
        <f t="shared" ref="H322" si="421">G322+3</f>
        <v>46274</v>
      </c>
      <c r="I322" s="1483">
        <f t="shared" ref="I322" si="422">H322+5</f>
        <v>46279</v>
      </c>
      <c r="J322" s="1484">
        <f t="shared" ref="J322" si="423">I322+2</f>
        <v>46281</v>
      </c>
      <c r="K322" s="1484">
        <f t="shared" ref="K322" si="424">J322+3</f>
        <v>46284</v>
      </c>
      <c r="M322" s="1487">
        <v>35</v>
      </c>
    </row>
    <row r="323" spans="1:15" s="149" customFormat="1" ht="21" customHeight="1">
      <c r="A323" s="845" t="s">
        <v>3157</v>
      </c>
      <c r="B323" s="1279" t="s">
        <v>905</v>
      </c>
      <c r="C323" s="1274" t="s">
        <v>3311</v>
      </c>
      <c r="D323" s="1280">
        <v>46268</v>
      </c>
      <c r="E323" s="1482">
        <f t="shared" ref="E323" si="425">D323+6</f>
        <v>46274</v>
      </c>
      <c r="F323" s="1482">
        <f t="shared" ref="F323" si="426">E323+1</f>
        <v>46275</v>
      </c>
      <c r="G323" s="1482">
        <f t="shared" ref="G323" si="427">F323+3</f>
        <v>46278</v>
      </c>
      <c r="H323" s="1482">
        <f t="shared" ref="H323" si="428">G323+3</f>
        <v>46281</v>
      </c>
      <c r="I323" s="1483">
        <f t="shared" ref="I323" si="429">H323+5</f>
        <v>46286</v>
      </c>
      <c r="J323" s="1484">
        <f t="shared" ref="J323" si="430">I323+2</f>
        <v>46288</v>
      </c>
      <c r="K323" s="1484">
        <f t="shared" ref="K323" si="431">J323+3</f>
        <v>46291</v>
      </c>
      <c r="M323" s="1487">
        <v>36</v>
      </c>
    </row>
    <row r="324" spans="1:15" s="149" customFormat="1" ht="21" customHeight="1">
      <c r="A324" s="845" t="s">
        <v>2739</v>
      </c>
      <c r="B324" s="1281" t="s">
        <v>3100</v>
      </c>
      <c r="C324" s="1274" t="s">
        <v>3312</v>
      </c>
      <c r="D324" s="1275">
        <v>46283</v>
      </c>
      <c r="E324" s="1178" t="s">
        <v>283</v>
      </c>
      <c r="F324" s="1178" t="s">
        <v>283</v>
      </c>
      <c r="G324" s="1178" t="s">
        <v>283</v>
      </c>
      <c r="H324" s="1178" t="s">
        <v>283</v>
      </c>
      <c r="I324" s="1397">
        <v>46286</v>
      </c>
      <c r="J324" s="1398">
        <f t="shared" ref="J324" si="432">I324+2</f>
        <v>46288</v>
      </c>
      <c r="K324" s="1398">
        <f t="shared" ref="K324" si="433">J324+3</f>
        <v>46291</v>
      </c>
      <c r="M324" s="1487">
        <v>37</v>
      </c>
    </row>
    <row r="325" spans="1:15" s="149" customFormat="1" ht="21" customHeight="1">
      <c r="A325" s="845" t="s">
        <v>3149</v>
      </c>
      <c r="B325" s="1281" t="s">
        <v>2739</v>
      </c>
      <c r="C325" s="1274" t="s">
        <v>3313</v>
      </c>
      <c r="D325" s="1275">
        <v>46286</v>
      </c>
      <c r="E325" s="1395">
        <f t="shared" ref="E325:E326" si="434">D325+6</f>
        <v>46292</v>
      </c>
      <c r="F325" s="1396">
        <f t="shared" ref="F325:F326" si="435">E325+1</f>
        <v>46293</v>
      </c>
      <c r="G325" s="1395">
        <f t="shared" ref="G325:G326" si="436">F325+3</f>
        <v>46296</v>
      </c>
      <c r="H325" s="1395">
        <f t="shared" ref="H325:H326" si="437">G325+3</f>
        <v>46299</v>
      </c>
      <c r="I325" s="1397">
        <f t="shared" ref="I325:I326" si="438">H325+5</f>
        <v>46304</v>
      </c>
      <c r="J325" s="1398">
        <f t="shared" ref="J325:J326" si="439">I325+2</f>
        <v>46306</v>
      </c>
      <c r="K325" s="1398">
        <f t="shared" ref="K325:K326" si="440">J325+3</f>
        <v>46309</v>
      </c>
      <c r="M325" s="1487">
        <v>38</v>
      </c>
    </row>
    <row r="326" spans="1:15" s="149" customFormat="1" ht="21" customHeight="1">
      <c r="A326" s="845" t="s">
        <v>2129</v>
      </c>
      <c r="B326" s="1281" t="s">
        <v>3149</v>
      </c>
      <c r="C326" s="1274" t="s">
        <v>3314</v>
      </c>
      <c r="D326" s="1275">
        <v>46289</v>
      </c>
      <c r="E326" s="1395">
        <f t="shared" si="434"/>
        <v>46295</v>
      </c>
      <c r="F326" s="1396">
        <f t="shared" si="435"/>
        <v>46296</v>
      </c>
      <c r="G326" s="1395">
        <f t="shared" si="436"/>
        <v>46299</v>
      </c>
      <c r="H326" s="1395">
        <f t="shared" si="437"/>
        <v>46302</v>
      </c>
      <c r="I326" s="1397">
        <f t="shared" si="438"/>
        <v>46307</v>
      </c>
      <c r="J326" s="1398">
        <f t="shared" si="439"/>
        <v>46309</v>
      </c>
      <c r="K326" s="1398">
        <f t="shared" si="440"/>
        <v>46312</v>
      </c>
      <c r="M326" s="1487">
        <v>39</v>
      </c>
    </row>
    <row r="327" spans="1:15" s="149" customFormat="1" ht="21" customHeight="1">
      <c r="A327" s="845" t="s">
        <v>3162</v>
      </c>
      <c r="B327" s="1281" t="s">
        <v>2123</v>
      </c>
      <c r="C327" s="1274" t="s">
        <v>3315</v>
      </c>
      <c r="D327" s="1275">
        <v>46296</v>
      </c>
      <c r="E327" s="1395">
        <f t="shared" ref="E327:E328" si="441">D327+6</f>
        <v>46302</v>
      </c>
      <c r="F327" s="1396">
        <f t="shared" ref="F327:F328" si="442">E327+1</f>
        <v>46303</v>
      </c>
      <c r="G327" s="1395">
        <f t="shared" ref="G327:G328" si="443">F327+3</f>
        <v>46306</v>
      </c>
      <c r="H327" s="1395">
        <f t="shared" ref="H327:H328" si="444">G327+3</f>
        <v>46309</v>
      </c>
      <c r="I327" s="1397">
        <f t="shared" ref="I327:I328" si="445">H327+5</f>
        <v>46314</v>
      </c>
      <c r="J327" s="1398">
        <f t="shared" ref="J327:J328" si="446">I327+2</f>
        <v>46316</v>
      </c>
      <c r="K327" s="1398">
        <f t="shared" ref="K327:K328" si="447">J327+3</f>
        <v>46319</v>
      </c>
      <c r="M327" s="1487">
        <v>40</v>
      </c>
    </row>
    <row r="328" spans="1:15" s="149" customFormat="1" ht="21" customHeight="1">
      <c r="A328" s="845" t="s">
        <v>3316</v>
      </c>
      <c r="B328" s="1281" t="s">
        <v>1334</v>
      </c>
      <c r="C328" s="1274" t="s">
        <v>3317</v>
      </c>
      <c r="D328" s="1275">
        <v>46303</v>
      </c>
      <c r="E328" s="1395">
        <f t="shared" si="441"/>
        <v>46309</v>
      </c>
      <c r="F328" s="1396">
        <f t="shared" si="442"/>
        <v>46310</v>
      </c>
      <c r="G328" s="1395">
        <f t="shared" si="443"/>
        <v>46313</v>
      </c>
      <c r="H328" s="1395">
        <f t="shared" si="444"/>
        <v>46316</v>
      </c>
      <c r="I328" s="1397">
        <f t="shared" si="445"/>
        <v>46321</v>
      </c>
      <c r="J328" s="1398">
        <f t="shared" si="446"/>
        <v>46323</v>
      </c>
      <c r="K328" s="1398">
        <f t="shared" si="447"/>
        <v>46326</v>
      </c>
      <c r="M328" s="1487">
        <v>41</v>
      </c>
    </row>
    <row r="329" spans="1:15" s="149" customFormat="1" ht="21" customHeight="1">
      <c r="A329" s="845" t="s">
        <v>3167</v>
      </c>
      <c r="B329" s="1281" t="s">
        <v>3088</v>
      </c>
      <c r="C329" s="1274" t="s">
        <v>3318</v>
      </c>
      <c r="D329" s="1275">
        <v>46310</v>
      </c>
      <c r="E329" s="1395">
        <f t="shared" ref="E329:E330" si="448">D329+6</f>
        <v>46316</v>
      </c>
      <c r="F329" s="1395">
        <f t="shared" ref="F329:F330" si="449">E329+1</f>
        <v>46317</v>
      </c>
      <c r="G329" s="1395">
        <f t="shared" ref="G329:G330" si="450">F329+3</f>
        <v>46320</v>
      </c>
      <c r="H329" s="1395">
        <f t="shared" ref="H329:H330" si="451">G329+3</f>
        <v>46323</v>
      </c>
      <c r="I329" s="1397">
        <f t="shared" ref="I329:I330" si="452">H329+5</f>
        <v>46328</v>
      </c>
      <c r="J329" s="1398">
        <f t="shared" ref="J329:J330" si="453">I329+2</f>
        <v>46330</v>
      </c>
      <c r="K329" s="1398">
        <f t="shared" ref="K329:K330" si="454">J329+3</f>
        <v>46333</v>
      </c>
      <c r="M329" s="1487">
        <v>42</v>
      </c>
    </row>
    <row r="330" spans="1:15" s="149" customFormat="1" ht="21" customHeight="1">
      <c r="A330" s="845" t="s">
        <v>3100</v>
      </c>
      <c r="B330" s="1279" t="s">
        <v>459</v>
      </c>
      <c r="C330" s="1274" t="s">
        <v>3319</v>
      </c>
      <c r="D330" s="1275">
        <v>46317</v>
      </c>
      <c r="E330" s="1395">
        <f t="shared" si="448"/>
        <v>46323</v>
      </c>
      <c r="F330" s="1396">
        <f t="shared" si="449"/>
        <v>46324</v>
      </c>
      <c r="G330" s="1395">
        <f t="shared" si="450"/>
        <v>46327</v>
      </c>
      <c r="H330" s="1395">
        <f t="shared" si="451"/>
        <v>46330</v>
      </c>
      <c r="I330" s="1397">
        <f t="shared" si="452"/>
        <v>46335</v>
      </c>
      <c r="J330" s="1398">
        <f t="shared" si="453"/>
        <v>46337</v>
      </c>
      <c r="K330" s="1398">
        <f t="shared" si="454"/>
        <v>46340</v>
      </c>
      <c r="M330" s="1487">
        <v>43</v>
      </c>
    </row>
    <row r="331" spans="1:15" s="149" customFormat="1" ht="21" customHeight="1">
      <c r="A331" s="845"/>
      <c r="B331" s="1281" t="s">
        <v>2739</v>
      </c>
      <c r="C331" s="1274" t="s">
        <v>3320</v>
      </c>
      <c r="D331" s="1275">
        <v>46324</v>
      </c>
      <c r="E331" s="1395">
        <f t="shared" ref="E331" si="455">D331+6</f>
        <v>46330</v>
      </c>
      <c r="F331" s="1396">
        <f t="shared" ref="F331" si="456">E331+1</f>
        <v>46331</v>
      </c>
      <c r="G331" s="1395">
        <f t="shared" ref="G331" si="457">F331+3</f>
        <v>46334</v>
      </c>
      <c r="H331" s="1395">
        <f t="shared" ref="H331" si="458">G331+3</f>
        <v>46337</v>
      </c>
      <c r="I331" s="1397">
        <f t="shared" ref="I331" si="459">H331+5</f>
        <v>46342</v>
      </c>
      <c r="J331" s="1398">
        <f t="shared" ref="J331" si="460">I331+2</f>
        <v>46344</v>
      </c>
      <c r="K331" s="1398">
        <f t="shared" ref="K331" si="461">J331+3</f>
        <v>46347</v>
      </c>
      <c r="M331" s="1487">
        <v>44</v>
      </c>
    </row>
    <row r="332" spans="1:15" s="149" customFormat="1" ht="21" customHeight="1">
      <c r="A332" s="845"/>
      <c r="B332" s="1281" t="s">
        <v>3171</v>
      </c>
      <c r="C332" s="1274" t="s">
        <v>3321</v>
      </c>
      <c r="D332" s="1275">
        <v>46331</v>
      </c>
      <c r="E332" s="1395">
        <f t="shared" ref="E332" si="462">D332+6</f>
        <v>46337</v>
      </c>
      <c r="F332" s="1396">
        <f t="shared" ref="F332" si="463">E332+1</f>
        <v>46338</v>
      </c>
      <c r="G332" s="1395">
        <f t="shared" ref="G332" si="464">F332+3</f>
        <v>46341</v>
      </c>
      <c r="H332" s="1395">
        <f t="shared" ref="H332" si="465">G332+3</f>
        <v>46344</v>
      </c>
      <c r="I332" s="1397">
        <f t="shared" ref="I332" si="466">H332+5</f>
        <v>46349</v>
      </c>
      <c r="J332" s="1398">
        <f t="shared" ref="J332" si="467">I332+2</f>
        <v>46351</v>
      </c>
      <c r="K332" s="1398">
        <f t="shared" ref="K332" si="468">J332+3</f>
        <v>46354</v>
      </c>
      <c r="M332" s="1487">
        <v>45</v>
      </c>
    </row>
    <row r="333" spans="1:15" s="149" customFormat="1" ht="21" customHeight="1">
      <c r="A333" s="845" t="s">
        <v>3162</v>
      </c>
      <c r="B333" s="1281" t="s">
        <v>2123</v>
      </c>
      <c r="C333" s="1274" t="s">
        <v>3322</v>
      </c>
      <c r="D333" s="1275">
        <v>46338</v>
      </c>
      <c r="E333" s="1395">
        <f t="shared" ref="E333" si="469">D333+6</f>
        <v>46344</v>
      </c>
      <c r="F333" s="1396">
        <f t="shared" ref="F333" si="470">E333+1</f>
        <v>46345</v>
      </c>
      <c r="G333" s="1395">
        <f t="shared" ref="G333" si="471">F333+3</f>
        <v>46348</v>
      </c>
      <c r="H333" s="1395">
        <f t="shared" ref="H333" si="472">G333+3</f>
        <v>46351</v>
      </c>
      <c r="I333" s="1397">
        <f t="shared" ref="I333" si="473">H333+5</f>
        <v>46356</v>
      </c>
      <c r="J333" s="1398">
        <f t="shared" ref="J333" si="474">I333+2</f>
        <v>46358</v>
      </c>
      <c r="K333" s="1398">
        <f t="shared" ref="K333" si="475">J333+3</f>
        <v>46361</v>
      </c>
      <c r="M333" s="1487">
        <v>46</v>
      </c>
    </row>
    <row r="334" spans="1:15" s="149" customFormat="1" ht="21" customHeight="1">
      <c r="A334" s="1020"/>
      <c r="B334" s="147" t="s">
        <v>464</v>
      </c>
      <c r="C334" s="74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146"/>
      <c r="O334" s="146"/>
    </row>
    <row r="335" spans="1:15" s="149" customFormat="1" ht="21" customHeight="1">
      <c r="A335" s="1020"/>
      <c r="B335" s="147"/>
      <c r="C335" s="74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146"/>
      <c r="O335" s="146"/>
    </row>
    <row r="336" spans="1:15" s="149" customFormat="1" ht="21" customHeight="1">
      <c r="A336" s="1020"/>
      <c r="B336" s="147"/>
      <c r="C336" s="74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146"/>
      <c r="O336" s="146"/>
    </row>
    <row r="337" spans="1:15" s="149" customFormat="1" ht="21" customHeight="1">
      <c r="A337" s="1020"/>
      <c r="B337" s="147"/>
      <c r="C337" s="74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146"/>
      <c r="O337" s="146"/>
    </row>
    <row r="338" spans="1:15" s="149" customFormat="1" ht="21" customHeight="1">
      <c r="A338" s="1020"/>
      <c r="B338" s="147"/>
      <c r="C338" s="74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146"/>
      <c r="O338" s="146"/>
    </row>
    <row r="339" spans="1:15" s="149" customFormat="1" ht="21" customHeight="1">
      <c r="A339" s="1020"/>
      <c r="B339" s="147"/>
      <c r="C339" s="74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146"/>
      <c r="O339" s="146"/>
    </row>
    <row r="340" spans="1:15" ht="18" customHeight="1">
      <c r="A340" s="851"/>
      <c r="B340" s="676"/>
      <c r="C340" s="677"/>
      <c r="D340" s="677"/>
      <c r="E340" s="677"/>
      <c r="F340" s="676"/>
      <c r="G340" s="676"/>
      <c r="H340" s="676"/>
      <c r="I340" s="676"/>
      <c r="J340" s="676"/>
      <c r="K340" s="676"/>
    </row>
    <row r="341" spans="1:15" s="159" customFormat="1" ht="18" customHeight="1">
      <c r="A341" s="851"/>
      <c r="B341" s="678"/>
      <c r="C341" s="676"/>
      <c r="D341" s="676"/>
      <c r="E341" s="676"/>
      <c r="F341" s="676"/>
      <c r="G341" s="676"/>
      <c r="H341" s="676"/>
      <c r="I341" s="676"/>
      <c r="J341" s="676"/>
      <c r="K341" s="676"/>
    </row>
    <row r="342" spans="1:15" s="147" customFormat="1" ht="18.75" customHeight="1">
      <c r="B342" s="887"/>
      <c r="C342" s="888"/>
      <c r="D342" s="889"/>
      <c r="E342" s="890"/>
      <c r="F342" s="891"/>
      <c r="G342" s="892"/>
      <c r="H342" s="893"/>
    </row>
    <row r="343" spans="1:15" s="147" customFormat="1" ht="18.75" customHeight="1">
      <c r="B343" s="777" t="s">
        <v>465</v>
      </c>
      <c r="C343" s="145"/>
      <c r="D343" s="147" t="s">
        <v>466</v>
      </c>
      <c r="G343" s="147" t="s">
        <v>467</v>
      </c>
      <c r="H343" s="778"/>
    </row>
    <row r="344" spans="1:15" s="147" customFormat="1" ht="18.75" customHeight="1">
      <c r="B344" s="779" t="s">
        <v>468</v>
      </c>
      <c r="C344" s="1080" t="s">
        <v>469</v>
      </c>
      <c r="D344" s="133" t="s">
        <v>470</v>
      </c>
      <c r="F344" s="1080" t="s">
        <v>471</v>
      </c>
      <c r="G344" s="145" t="s">
        <v>472</v>
      </c>
      <c r="H344" s="1081" t="s">
        <v>473</v>
      </c>
    </row>
    <row r="345" spans="1:15" s="147" customFormat="1" ht="18.75" customHeight="1">
      <c r="B345" s="1545" t="s">
        <v>481</v>
      </c>
      <c r="C345" s="1546" t="s">
        <v>482</v>
      </c>
      <c r="D345" s="133" t="s">
        <v>476</v>
      </c>
      <c r="E345" s="148" t="s">
        <v>477</v>
      </c>
      <c r="F345" s="1082" t="s">
        <v>478</v>
      </c>
      <c r="G345" s="145" t="s">
        <v>479</v>
      </c>
      <c r="H345" s="1081" t="s">
        <v>480</v>
      </c>
    </row>
    <row r="346" spans="1:15" s="147" customFormat="1" ht="18.75" customHeight="1">
      <c r="B346" s="1545" t="s">
        <v>502</v>
      </c>
      <c r="C346" s="1546" t="s">
        <v>503</v>
      </c>
      <c r="D346" s="133" t="s">
        <v>483</v>
      </c>
      <c r="E346" s="148" t="s">
        <v>484</v>
      </c>
      <c r="F346" s="1082" t="s">
        <v>485</v>
      </c>
      <c r="G346" s="587" t="s">
        <v>486</v>
      </c>
      <c r="H346" s="1084" t="s">
        <v>487</v>
      </c>
    </row>
    <row r="347" spans="1:15" s="147" customFormat="1" ht="18.75" customHeight="1">
      <c r="B347" s="1545" t="s">
        <v>922</v>
      </c>
      <c r="C347" s="1532" t="s">
        <v>923</v>
      </c>
      <c r="D347" s="133" t="s">
        <v>490</v>
      </c>
      <c r="E347" s="148" t="s">
        <v>491</v>
      </c>
      <c r="F347" s="1082" t="s">
        <v>492</v>
      </c>
      <c r="G347" s="587" t="s">
        <v>493</v>
      </c>
      <c r="H347" s="1084" t="s">
        <v>494</v>
      </c>
    </row>
    <row r="348" spans="1:15" s="147" customFormat="1" ht="18.75" customHeight="1">
      <c r="B348" s="1545" t="s">
        <v>924</v>
      </c>
      <c r="C348" s="1532" t="s">
        <v>925</v>
      </c>
      <c r="D348" s="133" t="s">
        <v>497</v>
      </c>
      <c r="E348" s="148" t="s">
        <v>498</v>
      </c>
      <c r="F348" s="1082" t="s">
        <v>499</v>
      </c>
      <c r="G348" s="587" t="s">
        <v>500</v>
      </c>
      <c r="H348" s="1084" t="s">
        <v>501</v>
      </c>
    </row>
    <row r="349" spans="1:15" s="147" customFormat="1" ht="18.75" customHeight="1">
      <c r="B349" s="1545" t="s">
        <v>926</v>
      </c>
      <c r="C349" s="1532" t="s">
        <v>927</v>
      </c>
      <c r="D349" s="133" t="s">
        <v>504</v>
      </c>
      <c r="E349" s="148" t="s">
        <v>505</v>
      </c>
      <c r="F349" s="1082" t="s">
        <v>506</v>
      </c>
      <c r="G349" s="587" t="s">
        <v>507</v>
      </c>
      <c r="H349" s="1084" t="s">
        <v>508</v>
      </c>
    </row>
    <row r="350" spans="1:15" s="147" customFormat="1" ht="18.75" customHeight="1">
      <c r="B350" s="1545" t="s">
        <v>928</v>
      </c>
      <c r="C350" s="1532" t="s">
        <v>929</v>
      </c>
      <c r="D350" s="133" t="s">
        <v>511</v>
      </c>
      <c r="E350" s="148" t="s">
        <v>512</v>
      </c>
      <c r="F350" s="1080" t="s">
        <v>513</v>
      </c>
      <c r="G350" s="587" t="s">
        <v>514</v>
      </c>
      <c r="H350" s="786" t="s">
        <v>515</v>
      </c>
    </row>
    <row r="351" spans="1:15" s="149" customFormat="1" ht="18.75" customHeight="1">
      <c r="A351" s="1018"/>
      <c r="B351" s="1545" t="s">
        <v>930</v>
      </c>
      <c r="C351" s="1532" t="s">
        <v>931</v>
      </c>
      <c r="D351" s="133" t="s">
        <v>518</v>
      </c>
      <c r="E351" s="148" t="s">
        <v>519</v>
      </c>
      <c r="F351" s="738" t="s">
        <v>520</v>
      </c>
      <c r="G351" s="147"/>
      <c r="H351" s="787"/>
      <c r="I351" s="145"/>
      <c r="J351" s="145"/>
      <c r="K351" s="145"/>
    </row>
    <row r="352" spans="1:15" s="149" customFormat="1" ht="18.75" customHeight="1">
      <c r="A352" s="1018"/>
      <c r="B352" s="1545" t="s">
        <v>932</v>
      </c>
      <c r="C352" s="1532" t="s">
        <v>933</v>
      </c>
      <c r="D352" s="133"/>
      <c r="E352" s="148"/>
      <c r="F352" s="738"/>
      <c r="G352" s="147"/>
      <c r="H352" s="787"/>
      <c r="I352" s="145"/>
      <c r="J352" s="145"/>
      <c r="K352" s="145"/>
    </row>
    <row r="353" spans="1:11" s="149" customFormat="1" ht="18.75" customHeight="1">
      <c r="A353" s="1018"/>
      <c r="B353" s="1551" t="s">
        <v>934</v>
      </c>
      <c r="C353" s="1552" t="s">
        <v>935</v>
      </c>
      <c r="D353" s="790"/>
      <c r="E353" s="790"/>
      <c r="F353" s="790"/>
      <c r="G353" s="790"/>
      <c r="H353" s="1086"/>
      <c r="I353" s="145"/>
      <c r="J353" s="145"/>
      <c r="K353" s="145"/>
    </row>
  </sheetData>
  <mergeCells count="19">
    <mergeCell ref="B296:C296"/>
    <mergeCell ref="D296:D297"/>
    <mergeCell ref="B231:L231"/>
    <mergeCell ref="F206:J206"/>
    <mergeCell ref="B4:F4"/>
    <mergeCell ref="B278:C278"/>
    <mergeCell ref="D266:D267"/>
    <mergeCell ref="D278:D279"/>
    <mergeCell ref="B266:C266"/>
    <mergeCell ref="B232:C232"/>
    <mergeCell ref="B2:F2"/>
    <mergeCell ref="B6:F6"/>
    <mergeCell ref="B187:F187"/>
    <mergeCell ref="D8:D9"/>
    <mergeCell ref="B189:C189"/>
    <mergeCell ref="B8:C8"/>
    <mergeCell ref="B86:F86"/>
    <mergeCell ref="B88:C88"/>
    <mergeCell ref="D88:D89"/>
  </mergeCells>
  <hyperlinks>
    <hyperlink ref="H2" location="HOME!Print_Area" display="HOME" xr:uid="{24308EB9-B39E-4E6A-AFA5-1E2121918959}"/>
    <hyperlink ref="H344" r:id="rId1" xr:uid="{1F9ED3E2-F923-4F1D-820F-D0C7B9B14530}"/>
    <hyperlink ref="H349" r:id="rId2" xr:uid="{007BCC2C-220B-46AF-A835-DD7C8E7675DD}"/>
    <hyperlink ref="H348" r:id="rId3" xr:uid="{3B38FEA9-C890-4131-955D-71D619E60F2E}"/>
    <hyperlink ref="H347" r:id="rId4" xr:uid="{25918F3D-EDC1-4904-9152-BE74B029427B}"/>
    <hyperlink ref="H350" r:id="rId5" xr:uid="{BE08FB32-145A-4DA4-83FB-893781FCEC66}"/>
    <hyperlink ref="F344" r:id="rId6" xr:uid="{B53514D9-D199-42D7-9407-85CE3162162E}"/>
    <hyperlink ref="F349" r:id="rId7" xr:uid="{5E506F23-8499-4C3E-A4A8-B422EED4F27F}"/>
    <hyperlink ref="F345" r:id="rId8" xr:uid="{205FC96D-F0E8-4E88-9CDF-5535C71017F8}"/>
    <hyperlink ref="F346" r:id="rId9" xr:uid="{148F8735-E742-4933-8C49-6814FF4634FB}"/>
    <hyperlink ref="F347" r:id="rId10" xr:uid="{AB0CCC38-372C-424A-A6E9-5B733782F8AE}"/>
    <hyperlink ref="F348" r:id="rId11" xr:uid="{B55CAFCD-D6B2-4236-9361-D48CD70AF3F3}"/>
    <hyperlink ref="H345" r:id="rId12" xr:uid="{AC1C404E-AEF8-4106-9506-952804BBD6D7}"/>
    <hyperlink ref="H346" r:id="rId13" xr:uid="{FEFC445D-7FF3-4A4A-BF33-AAC953EB26BB}"/>
    <hyperlink ref="F350" r:id="rId14" xr:uid="{0B347891-83A6-4634-BDAF-A357B19378B6}"/>
    <hyperlink ref="F351" r:id="rId15" xr:uid="{DC3BBEB3-8DD5-4FBB-BB39-72F1DED53CEC}"/>
    <hyperlink ref="C344" r:id="rId16" xr:uid="{B9AFBBF7-BA2F-46E0-BE18-DAD55B9146F5}"/>
    <hyperlink ref="C345" r:id="rId17" xr:uid="{2023CAB8-24C1-491A-941E-3985EBFA9216}"/>
  </hyperlinks>
  <pageMargins left="0.35433070866141736" right="0.70866141732283472" top="0.74803149606299213" bottom="0.74803149606299213" header="0.31496062992125984" footer="0.31496062992125984"/>
  <pageSetup paperSize="9" scale="42" orientation="landscape" r:id="rId18"/>
  <headerFooter>
    <oddFooter>&amp;L_x000D_&amp;1#&amp;"Calibri"&amp;10&amp;K000000 Sensitivity: Public</oddFooter>
  </headerFooter>
  <ignoredErrors>
    <ignoredError sqref="F195:I195 G196:I196 G201:I201" formula="1"/>
    <ignoredError sqref="E192:F192 G192:J192" evalError="1"/>
  </ignoredErrors>
  <legacyDrawing r:id="rId1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38CB-F396-44B3-8FB8-B30C822DFFAB}">
  <sheetPr codeName="Sheet19">
    <tabColor theme="9" tint="0.59999389629810485"/>
    <pageSetUpPr fitToPage="1"/>
  </sheetPr>
  <dimension ref="A1:Q177"/>
  <sheetViews>
    <sheetView showGridLines="0" topLeftCell="A2" zoomScaleNormal="100" zoomScaleSheetLayoutView="75" workbookViewId="0">
      <selection activeCell="D156" sqref="D156"/>
    </sheetView>
  </sheetViews>
  <sheetFormatPr defaultColWidth="9.140625" defaultRowHeight="18.75" customHeight="1"/>
  <cols>
    <col min="1" max="1" width="25.28515625" style="853" bestFit="1" customWidth="1"/>
    <col min="2" max="2" width="25" style="11" customWidth="1"/>
    <col min="3" max="3" width="23.42578125" style="11" customWidth="1"/>
    <col min="4" max="4" width="19.140625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1.85546875" style="11" customWidth="1"/>
    <col min="9" max="9" width="23.7109375" style="18" customWidth="1"/>
    <col min="10" max="10" width="17.5703125" style="18" customWidth="1"/>
    <col min="11" max="11" width="16.7109375" customWidth="1"/>
    <col min="12" max="12" width="22.28515625" style="18" customWidth="1"/>
    <col min="13" max="13" width="19.5703125" style="18" customWidth="1"/>
    <col min="14" max="14" width="18" style="18" customWidth="1"/>
    <col min="15" max="17" width="15.7109375" style="345" customWidth="1"/>
    <col min="18" max="18" width="15.7109375" style="18" customWidth="1"/>
    <col min="19" max="19" width="20.5703125" style="18" customWidth="1"/>
    <col min="20" max="20" width="21.28515625" style="18" customWidth="1"/>
    <col min="21" max="21" width="23.42578125" style="18" customWidth="1"/>
    <col min="22" max="16384" width="9.140625" style="18"/>
  </cols>
  <sheetData>
    <row r="1" spans="1:10" ht="18.75" customHeight="1" thickBot="1"/>
    <row r="2" spans="1:10" ht="20.100000000000001" customHeight="1" thickBot="1">
      <c r="B2" s="1598" t="s">
        <v>0</v>
      </c>
      <c r="C2" s="1598"/>
      <c r="D2" s="1598"/>
      <c r="E2" s="1598"/>
      <c r="F2" s="1598"/>
      <c r="G2" s="121"/>
      <c r="H2" s="943" t="s">
        <v>241</v>
      </c>
      <c r="I2" s="410"/>
      <c r="J2" s="121"/>
    </row>
    <row r="3" spans="1:10" ht="18.75" customHeight="1" thickBot="1">
      <c r="B3" s="123"/>
      <c r="C3" s="122"/>
      <c r="D3" s="122"/>
      <c r="E3" s="122"/>
      <c r="F3" s="122"/>
      <c r="I3" s="121"/>
      <c r="J3" s="121"/>
    </row>
    <row r="4" spans="1:10" s="920" customFormat="1" ht="30" customHeight="1" thickBot="1">
      <c r="A4" s="1038"/>
      <c r="B4" s="1619" t="s">
        <v>15</v>
      </c>
      <c r="C4" s="1620"/>
      <c r="D4" s="1620"/>
      <c r="E4" s="1620"/>
      <c r="F4" s="1621"/>
      <c r="G4" s="922"/>
      <c r="H4" s="921"/>
      <c r="I4" s="923"/>
      <c r="J4" s="923"/>
    </row>
    <row r="5" spans="1:10" ht="18.75" customHeight="1">
      <c r="B5" s="16"/>
      <c r="C5" s="131"/>
      <c r="D5" s="16"/>
      <c r="E5" s="16"/>
      <c r="F5" s="16"/>
      <c r="G5" s="561"/>
      <c r="H5" s="562"/>
      <c r="I5" s="562"/>
      <c r="J5" s="563"/>
    </row>
    <row r="6" spans="1:10" s="14" customFormat="1" ht="18.75" customHeight="1">
      <c r="A6" s="804"/>
      <c r="C6" s="807"/>
      <c r="D6" s="763"/>
      <c r="E6" s="763"/>
      <c r="F6" s="763"/>
      <c r="G6" s="763"/>
      <c r="H6" s="763"/>
      <c r="I6" s="763"/>
      <c r="J6" s="763"/>
    </row>
    <row r="7" spans="1:10" s="14" customFormat="1" ht="37.5" customHeight="1">
      <c r="B7" s="1589" t="s">
        <v>9</v>
      </c>
      <c r="C7" s="1602"/>
      <c r="D7" s="1579" t="s">
        <v>247</v>
      </c>
      <c r="E7" s="1147" t="s">
        <v>1972</v>
      </c>
      <c r="F7" s="1579" t="s">
        <v>1973</v>
      </c>
      <c r="G7" s="1640" t="s">
        <v>250</v>
      </c>
      <c r="H7" s="1579" t="s">
        <v>1972</v>
      </c>
      <c r="I7" s="1579" t="s">
        <v>3323</v>
      </c>
      <c r="J7" s="1202"/>
    </row>
    <row r="8" spans="1:10" s="14" customFormat="1" ht="35.25" customHeight="1">
      <c r="A8" s="804"/>
      <c r="B8" s="1148" t="s">
        <v>249</v>
      </c>
      <c r="C8" s="1148" t="s">
        <v>250</v>
      </c>
      <c r="D8" s="1580"/>
      <c r="E8" s="1149" t="s">
        <v>56</v>
      </c>
      <c r="F8" s="1580"/>
      <c r="G8" s="1641"/>
      <c r="H8" s="1580"/>
      <c r="I8" s="1580"/>
      <c r="J8" s="1202"/>
    </row>
    <row r="9" spans="1:10" s="14" customFormat="1" ht="18.75" hidden="1" customHeight="1">
      <c r="A9" s="804"/>
      <c r="B9" s="1302" t="s">
        <v>1996</v>
      </c>
      <c r="C9" s="1302" t="s">
        <v>3324</v>
      </c>
      <c r="D9" s="1303">
        <v>45301</v>
      </c>
      <c r="E9" s="1151">
        <f t="shared" ref="E9" si="0">D9+9</f>
        <v>45310</v>
      </c>
      <c r="F9" s="1304" t="s">
        <v>785</v>
      </c>
      <c r="G9" s="1151" t="s">
        <v>3325</v>
      </c>
      <c r="H9" s="1151">
        <v>45310</v>
      </c>
      <c r="I9" s="1151">
        <f t="shared" ref="I9:I10" si="1">D9+18</f>
        <v>45319</v>
      </c>
      <c r="J9" s="1202"/>
    </row>
    <row r="10" spans="1:10" s="14" customFormat="1" ht="18.75" hidden="1" customHeight="1">
      <c r="A10" s="804"/>
      <c r="B10" s="1305" t="s">
        <v>3326</v>
      </c>
      <c r="C10" s="1302" t="s">
        <v>3327</v>
      </c>
      <c r="D10" s="1303">
        <v>45305</v>
      </c>
      <c r="E10" s="1151">
        <f t="shared" ref="E10" si="2">D10+9</f>
        <v>45314</v>
      </c>
      <c r="F10" s="1304" t="s">
        <v>459</v>
      </c>
      <c r="G10" s="1151" t="s">
        <v>459</v>
      </c>
      <c r="H10" s="1151">
        <f t="shared" ref="H10:H11" si="3">E10</f>
        <v>45314</v>
      </c>
      <c r="I10" s="1151">
        <f t="shared" si="1"/>
        <v>45323</v>
      </c>
      <c r="J10" s="1202"/>
    </row>
    <row r="11" spans="1:10" s="14" customFormat="1" ht="18.75" hidden="1" customHeight="1">
      <c r="A11" s="804"/>
      <c r="B11" s="1305" t="s">
        <v>1977</v>
      </c>
      <c r="C11" s="1302" t="s">
        <v>1978</v>
      </c>
      <c r="D11" s="1303">
        <v>45308</v>
      </c>
      <c r="E11" s="1151">
        <f t="shared" ref="E11:E13" si="4">D11+9</f>
        <v>45317</v>
      </c>
      <c r="F11" s="1304" t="s">
        <v>459</v>
      </c>
      <c r="G11" s="1151" t="s">
        <v>3328</v>
      </c>
      <c r="H11" s="1151">
        <f t="shared" si="3"/>
        <v>45317</v>
      </c>
      <c r="I11" s="1151">
        <f t="shared" ref="I11:I16" si="5">D11+18</f>
        <v>45326</v>
      </c>
      <c r="J11" s="1202"/>
    </row>
    <row r="12" spans="1:10" s="14" customFormat="1" ht="18.75" hidden="1" customHeight="1">
      <c r="A12" s="804"/>
      <c r="B12" s="1305" t="s">
        <v>3329</v>
      </c>
      <c r="C12" s="1302" t="s">
        <v>1982</v>
      </c>
      <c r="D12" s="1303">
        <v>45319</v>
      </c>
      <c r="E12" s="1151">
        <f t="shared" si="4"/>
        <v>45328</v>
      </c>
      <c r="F12" s="1304" t="s">
        <v>796</v>
      </c>
      <c r="G12" s="1151" t="s">
        <v>3330</v>
      </c>
      <c r="H12" s="1151">
        <v>45329</v>
      </c>
      <c r="I12" s="1151">
        <f t="shared" si="5"/>
        <v>45337</v>
      </c>
      <c r="J12" s="1202"/>
    </row>
    <row r="13" spans="1:10" s="14" customFormat="1" ht="18.75" hidden="1" customHeight="1">
      <c r="A13" s="804"/>
      <c r="B13" s="1305" t="s">
        <v>3331</v>
      </c>
      <c r="C13" s="1302" t="s">
        <v>1986</v>
      </c>
      <c r="D13" s="1303">
        <v>45322</v>
      </c>
      <c r="E13" s="1151">
        <f t="shared" si="4"/>
        <v>45331</v>
      </c>
      <c r="F13" s="1304" t="s">
        <v>785</v>
      </c>
      <c r="G13" s="1151" t="s">
        <v>3332</v>
      </c>
      <c r="H13" s="1151">
        <v>45336</v>
      </c>
      <c r="I13" s="1151">
        <f t="shared" si="5"/>
        <v>45340</v>
      </c>
      <c r="J13" s="1202"/>
    </row>
    <row r="14" spans="1:10" s="14" customFormat="1" ht="18.75" hidden="1" customHeight="1">
      <c r="A14" s="804"/>
      <c r="B14" s="1305" t="s">
        <v>1989</v>
      </c>
      <c r="C14" s="1302" t="s">
        <v>1990</v>
      </c>
      <c r="D14" s="1303">
        <v>45330</v>
      </c>
      <c r="E14" s="1151">
        <f t="shared" ref="E14:E15" si="6">D14+9</f>
        <v>45339</v>
      </c>
      <c r="F14" s="1304" t="s">
        <v>796</v>
      </c>
      <c r="G14" s="1151" t="s">
        <v>3333</v>
      </c>
      <c r="H14" s="1151">
        <v>45343</v>
      </c>
      <c r="I14" s="1151">
        <f t="shared" si="5"/>
        <v>45348</v>
      </c>
      <c r="J14" s="1202"/>
    </row>
    <row r="15" spans="1:10" s="14" customFormat="1" ht="18.75" hidden="1" customHeight="1">
      <c r="A15" s="804"/>
      <c r="B15" s="1305" t="s">
        <v>1992</v>
      </c>
      <c r="C15" s="1302" t="s">
        <v>1993</v>
      </c>
      <c r="D15" s="1303">
        <v>45342</v>
      </c>
      <c r="E15" s="1151">
        <f t="shared" si="6"/>
        <v>45351</v>
      </c>
      <c r="F15" s="1304" t="s">
        <v>785</v>
      </c>
      <c r="G15" s="1151" t="s">
        <v>3334</v>
      </c>
      <c r="H15" s="1151">
        <v>45350</v>
      </c>
      <c r="I15" s="1151">
        <f t="shared" si="5"/>
        <v>45360</v>
      </c>
      <c r="J15" s="1202"/>
    </row>
    <row r="16" spans="1:10" s="14" customFormat="1" ht="18.75" hidden="1" customHeight="1">
      <c r="A16" s="804"/>
      <c r="B16" s="1305" t="s">
        <v>1996</v>
      </c>
      <c r="C16" s="1302" t="s">
        <v>1997</v>
      </c>
      <c r="D16" s="1303">
        <v>45343</v>
      </c>
      <c r="E16" s="1151">
        <f t="shared" ref="E16" si="7">D16+9</f>
        <v>45352</v>
      </c>
      <c r="F16" s="1304" t="s">
        <v>796</v>
      </c>
      <c r="G16" s="1151" t="s">
        <v>3335</v>
      </c>
      <c r="H16" s="1151">
        <v>45357</v>
      </c>
      <c r="I16" s="1151">
        <f t="shared" si="5"/>
        <v>45361</v>
      </c>
      <c r="J16" s="1202"/>
    </row>
    <row r="17" spans="1:10" s="14" customFormat="1" ht="18.75" hidden="1" customHeight="1">
      <c r="A17" s="804"/>
      <c r="B17" s="1305" t="s">
        <v>2000</v>
      </c>
      <c r="C17" s="1302" t="s">
        <v>2001</v>
      </c>
      <c r="D17" s="1303">
        <f t="shared" ref="D17" si="8">D16+7</f>
        <v>45350</v>
      </c>
      <c r="E17" s="1151">
        <f>D17+9</f>
        <v>45359</v>
      </c>
      <c r="F17" s="1304" t="s">
        <v>785</v>
      </c>
      <c r="G17" s="1151" t="s">
        <v>3336</v>
      </c>
      <c r="H17" s="1151">
        <v>45364</v>
      </c>
      <c r="I17" s="1151">
        <f>D17+18</f>
        <v>45368</v>
      </c>
      <c r="J17" s="1202"/>
    </row>
    <row r="18" spans="1:10" s="14" customFormat="1" ht="18.75" hidden="1" customHeight="1">
      <c r="A18" s="804"/>
      <c r="B18" s="1305" t="s">
        <v>1977</v>
      </c>
      <c r="C18" s="1302" t="s">
        <v>2003</v>
      </c>
      <c r="D18" s="1303">
        <v>45357</v>
      </c>
      <c r="E18" s="1151">
        <f>D18+9</f>
        <v>45366</v>
      </c>
      <c r="F18" s="1304" t="s">
        <v>796</v>
      </c>
      <c r="G18" s="1151" t="s">
        <v>3337</v>
      </c>
      <c r="H18" s="1151">
        <v>45371</v>
      </c>
      <c r="I18" s="1151">
        <f>D18+18</f>
        <v>45375</v>
      </c>
      <c r="J18" s="1202"/>
    </row>
    <row r="19" spans="1:10" s="14" customFormat="1" ht="18.75" hidden="1" customHeight="1">
      <c r="A19" s="804" t="s">
        <v>2957</v>
      </c>
      <c r="B19" s="1306" t="s">
        <v>283</v>
      </c>
      <c r="C19" s="1302" t="s">
        <v>2005</v>
      </c>
      <c r="D19" s="1303">
        <v>45373</v>
      </c>
      <c r="E19" s="1307" t="s">
        <v>283</v>
      </c>
      <c r="F19" s="1304" t="s">
        <v>796</v>
      </c>
      <c r="G19" s="1151" t="s">
        <v>3338</v>
      </c>
      <c r="H19" s="1151">
        <v>45381</v>
      </c>
      <c r="I19" s="1151">
        <f>D19+18</f>
        <v>45391</v>
      </c>
      <c r="J19" s="1202"/>
    </row>
    <row r="20" spans="1:10" s="14" customFormat="1" ht="18.75" hidden="1" customHeight="1">
      <c r="A20" s="804"/>
      <c r="B20" s="1308" t="s">
        <v>1989</v>
      </c>
      <c r="C20" s="1274" t="s">
        <v>2007</v>
      </c>
      <c r="D20" s="1274">
        <v>45379</v>
      </c>
      <c r="E20" s="1151">
        <f t="shared" ref="E20:E21" si="9">D20+9</f>
        <v>45388</v>
      </c>
      <c r="F20" s="1304" t="s">
        <v>796</v>
      </c>
      <c r="G20" s="1151" t="s">
        <v>3339</v>
      </c>
      <c r="H20" s="1151">
        <v>45397</v>
      </c>
      <c r="I20" s="1151">
        <v>45402</v>
      </c>
      <c r="J20" s="1202"/>
    </row>
    <row r="21" spans="1:10" s="14" customFormat="1" ht="18.75" hidden="1" customHeight="1">
      <c r="A21" s="804"/>
      <c r="B21" s="1308" t="s">
        <v>1981</v>
      </c>
      <c r="C21" s="1274" t="s">
        <v>2010</v>
      </c>
      <c r="D21" s="1274">
        <v>45380</v>
      </c>
      <c r="E21" s="1151">
        <f t="shared" si="9"/>
        <v>45389</v>
      </c>
      <c r="F21" s="1304" t="s">
        <v>796</v>
      </c>
      <c r="G21" s="1151" t="s">
        <v>3339</v>
      </c>
      <c r="H21" s="1151">
        <v>45397</v>
      </c>
      <c r="I21" s="1151">
        <v>45402</v>
      </c>
      <c r="J21" s="1202"/>
    </row>
    <row r="22" spans="1:10" s="14" customFormat="1" ht="18.75" hidden="1" customHeight="1">
      <c r="A22" s="804"/>
      <c r="B22" s="1308" t="s">
        <v>1996</v>
      </c>
      <c r="C22" s="1274" t="s">
        <v>2012</v>
      </c>
      <c r="D22" s="1274">
        <v>45385</v>
      </c>
      <c r="E22" s="1151">
        <f t="shared" ref="E22:E27" si="10">D22+9</f>
        <v>45394</v>
      </c>
      <c r="F22" s="1304" t="s">
        <v>796</v>
      </c>
      <c r="G22" s="1151" t="s">
        <v>3339</v>
      </c>
      <c r="H22" s="1151">
        <v>45397</v>
      </c>
      <c r="I22" s="1151">
        <v>45402</v>
      </c>
      <c r="J22" s="1202"/>
    </row>
    <row r="23" spans="1:10" s="14" customFormat="1" ht="18.75" hidden="1" customHeight="1">
      <c r="A23" s="804"/>
      <c r="B23" s="1308" t="s">
        <v>2000</v>
      </c>
      <c r="C23" s="1274" t="s">
        <v>2024</v>
      </c>
      <c r="D23" s="1274">
        <v>45393</v>
      </c>
      <c r="E23" s="1151">
        <f t="shared" si="10"/>
        <v>45402</v>
      </c>
      <c r="F23" s="1304" t="s">
        <v>785</v>
      </c>
      <c r="G23" s="1151" t="s">
        <v>3340</v>
      </c>
      <c r="H23" s="1151">
        <v>45431</v>
      </c>
      <c r="I23" s="1151">
        <v>45434</v>
      </c>
      <c r="J23" s="1202"/>
    </row>
    <row r="24" spans="1:10" s="14" customFormat="1" ht="18.75" hidden="1" customHeight="1">
      <c r="A24" s="804" t="s">
        <v>3341</v>
      </c>
      <c r="B24" s="1309" t="s">
        <v>283</v>
      </c>
      <c r="C24" s="1275" t="s">
        <v>2026</v>
      </c>
      <c r="D24" s="1277">
        <v>45399</v>
      </c>
      <c r="E24" s="1193">
        <f t="shared" si="10"/>
        <v>45408</v>
      </c>
      <c r="F24" s="1310" t="s">
        <v>785</v>
      </c>
      <c r="G24" s="1193" t="s">
        <v>3342</v>
      </c>
      <c r="H24" s="1193">
        <v>45414</v>
      </c>
      <c r="I24" s="1193">
        <f t="shared" ref="I24" si="11">D24+18</f>
        <v>45417</v>
      </c>
      <c r="J24" s="1202"/>
    </row>
    <row r="25" spans="1:10" s="14" customFormat="1" ht="18.75" hidden="1" customHeight="1">
      <c r="A25" s="804"/>
      <c r="B25" s="1311" t="s">
        <v>2009</v>
      </c>
      <c r="C25" s="1275" t="s">
        <v>2028</v>
      </c>
      <c r="D25" s="1275">
        <v>45415</v>
      </c>
      <c r="E25" s="1151">
        <f t="shared" si="10"/>
        <v>45424</v>
      </c>
      <c r="F25" s="1304" t="s">
        <v>785</v>
      </c>
      <c r="G25" s="1151" t="s">
        <v>3343</v>
      </c>
      <c r="H25" s="1151">
        <v>45427</v>
      </c>
      <c r="I25" s="1151">
        <f>H25+5</f>
        <v>45432</v>
      </c>
      <c r="J25" s="1202"/>
    </row>
    <row r="26" spans="1:10" s="14" customFormat="1" ht="18.75" hidden="1" customHeight="1">
      <c r="A26" s="804"/>
      <c r="B26" s="1311" t="s">
        <v>1989</v>
      </c>
      <c r="C26" s="1275" t="s">
        <v>3344</v>
      </c>
      <c r="D26" s="1275">
        <v>45419</v>
      </c>
      <c r="E26" s="1151">
        <f t="shared" si="10"/>
        <v>45428</v>
      </c>
      <c r="F26" s="1304" t="s">
        <v>785</v>
      </c>
      <c r="G26" s="1151" t="s">
        <v>3345</v>
      </c>
      <c r="H26" s="1151">
        <v>45436</v>
      </c>
      <c r="I26" s="1151">
        <f t="shared" ref="I26:I31" si="12">H26+5</f>
        <v>45441</v>
      </c>
      <c r="J26" s="1202"/>
    </row>
    <row r="27" spans="1:10" s="14" customFormat="1" ht="18.75" hidden="1" customHeight="1">
      <c r="A27" s="804" t="s">
        <v>1981</v>
      </c>
      <c r="B27" s="1312" t="s">
        <v>307</v>
      </c>
      <c r="C27" s="1274" t="s">
        <v>3346</v>
      </c>
      <c r="D27" s="1277">
        <v>45424</v>
      </c>
      <c r="E27" s="1156">
        <f t="shared" si="10"/>
        <v>45433</v>
      </c>
      <c r="F27" s="1313" t="s">
        <v>796</v>
      </c>
      <c r="G27" s="1156" t="s">
        <v>3347</v>
      </c>
      <c r="H27" s="1156">
        <v>45441</v>
      </c>
      <c r="I27" s="1156">
        <f t="shared" si="12"/>
        <v>45446</v>
      </c>
      <c r="J27" s="1202"/>
    </row>
    <row r="28" spans="1:10" s="14" customFormat="1" ht="18.75" hidden="1" customHeight="1">
      <c r="A28" s="804"/>
      <c r="B28" s="1274" t="s">
        <v>1996</v>
      </c>
      <c r="C28" s="1275" t="s">
        <v>3348</v>
      </c>
      <c r="D28" s="1275">
        <v>45429</v>
      </c>
      <c r="E28" s="1151">
        <f t="shared" ref="E28:E31" si="13">D28+9</f>
        <v>45438</v>
      </c>
      <c r="F28" s="1304" t="s">
        <v>796</v>
      </c>
      <c r="G28" s="1151" t="s">
        <v>3345</v>
      </c>
      <c r="H28" s="1151">
        <v>45441</v>
      </c>
      <c r="I28" s="1151">
        <f t="shared" si="12"/>
        <v>45446</v>
      </c>
      <c r="J28" s="1202"/>
    </row>
    <row r="29" spans="1:10" s="14" customFormat="1" ht="18.75" hidden="1" customHeight="1">
      <c r="A29" s="804"/>
      <c r="B29" s="1274" t="s">
        <v>2000</v>
      </c>
      <c r="C29" s="1274" t="s">
        <v>3349</v>
      </c>
      <c r="D29" s="1275">
        <v>45440</v>
      </c>
      <c r="E29" s="1151">
        <f t="shared" si="13"/>
        <v>45449</v>
      </c>
      <c r="F29" s="1304" t="s">
        <v>796</v>
      </c>
      <c r="G29" s="1151" t="s">
        <v>3350</v>
      </c>
      <c r="H29" s="1151">
        <v>45454</v>
      </c>
      <c r="I29" s="1151">
        <f t="shared" ref="I29" si="14">H29+5</f>
        <v>45459</v>
      </c>
      <c r="J29" s="1202"/>
    </row>
    <row r="30" spans="1:10" s="14" customFormat="1" ht="18.75" hidden="1" customHeight="1">
      <c r="A30" s="804"/>
      <c r="B30" s="1278" t="s">
        <v>2995</v>
      </c>
      <c r="C30" s="1274" t="s">
        <v>3351</v>
      </c>
      <c r="D30" s="1275">
        <v>45451</v>
      </c>
      <c r="E30" s="1151">
        <f t="shared" si="13"/>
        <v>45460</v>
      </c>
      <c r="F30" s="1304" t="s">
        <v>796</v>
      </c>
      <c r="G30" s="1151" t="s">
        <v>3350</v>
      </c>
      <c r="H30" s="1151">
        <v>45454</v>
      </c>
      <c r="I30" s="1151">
        <f t="shared" si="12"/>
        <v>45459</v>
      </c>
      <c r="J30" s="1202"/>
    </row>
    <row r="31" spans="1:10" s="14" customFormat="1" ht="18.75" hidden="1" customHeight="1">
      <c r="A31" s="804"/>
      <c r="B31" s="1274" t="s">
        <v>1977</v>
      </c>
      <c r="C31" s="1274" t="s">
        <v>3352</v>
      </c>
      <c r="D31" s="1275">
        <v>45454</v>
      </c>
      <c r="E31" s="1151">
        <f t="shared" si="13"/>
        <v>45463</v>
      </c>
      <c r="F31" s="1304" t="s">
        <v>785</v>
      </c>
      <c r="G31" s="1151" t="s">
        <v>3353</v>
      </c>
      <c r="H31" s="1151">
        <v>45462</v>
      </c>
      <c r="I31" s="1151">
        <f t="shared" si="12"/>
        <v>45467</v>
      </c>
      <c r="J31" s="1202"/>
    </row>
    <row r="32" spans="1:10" s="14" customFormat="1" ht="18.75" hidden="1" customHeight="1">
      <c r="A32" s="804"/>
      <c r="B32" s="1274" t="s">
        <v>2009</v>
      </c>
      <c r="C32" s="1275" t="s">
        <v>2993</v>
      </c>
      <c r="D32" s="1275">
        <v>45454</v>
      </c>
      <c r="E32" s="1151">
        <f t="shared" ref="E32:E35" si="15">D32+9</f>
        <v>45463</v>
      </c>
      <c r="F32" s="1304" t="s">
        <v>796</v>
      </c>
      <c r="G32" s="1151" t="s">
        <v>3354</v>
      </c>
      <c r="H32" s="1151">
        <v>45468</v>
      </c>
      <c r="I32" s="1151">
        <f t="shared" ref="I32" si="16">H32+5</f>
        <v>45473</v>
      </c>
      <c r="J32" s="1202"/>
    </row>
    <row r="33" spans="1:10" s="14" customFormat="1" ht="18.75" hidden="1" customHeight="1">
      <c r="A33" s="804"/>
      <c r="B33" s="1274" t="s">
        <v>2009</v>
      </c>
      <c r="C33" s="1275" t="s">
        <v>3355</v>
      </c>
      <c r="D33" s="1275">
        <v>45461</v>
      </c>
      <c r="E33" s="1151">
        <f t="shared" si="15"/>
        <v>45470</v>
      </c>
      <c r="F33" s="1304"/>
      <c r="G33" s="1151"/>
      <c r="H33" s="1151"/>
      <c r="I33" s="1151"/>
      <c r="J33" s="1202"/>
    </row>
    <row r="34" spans="1:10" s="14" customFormat="1" ht="18.75" hidden="1" customHeight="1">
      <c r="A34" s="804"/>
      <c r="B34" s="1274" t="s">
        <v>1989</v>
      </c>
      <c r="C34" s="1274" t="s">
        <v>3356</v>
      </c>
      <c r="D34" s="1275">
        <v>45463</v>
      </c>
      <c r="E34" s="1151">
        <f t="shared" si="15"/>
        <v>45472</v>
      </c>
      <c r="F34" s="1304"/>
      <c r="G34" s="1151"/>
      <c r="H34" s="1151"/>
      <c r="I34" s="1151"/>
      <c r="J34" s="1202"/>
    </row>
    <row r="35" spans="1:10" s="14" customFormat="1" ht="18.75" hidden="1" customHeight="1">
      <c r="A35" s="804"/>
      <c r="B35" s="1314" t="s">
        <v>307</v>
      </c>
      <c r="C35" s="1275" t="s">
        <v>3357</v>
      </c>
      <c r="D35" s="1277">
        <v>45469</v>
      </c>
      <c r="E35" s="1156">
        <f t="shared" si="15"/>
        <v>45478</v>
      </c>
      <c r="F35" s="1315"/>
      <c r="G35" s="1156"/>
      <c r="H35" s="1156"/>
      <c r="I35" s="1156"/>
      <c r="J35" s="1202"/>
    </row>
    <row r="36" spans="1:10" s="14" customFormat="1" ht="18.75" hidden="1" customHeight="1">
      <c r="A36" s="804"/>
      <c r="B36" s="1274" t="s">
        <v>1981</v>
      </c>
      <c r="C36" s="1274" t="s">
        <v>3175</v>
      </c>
      <c r="D36" s="1275">
        <v>45481</v>
      </c>
      <c r="E36" s="1151">
        <f t="shared" ref="E36:E37" si="17">D36+9</f>
        <v>45490</v>
      </c>
      <c r="F36" s="1304" t="s">
        <v>796</v>
      </c>
      <c r="G36" s="1151" t="s">
        <v>3358</v>
      </c>
      <c r="H36" s="1151">
        <v>45496</v>
      </c>
      <c r="I36" s="1151">
        <f>H36+7</f>
        <v>45503</v>
      </c>
      <c r="J36" s="1202"/>
    </row>
    <row r="37" spans="1:10" s="14" customFormat="1" ht="18.75" hidden="1" customHeight="1">
      <c r="A37" s="804"/>
      <c r="B37" s="1274" t="s">
        <v>2794</v>
      </c>
      <c r="C37" s="1274" t="s">
        <v>3176</v>
      </c>
      <c r="D37" s="1177" t="s">
        <v>283</v>
      </c>
      <c r="E37" s="1156" t="e">
        <f t="shared" si="17"/>
        <v>#VALUE!</v>
      </c>
      <c r="F37" s="1313" t="s">
        <v>796</v>
      </c>
      <c r="G37" s="1156" t="s">
        <v>3359</v>
      </c>
      <c r="H37" s="1156">
        <v>45514</v>
      </c>
      <c r="I37" s="1156">
        <f t="shared" ref="I37:I41" si="18">H37+7</f>
        <v>45521</v>
      </c>
      <c r="J37" s="1202"/>
    </row>
    <row r="38" spans="1:10" s="14" customFormat="1" ht="18.75" hidden="1" customHeight="1">
      <c r="A38" s="804"/>
      <c r="B38" s="1275" t="s">
        <v>2995</v>
      </c>
      <c r="C38" s="1274" t="s">
        <v>3177</v>
      </c>
      <c r="D38" s="1275">
        <v>45505</v>
      </c>
      <c r="E38" s="1151">
        <f t="shared" ref="E38:E39" si="19">D38+9</f>
        <v>45514</v>
      </c>
      <c r="F38" s="1304" t="s">
        <v>796</v>
      </c>
      <c r="G38" s="1151" t="s">
        <v>3360</v>
      </c>
      <c r="H38" s="1151">
        <v>45520</v>
      </c>
      <c r="I38" s="1151">
        <f t="shared" si="18"/>
        <v>45527</v>
      </c>
      <c r="J38" s="1202"/>
    </row>
    <row r="39" spans="1:10" s="14" customFormat="1" ht="18.75" hidden="1" customHeight="1">
      <c r="A39" s="804"/>
      <c r="B39" s="1278" t="s">
        <v>307</v>
      </c>
      <c r="C39" s="1274" t="s">
        <v>3179</v>
      </c>
      <c r="D39" s="1277">
        <v>45507</v>
      </c>
      <c r="E39" s="1156">
        <f t="shared" si="19"/>
        <v>45516</v>
      </c>
      <c r="F39" s="1313" t="s">
        <v>796</v>
      </c>
      <c r="G39" s="1156" t="s">
        <v>3359</v>
      </c>
      <c r="H39" s="1156">
        <v>45524</v>
      </c>
      <c r="I39" s="1156">
        <f t="shared" si="18"/>
        <v>45531</v>
      </c>
      <c r="J39" s="1202"/>
    </row>
    <row r="40" spans="1:10" s="14" customFormat="1" ht="18.75" hidden="1" customHeight="1">
      <c r="A40" s="804"/>
      <c r="B40" s="1274" t="s">
        <v>2009</v>
      </c>
      <c r="C40" s="1275" t="s">
        <v>3180</v>
      </c>
      <c r="D40" s="1275">
        <v>45507</v>
      </c>
      <c r="E40" s="1151">
        <f t="shared" ref="E40:E43" si="20">D40+9</f>
        <v>45516</v>
      </c>
      <c r="F40" s="1304" t="s">
        <v>796</v>
      </c>
      <c r="G40" s="1151" t="s">
        <v>3360</v>
      </c>
      <c r="H40" s="1151">
        <v>45520</v>
      </c>
      <c r="I40" s="1151">
        <f t="shared" ref="I40" si="21">H40+7</f>
        <v>45527</v>
      </c>
      <c r="J40" s="1202"/>
    </row>
    <row r="41" spans="1:10" s="14" customFormat="1" ht="18.75" hidden="1" customHeight="1">
      <c r="A41" s="804"/>
      <c r="B41" s="1274" t="s">
        <v>1989</v>
      </c>
      <c r="C41" s="1274" t="s">
        <v>3181</v>
      </c>
      <c r="D41" s="1275">
        <v>45512</v>
      </c>
      <c r="E41" s="1151">
        <f t="shared" si="20"/>
        <v>45521</v>
      </c>
      <c r="F41" s="1304" t="s">
        <v>796</v>
      </c>
      <c r="G41" s="1151" t="s">
        <v>3359</v>
      </c>
      <c r="H41" s="1151">
        <v>45529</v>
      </c>
      <c r="I41" s="1151">
        <f t="shared" si="18"/>
        <v>45536</v>
      </c>
      <c r="J41" s="1202"/>
    </row>
    <row r="42" spans="1:10" s="14" customFormat="1" ht="18.75" hidden="1" customHeight="1">
      <c r="A42" s="804"/>
      <c r="B42" s="1275" t="s">
        <v>1977</v>
      </c>
      <c r="C42" s="1274" t="s">
        <v>3182</v>
      </c>
      <c r="D42" s="1275">
        <v>45518</v>
      </c>
      <c r="E42" s="1151">
        <f t="shared" si="20"/>
        <v>45527</v>
      </c>
      <c r="F42" s="1304" t="s">
        <v>257</v>
      </c>
      <c r="G42" s="1151" t="s">
        <v>3361</v>
      </c>
      <c r="H42" s="1151">
        <v>45529</v>
      </c>
      <c r="I42" s="1151">
        <f t="shared" ref="I42" si="22">H42+7</f>
        <v>45536</v>
      </c>
      <c r="J42" s="1202"/>
    </row>
    <row r="43" spans="1:10" s="14" customFormat="1" ht="18.75" hidden="1" customHeight="1">
      <c r="A43" s="804"/>
      <c r="B43" s="1274" t="s">
        <v>1996</v>
      </c>
      <c r="C43" s="1274" t="s">
        <v>3183</v>
      </c>
      <c r="D43" s="1275">
        <v>45533</v>
      </c>
      <c r="E43" s="1151">
        <f t="shared" si="20"/>
        <v>45542</v>
      </c>
      <c r="F43" s="1304" t="s">
        <v>944</v>
      </c>
      <c r="G43" s="1151" t="s">
        <v>3362</v>
      </c>
      <c r="H43" s="1151">
        <v>45545</v>
      </c>
      <c r="I43" s="1151">
        <f t="shared" ref="I43" si="23">H43+7</f>
        <v>45552</v>
      </c>
      <c r="J43" s="1202"/>
    </row>
    <row r="44" spans="1:10" s="14" customFormat="1" ht="18.75" hidden="1" customHeight="1">
      <c r="A44" s="804"/>
      <c r="B44" s="1274" t="s">
        <v>2794</v>
      </c>
      <c r="C44" s="1274" t="s">
        <v>3184</v>
      </c>
      <c r="D44" s="1275">
        <v>45540</v>
      </c>
      <c r="E44" s="1151">
        <f t="shared" ref="E44:E48" si="24">D44+9</f>
        <v>45549</v>
      </c>
      <c r="F44" s="1304" t="s">
        <v>257</v>
      </c>
      <c r="G44" s="1151" t="s">
        <v>3363</v>
      </c>
      <c r="H44" s="1151">
        <v>45559</v>
      </c>
      <c r="I44" s="1151">
        <f t="shared" ref="I44:I48" si="25">H44+7</f>
        <v>45566</v>
      </c>
      <c r="J44" s="1202"/>
    </row>
    <row r="45" spans="1:10" s="14" customFormat="1" ht="18.75" hidden="1" customHeight="1">
      <c r="A45" s="804"/>
      <c r="B45" s="1275" t="s">
        <v>3004</v>
      </c>
      <c r="C45" s="1274" t="s">
        <v>3185</v>
      </c>
      <c r="D45" s="1275">
        <v>45545</v>
      </c>
      <c r="E45" s="1151">
        <f t="shared" si="24"/>
        <v>45554</v>
      </c>
      <c r="F45" s="1304" t="s">
        <v>257</v>
      </c>
      <c r="G45" s="1151" t="s">
        <v>3363</v>
      </c>
      <c r="H45" s="1151">
        <v>45559</v>
      </c>
      <c r="I45" s="1151">
        <f t="shared" ref="I45" si="26">H45+7</f>
        <v>45566</v>
      </c>
      <c r="J45" s="1202"/>
    </row>
    <row r="46" spans="1:10" s="14" customFormat="1" ht="18.75" hidden="1" customHeight="1">
      <c r="A46" s="804"/>
      <c r="B46" s="1274" t="s">
        <v>2009</v>
      </c>
      <c r="C46" s="1275" t="s">
        <v>3186</v>
      </c>
      <c r="D46" s="1275">
        <v>45549</v>
      </c>
      <c r="E46" s="1151">
        <f t="shared" si="24"/>
        <v>45558</v>
      </c>
      <c r="F46" s="1263" t="s">
        <v>796</v>
      </c>
      <c r="G46" s="1151" t="s">
        <v>3364</v>
      </c>
      <c r="H46" s="1151">
        <v>45566</v>
      </c>
      <c r="I46" s="1151">
        <f t="shared" si="25"/>
        <v>45573</v>
      </c>
      <c r="J46" s="1202"/>
    </row>
    <row r="47" spans="1:10" s="14" customFormat="1" ht="18.75" hidden="1" customHeight="1">
      <c r="A47" s="804"/>
      <c r="B47" s="1274" t="s">
        <v>2000</v>
      </c>
      <c r="C47" s="1274" t="s">
        <v>3187</v>
      </c>
      <c r="D47" s="1275">
        <v>45557</v>
      </c>
      <c r="E47" s="1151">
        <f t="shared" si="24"/>
        <v>45566</v>
      </c>
      <c r="F47" s="1263" t="s">
        <v>257</v>
      </c>
      <c r="G47" s="1151" t="s">
        <v>3365</v>
      </c>
      <c r="H47" s="1151">
        <v>45573</v>
      </c>
      <c r="I47" s="1151">
        <f t="shared" si="25"/>
        <v>45580</v>
      </c>
      <c r="J47" s="1202"/>
    </row>
    <row r="48" spans="1:10" s="14" customFormat="1" ht="18" hidden="1" customHeight="1">
      <c r="A48" s="804"/>
      <c r="B48" s="1274" t="s">
        <v>1977</v>
      </c>
      <c r="C48" s="1274" t="s">
        <v>3366</v>
      </c>
      <c r="D48" s="1275">
        <v>45563</v>
      </c>
      <c r="E48" s="1151">
        <f t="shared" si="24"/>
        <v>45572</v>
      </c>
      <c r="F48" s="1304" t="s">
        <v>796</v>
      </c>
      <c r="G48" s="1151" t="s">
        <v>3367</v>
      </c>
      <c r="H48" s="1151">
        <v>45580</v>
      </c>
      <c r="I48" s="1151">
        <f t="shared" si="25"/>
        <v>45587</v>
      </c>
      <c r="J48" s="1202"/>
    </row>
    <row r="49" spans="1:10" s="14" customFormat="1" ht="18.75" hidden="1" customHeight="1">
      <c r="A49" s="804"/>
      <c r="B49" s="1274" t="s">
        <v>2172</v>
      </c>
      <c r="C49" s="1274" t="s">
        <v>3189</v>
      </c>
      <c r="D49" s="1275">
        <v>45571</v>
      </c>
      <c r="E49" s="1151">
        <f t="shared" ref="E49:E53" si="27">D49+9</f>
        <v>45580</v>
      </c>
      <c r="F49" s="1304" t="s">
        <v>257</v>
      </c>
      <c r="G49" s="1151" t="s">
        <v>3368</v>
      </c>
      <c r="H49" s="1151">
        <v>45597</v>
      </c>
      <c r="I49" s="1151">
        <f>H49+10</f>
        <v>45607</v>
      </c>
      <c r="J49" s="1202"/>
    </row>
    <row r="50" spans="1:10" s="14" customFormat="1" ht="18.75" hidden="1" customHeight="1">
      <c r="A50" s="804"/>
      <c r="B50" s="1274" t="s">
        <v>1996</v>
      </c>
      <c r="C50" s="1274" t="s">
        <v>3190</v>
      </c>
      <c r="D50" s="1275">
        <v>45578</v>
      </c>
      <c r="E50" s="1151">
        <f t="shared" si="27"/>
        <v>45587</v>
      </c>
      <c r="F50" s="1304" t="s">
        <v>257</v>
      </c>
      <c r="G50" s="1151" t="s">
        <v>3368</v>
      </c>
      <c r="H50" s="1151">
        <v>45597</v>
      </c>
      <c r="I50" s="1151">
        <f t="shared" ref="I50:I52" si="28">H50+10</f>
        <v>45607</v>
      </c>
      <c r="J50" s="1202"/>
    </row>
    <row r="51" spans="1:10" s="14" customFormat="1" ht="18.75" hidden="1" customHeight="1">
      <c r="A51" s="804"/>
      <c r="B51" s="1274" t="s">
        <v>2794</v>
      </c>
      <c r="C51" s="1274" t="s">
        <v>3191</v>
      </c>
      <c r="D51" s="1275">
        <v>45580</v>
      </c>
      <c r="E51" s="1151">
        <f t="shared" si="27"/>
        <v>45589</v>
      </c>
      <c r="F51" s="1304" t="s">
        <v>257</v>
      </c>
      <c r="G51" s="1151" t="s">
        <v>3368</v>
      </c>
      <c r="H51" s="1151">
        <v>45597</v>
      </c>
      <c r="I51" s="1151">
        <f t="shared" si="28"/>
        <v>45607</v>
      </c>
      <c r="J51" s="1202"/>
    </row>
    <row r="52" spans="1:10" s="14" customFormat="1" ht="18.75" hidden="1" customHeight="1">
      <c r="A52" s="804"/>
      <c r="B52" s="1274" t="s">
        <v>2009</v>
      </c>
      <c r="C52" s="1274" t="s">
        <v>3192</v>
      </c>
      <c r="D52" s="1275">
        <v>45587</v>
      </c>
      <c r="E52" s="1151">
        <f t="shared" si="27"/>
        <v>45596</v>
      </c>
      <c r="F52" s="1304" t="s">
        <v>639</v>
      </c>
      <c r="G52" s="1151" t="s">
        <v>3369</v>
      </c>
      <c r="H52" s="1151">
        <v>45611</v>
      </c>
      <c r="I52" s="1151">
        <f t="shared" si="28"/>
        <v>45621</v>
      </c>
      <c r="J52" s="1202"/>
    </row>
    <row r="53" spans="1:10" s="14" customFormat="1" ht="18" hidden="1" customHeight="1">
      <c r="A53" s="804"/>
      <c r="B53" s="1274" t="s">
        <v>2812</v>
      </c>
      <c r="C53" s="1274" t="s">
        <v>3193</v>
      </c>
      <c r="D53" s="1275">
        <v>45595</v>
      </c>
      <c r="E53" s="1151">
        <f t="shared" si="27"/>
        <v>45604</v>
      </c>
      <c r="F53" s="1304" t="s">
        <v>639</v>
      </c>
      <c r="G53" s="1151" t="s">
        <v>3369</v>
      </c>
      <c r="H53" s="1151">
        <v>45611</v>
      </c>
      <c r="I53" s="1151">
        <f t="shared" ref="I53" si="29">H53+10</f>
        <v>45621</v>
      </c>
      <c r="J53" s="1202"/>
    </row>
    <row r="54" spans="1:10" s="14" customFormat="1" ht="18.75" hidden="1" customHeight="1">
      <c r="A54" s="804"/>
      <c r="B54" s="1274" t="s">
        <v>2000</v>
      </c>
      <c r="C54" s="1274" t="s">
        <v>3194</v>
      </c>
      <c r="D54" s="1275">
        <v>45605</v>
      </c>
      <c r="E54" s="1151">
        <f t="shared" ref="E54:E56" si="30">D54+9</f>
        <v>45614</v>
      </c>
      <c r="F54" s="1304" t="s">
        <v>257</v>
      </c>
      <c r="G54" s="1151" t="s">
        <v>3370</v>
      </c>
      <c r="H54" s="1151">
        <v>45621</v>
      </c>
      <c r="I54" s="1151">
        <f t="shared" ref="I54:I57" si="31">H54+10</f>
        <v>45631</v>
      </c>
      <c r="J54" s="1202"/>
    </row>
    <row r="55" spans="1:10" s="14" customFormat="1" ht="18.75" hidden="1" customHeight="1">
      <c r="A55" s="804"/>
      <c r="B55" s="1274" t="s">
        <v>1977</v>
      </c>
      <c r="C55" s="1274" t="s">
        <v>3195</v>
      </c>
      <c r="D55" s="1275">
        <v>45609</v>
      </c>
      <c r="E55" s="1151">
        <f t="shared" si="30"/>
        <v>45618</v>
      </c>
      <c r="F55" s="1304" t="s">
        <v>257</v>
      </c>
      <c r="G55" s="1151" t="s">
        <v>3370</v>
      </c>
      <c r="H55" s="1151">
        <v>45621</v>
      </c>
      <c r="I55" s="1151">
        <f t="shared" si="31"/>
        <v>45631</v>
      </c>
      <c r="J55" s="1202"/>
    </row>
    <row r="56" spans="1:10" s="14" customFormat="1" ht="18" hidden="1" customHeight="1">
      <c r="A56" s="804"/>
      <c r="B56" s="1274" t="s">
        <v>2172</v>
      </c>
      <c r="C56" s="1274" t="s">
        <v>3196</v>
      </c>
      <c r="D56" s="1275">
        <v>45623</v>
      </c>
      <c r="E56" s="1151">
        <f t="shared" si="30"/>
        <v>45632</v>
      </c>
      <c r="F56" s="1304" t="s">
        <v>257</v>
      </c>
      <c r="G56" s="1151" t="s">
        <v>3371</v>
      </c>
      <c r="H56" s="1151">
        <v>45639</v>
      </c>
      <c r="I56" s="1151">
        <f t="shared" ref="I56" si="32">H56+10</f>
        <v>45649</v>
      </c>
      <c r="J56" s="1202"/>
    </row>
    <row r="57" spans="1:10" s="14" customFormat="1" ht="18.75" hidden="1" customHeight="1">
      <c r="A57" s="804"/>
      <c r="B57" s="1274" t="s">
        <v>1996</v>
      </c>
      <c r="C57" s="1274" t="s">
        <v>3197</v>
      </c>
      <c r="D57" s="1275">
        <v>45625</v>
      </c>
      <c r="E57" s="1151">
        <f t="shared" ref="E57:E60" si="33">D57+9</f>
        <v>45634</v>
      </c>
      <c r="F57" s="1304" t="s">
        <v>257</v>
      </c>
      <c r="G57" s="1151" t="s">
        <v>3371</v>
      </c>
      <c r="H57" s="1151">
        <v>45639</v>
      </c>
      <c r="I57" s="1151">
        <f t="shared" si="31"/>
        <v>45649</v>
      </c>
      <c r="J57" s="1202"/>
    </row>
    <row r="58" spans="1:10" s="14" customFormat="1" ht="18.75" hidden="1" customHeight="1">
      <c r="A58" s="804"/>
      <c r="B58" s="1274" t="s">
        <v>3019</v>
      </c>
      <c r="C58" s="1274" t="s">
        <v>3198</v>
      </c>
      <c r="D58" s="1275">
        <v>45633</v>
      </c>
      <c r="E58" s="1151">
        <f t="shared" si="33"/>
        <v>45642</v>
      </c>
      <c r="F58" s="1304" t="s">
        <v>639</v>
      </c>
      <c r="G58" s="1151" t="s">
        <v>3372</v>
      </c>
      <c r="H58" s="1151">
        <v>45648</v>
      </c>
      <c r="I58" s="1151">
        <f t="shared" ref="I58:I62" si="34">H58+10</f>
        <v>45658</v>
      </c>
      <c r="J58" s="1202"/>
    </row>
    <row r="59" spans="1:10" s="14" customFormat="1" ht="18.75" hidden="1" customHeight="1">
      <c r="A59" s="804"/>
      <c r="B59" s="1274" t="s">
        <v>2812</v>
      </c>
      <c r="C59" s="1274" t="s">
        <v>3199</v>
      </c>
      <c r="D59" s="1275">
        <v>45637</v>
      </c>
      <c r="E59" s="1151">
        <f t="shared" si="33"/>
        <v>45646</v>
      </c>
      <c r="F59" s="1304" t="s">
        <v>785</v>
      </c>
      <c r="G59" s="1151" t="s">
        <v>3373</v>
      </c>
      <c r="H59" s="1151">
        <v>45653</v>
      </c>
      <c r="I59" s="1151">
        <f t="shared" si="34"/>
        <v>45663</v>
      </c>
      <c r="J59" s="1202"/>
    </row>
    <row r="60" spans="1:10" s="14" customFormat="1" ht="18" hidden="1" customHeight="1">
      <c r="A60" s="804"/>
      <c r="B60" s="1274" t="s">
        <v>2000</v>
      </c>
      <c r="C60" s="1274" t="s">
        <v>3200</v>
      </c>
      <c r="D60" s="1275">
        <v>45644</v>
      </c>
      <c r="E60" s="1151">
        <f t="shared" si="33"/>
        <v>45653</v>
      </c>
      <c r="F60" s="1304" t="s">
        <v>257</v>
      </c>
      <c r="G60" s="1151" t="s">
        <v>3374</v>
      </c>
      <c r="H60" s="1151">
        <v>45294</v>
      </c>
      <c r="I60" s="1151">
        <f t="shared" si="34"/>
        <v>45304</v>
      </c>
      <c r="J60" s="1202"/>
    </row>
    <row r="61" spans="1:10" s="14" customFormat="1" ht="18.75" hidden="1" customHeight="1">
      <c r="A61" s="804"/>
      <c r="B61" s="1274" t="s">
        <v>1977</v>
      </c>
      <c r="C61" s="1274" t="s">
        <v>3201</v>
      </c>
      <c r="D61" s="1275">
        <v>45651</v>
      </c>
      <c r="E61" s="1151">
        <f t="shared" ref="E61:E66" si="35">D61+9</f>
        <v>45660</v>
      </c>
      <c r="F61" s="1304" t="s">
        <v>639</v>
      </c>
      <c r="G61" s="1151" t="s">
        <v>3375</v>
      </c>
      <c r="H61" s="1151">
        <v>45301</v>
      </c>
      <c r="I61" s="1151">
        <f t="shared" si="34"/>
        <v>45311</v>
      </c>
      <c r="J61" s="1202"/>
    </row>
    <row r="62" spans="1:10" s="14" customFormat="1" ht="18" hidden="1" customHeight="1">
      <c r="A62" s="804"/>
      <c r="B62" s="1274" t="s">
        <v>2172</v>
      </c>
      <c r="C62" s="1274" t="s">
        <v>3202</v>
      </c>
      <c r="D62" s="1275">
        <v>45668</v>
      </c>
      <c r="E62" s="1151">
        <f t="shared" si="35"/>
        <v>45677</v>
      </c>
      <c r="F62" s="1304" t="s">
        <v>257</v>
      </c>
      <c r="G62" s="1151" t="s">
        <v>3376</v>
      </c>
      <c r="H62" s="1151">
        <v>45684</v>
      </c>
      <c r="I62" s="1151">
        <f t="shared" si="34"/>
        <v>45694</v>
      </c>
      <c r="J62" s="1202"/>
    </row>
    <row r="63" spans="1:10" s="14" customFormat="1" ht="18.75" hidden="1" customHeight="1">
      <c r="A63" s="804"/>
      <c r="B63" s="1274" t="s">
        <v>1996</v>
      </c>
      <c r="C63" s="1274" t="s">
        <v>3203</v>
      </c>
      <c r="D63" s="1275">
        <v>45670</v>
      </c>
      <c r="E63" s="1151">
        <f t="shared" si="35"/>
        <v>45679</v>
      </c>
      <c r="F63" s="1304" t="s">
        <v>257</v>
      </c>
      <c r="G63" s="1151" t="s">
        <v>3376</v>
      </c>
      <c r="H63" s="1151">
        <v>45684</v>
      </c>
      <c r="I63" s="1151">
        <f t="shared" ref="I63" si="36">H63+10</f>
        <v>45694</v>
      </c>
      <c r="J63" s="1202"/>
    </row>
    <row r="64" spans="1:10" s="14" customFormat="1" ht="18.75" hidden="1" customHeight="1">
      <c r="A64" s="804"/>
      <c r="B64" s="1274" t="s">
        <v>3019</v>
      </c>
      <c r="C64" s="1274" t="s">
        <v>3204</v>
      </c>
      <c r="D64" s="1275">
        <v>45678</v>
      </c>
      <c r="E64" s="1151">
        <f t="shared" si="35"/>
        <v>45687</v>
      </c>
      <c r="F64" s="1304" t="s">
        <v>639</v>
      </c>
      <c r="G64" s="1151" t="s">
        <v>3377</v>
      </c>
      <c r="H64" s="1151">
        <v>45691</v>
      </c>
      <c r="I64" s="1151">
        <f t="shared" ref="I64:I69" si="37">H64+10</f>
        <v>45701</v>
      </c>
      <c r="J64" s="1202"/>
    </row>
    <row r="65" spans="1:10" s="14" customFormat="1" ht="18.75" hidden="1" customHeight="1">
      <c r="A65" s="804"/>
      <c r="B65" s="1274" t="s">
        <v>2812</v>
      </c>
      <c r="C65" s="1274" t="s">
        <v>3205</v>
      </c>
      <c r="D65" s="1275">
        <v>45679</v>
      </c>
      <c r="E65" s="1151">
        <f t="shared" si="35"/>
        <v>45688</v>
      </c>
      <c r="F65" s="1304" t="s">
        <v>639</v>
      </c>
      <c r="G65" s="1151" t="s">
        <v>3377</v>
      </c>
      <c r="H65" s="1151">
        <v>45691</v>
      </c>
      <c r="I65" s="1151">
        <f t="shared" ref="I65" si="38">H65+10</f>
        <v>45701</v>
      </c>
      <c r="J65" s="1202"/>
    </row>
    <row r="66" spans="1:10" s="14" customFormat="1" ht="18" hidden="1" customHeight="1">
      <c r="A66" s="804"/>
      <c r="B66" s="1274" t="s">
        <v>2172</v>
      </c>
      <c r="C66" s="1274" t="s">
        <v>3206</v>
      </c>
      <c r="D66" s="1275">
        <v>45690</v>
      </c>
      <c r="E66" s="1151">
        <f t="shared" si="35"/>
        <v>45699</v>
      </c>
      <c r="F66" s="1304" t="s">
        <v>3378</v>
      </c>
      <c r="G66" s="1151" t="s">
        <v>3379</v>
      </c>
      <c r="H66" s="1151">
        <v>45716</v>
      </c>
      <c r="I66" s="1151">
        <f t="shared" si="37"/>
        <v>45726</v>
      </c>
      <c r="J66" s="1202"/>
    </row>
    <row r="67" spans="1:10" s="14" customFormat="1" ht="18" hidden="1" customHeight="1">
      <c r="A67" s="804"/>
      <c r="B67" s="1274" t="s">
        <v>2000</v>
      </c>
      <c r="C67" s="1274" t="s">
        <v>3207</v>
      </c>
      <c r="D67" s="1275">
        <v>45327</v>
      </c>
      <c r="E67" s="1151">
        <f t="shared" ref="E67:E68" si="39">D67+9</f>
        <v>45336</v>
      </c>
      <c r="F67" s="1304" t="s">
        <v>3378</v>
      </c>
      <c r="G67" s="1151" t="s">
        <v>3380</v>
      </c>
      <c r="H67" s="1151">
        <v>45723</v>
      </c>
      <c r="I67" s="1151">
        <f t="shared" ref="I67:I68" si="40">H67+10</f>
        <v>45733</v>
      </c>
      <c r="J67" s="1202"/>
    </row>
    <row r="68" spans="1:10" s="14" customFormat="1" ht="18" hidden="1" customHeight="1">
      <c r="A68" s="804"/>
      <c r="B68" s="1274" t="s">
        <v>1977</v>
      </c>
      <c r="C68" s="1274" t="s">
        <v>3208</v>
      </c>
      <c r="D68" s="1275">
        <v>45701</v>
      </c>
      <c r="E68" s="1151">
        <f t="shared" si="39"/>
        <v>45710</v>
      </c>
      <c r="F68" s="1304" t="s">
        <v>3378</v>
      </c>
      <c r="G68" s="1151" t="s">
        <v>3380</v>
      </c>
      <c r="H68" s="1151">
        <v>45723</v>
      </c>
      <c r="I68" s="1151">
        <f t="shared" si="40"/>
        <v>45733</v>
      </c>
      <c r="J68" s="1202"/>
    </row>
    <row r="69" spans="1:10" s="14" customFormat="1" ht="18" hidden="1" customHeight="1">
      <c r="A69" s="804"/>
      <c r="B69" s="1274" t="s">
        <v>3019</v>
      </c>
      <c r="C69" s="1274" t="s">
        <v>3209</v>
      </c>
      <c r="D69" s="1275">
        <v>45715</v>
      </c>
      <c r="E69" s="1303">
        <f>D69+6</f>
        <v>45721</v>
      </c>
      <c r="F69" s="1304" t="s">
        <v>639</v>
      </c>
      <c r="G69" s="1151" t="s">
        <v>3380</v>
      </c>
      <c r="H69" s="1151">
        <v>45723</v>
      </c>
      <c r="I69" s="1151">
        <f t="shared" si="37"/>
        <v>45733</v>
      </c>
      <c r="J69" s="1202"/>
    </row>
    <row r="70" spans="1:10" s="14" customFormat="1" ht="18" hidden="1" customHeight="1">
      <c r="A70" s="804"/>
      <c r="B70" s="1274" t="s">
        <v>1996</v>
      </c>
      <c r="C70" s="1274" t="s">
        <v>3210</v>
      </c>
      <c r="D70" s="1275">
        <v>45722</v>
      </c>
      <c r="E70" s="1303">
        <f>D70+6</f>
        <v>45728</v>
      </c>
      <c r="F70" s="1304" t="s">
        <v>999</v>
      </c>
      <c r="G70" s="1151" t="s">
        <v>3381</v>
      </c>
      <c r="H70" s="1151">
        <v>45737</v>
      </c>
      <c r="I70" s="1151">
        <f>H70+10</f>
        <v>45747</v>
      </c>
      <c r="J70" s="1202"/>
    </row>
    <row r="71" spans="1:10" s="14" customFormat="1" ht="18" hidden="1" customHeight="1">
      <c r="A71" s="804"/>
      <c r="B71" s="1274" t="s">
        <v>2812</v>
      </c>
      <c r="C71" s="1274" t="s">
        <v>3211</v>
      </c>
      <c r="D71" s="1275">
        <v>45728</v>
      </c>
      <c r="E71" s="1303">
        <f>D71+6</f>
        <v>45734</v>
      </c>
      <c r="F71" s="1304" t="s">
        <v>999</v>
      </c>
      <c r="G71" s="1151" t="s">
        <v>3381</v>
      </c>
      <c r="H71" s="1151">
        <v>45737</v>
      </c>
      <c r="I71" s="1151">
        <f t="shared" ref="I71:I74" si="41">H71+10</f>
        <v>45747</v>
      </c>
      <c r="J71" s="1202"/>
    </row>
    <row r="72" spans="1:10" s="14" customFormat="1" ht="18" hidden="1" customHeight="1">
      <c r="A72" s="804"/>
      <c r="B72" s="1274" t="s">
        <v>2752</v>
      </c>
      <c r="C72" s="1274" t="s">
        <v>3213</v>
      </c>
      <c r="D72" s="1274">
        <v>45733</v>
      </c>
      <c r="E72" s="1151">
        <f t="shared" ref="E72:E77" si="42">D72+14</f>
        <v>45747</v>
      </c>
      <c r="F72" s="1304" t="s">
        <v>3378</v>
      </c>
      <c r="G72" s="1151" t="s">
        <v>3382</v>
      </c>
      <c r="H72" s="1151">
        <v>45751</v>
      </c>
      <c r="I72" s="1151">
        <f>H72+10</f>
        <v>45761</v>
      </c>
      <c r="J72" s="1202"/>
    </row>
    <row r="73" spans="1:10" s="14" customFormat="1" ht="18" hidden="1" customHeight="1">
      <c r="A73" s="804"/>
      <c r="B73" s="1274" t="s">
        <v>2000</v>
      </c>
      <c r="C73" s="1274" t="s">
        <v>3214</v>
      </c>
      <c r="D73" s="1275">
        <v>45736</v>
      </c>
      <c r="E73" s="1151">
        <f t="shared" si="42"/>
        <v>45750</v>
      </c>
      <c r="F73" s="1304" t="s">
        <v>257</v>
      </c>
      <c r="G73" s="1151" t="s">
        <v>3383</v>
      </c>
      <c r="H73" s="1151">
        <v>45758</v>
      </c>
      <c r="I73" s="1151">
        <f t="shared" si="41"/>
        <v>45768</v>
      </c>
      <c r="J73" s="1202"/>
    </row>
    <row r="74" spans="1:10" s="14" customFormat="1" ht="18" hidden="1" customHeight="1">
      <c r="A74" s="804"/>
      <c r="B74" s="1274" t="s">
        <v>1977</v>
      </c>
      <c r="C74" s="1274" t="s">
        <v>3215</v>
      </c>
      <c r="D74" s="1275">
        <v>45749</v>
      </c>
      <c r="E74" s="1151">
        <f t="shared" si="42"/>
        <v>45763</v>
      </c>
      <c r="F74" s="1304" t="s">
        <v>639</v>
      </c>
      <c r="G74" s="1151" t="s">
        <v>3384</v>
      </c>
      <c r="H74" s="1151">
        <v>45765</v>
      </c>
      <c r="I74" s="1151">
        <f t="shared" si="41"/>
        <v>45775</v>
      </c>
      <c r="J74" s="1202"/>
    </row>
    <row r="75" spans="1:10" s="14" customFormat="1" ht="18" hidden="1" customHeight="1">
      <c r="A75" s="804"/>
      <c r="B75" s="1274" t="s">
        <v>2794</v>
      </c>
      <c r="C75" s="1274" t="s">
        <v>3216</v>
      </c>
      <c r="D75" s="1275">
        <v>45752</v>
      </c>
      <c r="E75" s="1151">
        <f t="shared" si="42"/>
        <v>45766</v>
      </c>
      <c r="F75" s="1304" t="s">
        <v>3378</v>
      </c>
      <c r="G75" s="1151" t="s">
        <v>3385</v>
      </c>
      <c r="H75" s="1151">
        <v>45772</v>
      </c>
      <c r="I75" s="1151">
        <f t="shared" ref="I75:I76" si="43">H75+10</f>
        <v>45782</v>
      </c>
      <c r="J75" s="1202"/>
    </row>
    <row r="76" spans="1:10" s="14" customFormat="1" ht="18" hidden="1" customHeight="1">
      <c r="A76" s="804"/>
      <c r="B76" s="1274" t="s">
        <v>2172</v>
      </c>
      <c r="C76" s="1274" t="s">
        <v>3217</v>
      </c>
      <c r="D76" s="1275">
        <v>45764</v>
      </c>
      <c r="E76" s="1151">
        <f t="shared" si="42"/>
        <v>45778</v>
      </c>
      <c r="F76" s="1304" t="s">
        <v>639</v>
      </c>
      <c r="G76" s="1151" t="s">
        <v>3386</v>
      </c>
      <c r="H76" s="1151">
        <v>45786</v>
      </c>
      <c r="I76" s="1151">
        <f t="shared" si="43"/>
        <v>45796</v>
      </c>
      <c r="J76" s="1202"/>
    </row>
    <row r="77" spans="1:10" s="14" customFormat="1" ht="18" hidden="1" customHeight="1">
      <c r="A77" s="804"/>
      <c r="B77" s="1274" t="s">
        <v>1996</v>
      </c>
      <c r="C77" s="1274" t="s">
        <v>3218</v>
      </c>
      <c r="D77" s="1275">
        <v>45774</v>
      </c>
      <c r="E77" s="1151">
        <f t="shared" si="42"/>
        <v>45788</v>
      </c>
      <c r="F77" s="1304" t="s">
        <v>941</v>
      </c>
      <c r="G77" s="1151" t="s">
        <v>3387</v>
      </c>
      <c r="H77" s="1151">
        <v>45799</v>
      </c>
      <c r="I77" s="1151">
        <f t="shared" ref="I77:I83" si="44">H77+4</f>
        <v>45803</v>
      </c>
      <c r="J77" s="1202"/>
    </row>
    <row r="78" spans="1:10" s="14" customFormat="1" ht="18" hidden="1" customHeight="1">
      <c r="A78" s="804"/>
      <c r="B78" s="1274" t="s">
        <v>2499</v>
      </c>
      <c r="C78" s="1316" t="s">
        <v>3220</v>
      </c>
      <c r="D78" s="1275">
        <v>45783</v>
      </c>
      <c r="E78" s="1151">
        <f>D78+14</f>
        <v>45797</v>
      </c>
      <c r="F78" s="1304" t="s">
        <v>941</v>
      </c>
      <c r="G78" s="1151" t="s">
        <v>3387</v>
      </c>
      <c r="H78" s="1151">
        <v>45799</v>
      </c>
      <c r="I78" s="1151">
        <f t="shared" si="44"/>
        <v>45803</v>
      </c>
      <c r="J78" s="1202"/>
    </row>
    <row r="79" spans="1:10" s="14" customFormat="1" ht="18" hidden="1" customHeight="1">
      <c r="A79" s="804"/>
      <c r="B79" s="1274" t="s">
        <v>2752</v>
      </c>
      <c r="C79" s="1316" t="s">
        <v>3221</v>
      </c>
      <c r="D79" s="1275">
        <v>45789</v>
      </c>
      <c r="E79" s="1151">
        <f t="shared" ref="E79:E84" si="45">D79+14</f>
        <v>45803</v>
      </c>
      <c r="F79" s="1304" t="s">
        <v>941</v>
      </c>
      <c r="G79" s="1151" t="s">
        <v>3388</v>
      </c>
      <c r="H79" s="1151">
        <v>45813</v>
      </c>
      <c r="I79" s="1151">
        <f t="shared" si="44"/>
        <v>45817</v>
      </c>
      <c r="J79" s="1202"/>
    </row>
    <row r="80" spans="1:10" s="14" customFormat="1" ht="18" hidden="1" customHeight="1">
      <c r="A80" s="804"/>
      <c r="B80" s="1274" t="s">
        <v>3043</v>
      </c>
      <c r="C80" s="1316" t="s">
        <v>3222</v>
      </c>
      <c r="D80" s="1275">
        <v>45796</v>
      </c>
      <c r="E80" s="1151">
        <f t="shared" si="45"/>
        <v>45810</v>
      </c>
      <c r="F80" s="1304" t="s">
        <v>941</v>
      </c>
      <c r="G80" s="1151" t="s">
        <v>3388</v>
      </c>
      <c r="H80" s="1151">
        <v>45813</v>
      </c>
      <c r="I80" s="1151">
        <f t="shared" si="44"/>
        <v>45817</v>
      </c>
      <c r="J80" s="1202"/>
    </row>
    <row r="81" spans="1:10" s="14" customFormat="1" ht="18" hidden="1" customHeight="1">
      <c r="A81" s="804"/>
      <c r="B81" s="1274" t="s">
        <v>1977</v>
      </c>
      <c r="C81" s="1274" t="s">
        <v>3223</v>
      </c>
      <c r="D81" s="1275">
        <v>45797</v>
      </c>
      <c r="E81" s="1151">
        <f t="shared" si="45"/>
        <v>45811</v>
      </c>
      <c r="F81" s="1304" t="s">
        <v>941</v>
      </c>
      <c r="G81" s="1151" t="s">
        <v>3388</v>
      </c>
      <c r="H81" s="1151">
        <v>45813</v>
      </c>
      <c r="I81" s="1151">
        <f t="shared" si="44"/>
        <v>45817</v>
      </c>
      <c r="J81" s="1202"/>
    </row>
    <row r="82" spans="1:10" s="14" customFormat="1" ht="18" hidden="1" customHeight="1">
      <c r="A82" s="804"/>
      <c r="B82" s="1274" t="s">
        <v>2794</v>
      </c>
      <c r="C82" s="1274" t="s">
        <v>3224</v>
      </c>
      <c r="D82" s="1275">
        <v>45803</v>
      </c>
      <c r="E82" s="1151">
        <f t="shared" si="45"/>
        <v>45817</v>
      </c>
      <c r="F82" s="1304" t="s">
        <v>941</v>
      </c>
      <c r="G82" s="1151" t="s">
        <v>3389</v>
      </c>
      <c r="H82" s="1151">
        <v>45827</v>
      </c>
      <c r="I82" s="1151">
        <f t="shared" si="44"/>
        <v>45831</v>
      </c>
      <c r="J82" s="1202"/>
    </row>
    <row r="83" spans="1:10" s="14" customFormat="1" ht="18" hidden="1" customHeight="1">
      <c r="A83" s="804"/>
      <c r="B83" s="1274" t="s">
        <v>2172</v>
      </c>
      <c r="C83" s="1274" t="s">
        <v>3225</v>
      </c>
      <c r="D83" s="1275">
        <v>45813</v>
      </c>
      <c r="E83" s="1151">
        <f t="shared" si="45"/>
        <v>45827</v>
      </c>
      <c r="F83" s="1304" t="s">
        <v>941</v>
      </c>
      <c r="G83" s="1151" t="s">
        <v>3390</v>
      </c>
      <c r="H83" s="1151">
        <v>45841</v>
      </c>
      <c r="I83" s="1151">
        <f t="shared" si="44"/>
        <v>45845</v>
      </c>
      <c r="J83" s="1202"/>
    </row>
    <row r="84" spans="1:10" s="14" customFormat="1" ht="18" hidden="1" customHeight="1">
      <c r="A84" s="804"/>
      <c r="B84" s="1274" t="s">
        <v>2464</v>
      </c>
      <c r="C84" s="1274" t="s">
        <v>3226</v>
      </c>
      <c r="D84" s="1275">
        <v>45818</v>
      </c>
      <c r="E84" s="1151">
        <f t="shared" si="45"/>
        <v>45832</v>
      </c>
      <c r="F84" s="1304" t="s">
        <v>941</v>
      </c>
      <c r="G84" s="1151" t="s">
        <v>3390</v>
      </c>
      <c r="H84" s="1151">
        <v>45841</v>
      </c>
      <c r="I84" s="1151">
        <f t="shared" ref="I84:I85" si="46">H84+4</f>
        <v>45845</v>
      </c>
      <c r="J84" s="1202"/>
    </row>
    <row r="85" spans="1:10" s="14" customFormat="1" ht="18" hidden="1" customHeight="1">
      <c r="A85" s="804"/>
      <c r="B85" s="1274" t="s">
        <v>1996</v>
      </c>
      <c r="C85" s="1274" t="s">
        <v>3227</v>
      </c>
      <c r="D85" s="1275">
        <v>45827</v>
      </c>
      <c r="E85" s="1151">
        <f t="shared" ref="E85" si="47">D85+14</f>
        <v>45841</v>
      </c>
      <c r="F85" s="1304" t="s">
        <v>941</v>
      </c>
      <c r="G85" s="1151" t="s">
        <v>3391</v>
      </c>
      <c r="H85" s="1151">
        <v>45855</v>
      </c>
      <c r="I85" s="1151">
        <f t="shared" si="46"/>
        <v>45859</v>
      </c>
      <c r="J85" s="1202"/>
    </row>
    <row r="86" spans="1:10" s="14" customFormat="1" ht="18" hidden="1" customHeight="1">
      <c r="A86" s="804"/>
      <c r="B86" s="1274" t="s">
        <v>2499</v>
      </c>
      <c r="C86" s="1274" t="s">
        <v>3228</v>
      </c>
      <c r="D86" s="1177" t="s">
        <v>283</v>
      </c>
      <c r="E86" s="1156"/>
      <c r="F86" s="1317"/>
      <c r="G86" s="1156"/>
      <c r="H86" s="1156"/>
      <c r="I86" s="1156"/>
      <c r="J86" s="1202"/>
    </row>
    <row r="87" spans="1:10" s="14" customFormat="1" ht="18" hidden="1" customHeight="1">
      <c r="A87" s="804"/>
      <c r="B87" s="1274" t="s">
        <v>2752</v>
      </c>
      <c r="C87" s="1274" t="s">
        <v>3229</v>
      </c>
      <c r="D87" s="1275">
        <v>45835</v>
      </c>
      <c r="E87" s="1151">
        <f t="shared" ref="E87:E90" si="48">D87+14</f>
        <v>45849</v>
      </c>
      <c r="F87" s="1304" t="s">
        <v>941</v>
      </c>
      <c r="G87" s="1151" t="s">
        <v>3391</v>
      </c>
      <c r="H87" s="1151">
        <v>45855</v>
      </c>
      <c r="I87" s="1151">
        <f t="shared" ref="I87" si="49">H87+4</f>
        <v>45859</v>
      </c>
      <c r="J87" s="1202"/>
    </row>
    <row r="88" spans="1:10" s="14" customFormat="1" ht="18" hidden="1" customHeight="1">
      <c r="A88" s="804"/>
      <c r="B88" s="1274" t="s">
        <v>1977</v>
      </c>
      <c r="C88" s="1274" t="s">
        <v>3230</v>
      </c>
      <c r="D88" s="1275">
        <v>45840</v>
      </c>
      <c r="E88" s="1151">
        <f t="shared" si="48"/>
        <v>45854</v>
      </c>
      <c r="F88" s="1304" t="s">
        <v>941</v>
      </c>
      <c r="G88" s="1151" t="s">
        <v>3392</v>
      </c>
      <c r="H88" s="1151">
        <v>45869</v>
      </c>
      <c r="I88" s="1151">
        <f t="shared" ref="I88" si="50">H88+4</f>
        <v>45873</v>
      </c>
      <c r="J88" s="1202"/>
    </row>
    <row r="89" spans="1:10" s="14" customFormat="1" ht="18" hidden="1" customHeight="1">
      <c r="A89" s="804"/>
      <c r="B89" s="1274" t="s">
        <v>3043</v>
      </c>
      <c r="C89" s="1274" t="s">
        <v>3231</v>
      </c>
      <c r="D89" s="1275">
        <v>45847</v>
      </c>
      <c r="E89" s="1151">
        <f t="shared" si="48"/>
        <v>45861</v>
      </c>
      <c r="F89" s="1304" t="s">
        <v>941</v>
      </c>
      <c r="G89" s="1151" t="s">
        <v>3392</v>
      </c>
      <c r="H89" s="1151">
        <v>45869</v>
      </c>
      <c r="I89" s="1151">
        <f t="shared" ref="I89:I90" si="51">H89+4</f>
        <v>45873</v>
      </c>
      <c r="J89" s="1202"/>
    </row>
    <row r="90" spans="1:10" s="14" customFormat="1" ht="18" hidden="1" customHeight="1">
      <c r="A90" s="804"/>
      <c r="B90" s="1274" t="s">
        <v>2794</v>
      </c>
      <c r="C90" s="1274" t="s">
        <v>3232</v>
      </c>
      <c r="D90" s="1275">
        <v>45857</v>
      </c>
      <c r="E90" s="1151">
        <f t="shared" si="48"/>
        <v>45871</v>
      </c>
      <c r="F90" s="1304" t="s">
        <v>941</v>
      </c>
      <c r="G90" s="1151" t="s">
        <v>3393</v>
      </c>
      <c r="H90" s="1151">
        <v>45876</v>
      </c>
      <c r="I90" s="1151">
        <f t="shared" si="51"/>
        <v>45880</v>
      </c>
      <c r="J90" s="1202"/>
    </row>
    <row r="91" spans="1:10" s="14" customFormat="1" ht="18" hidden="1" customHeight="1">
      <c r="A91" s="804"/>
      <c r="B91" s="1274" t="s">
        <v>2172</v>
      </c>
      <c r="C91" s="1274" t="s">
        <v>3233</v>
      </c>
      <c r="D91" s="1177" t="s">
        <v>283</v>
      </c>
      <c r="E91" s="1156"/>
      <c r="F91" s="1313"/>
      <c r="G91" s="1156"/>
      <c r="H91" s="1156"/>
      <c r="I91" s="1156"/>
      <c r="J91" s="1202"/>
    </row>
    <row r="92" spans="1:10" s="14" customFormat="1" ht="18" hidden="1" customHeight="1">
      <c r="A92" s="804"/>
      <c r="B92" s="1278" t="s">
        <v>307</v>
      </c>
      <c r="C92" s="1274" t="s">
        <v>3234</v>
      </c>
      <c r="D92" s="1277"/>
      <c r="E92" s="1156"/>
      <c r="F92" s="1313"/>
      <c r="G92" s="1156"/>
      <c r="H92" s="1156"/>
      <c r="I92" s="1156"/>
      <c r="J92" s="1202"/>
    </row>
    <row r="93" spans="1:10" s="14" customFormat="1" ht="18" hidden="1" customHeight="1">
      <c r="A93" s="804"/>
      <c r="B93" s="1274" t="s">
        <v>1996</v>
      </c>
      <c r="C93" s="1274" t="s">
        <v>3235</v>
      </c>
      <c r="D93" s="1275">
        <v>45875</v>
      </c>
      <c r="E93" s="1151">
        <f t="shared" ref="E93:E97" si="52">D93+14</f>
        <v>45889</v>
      </c>
      <c r="F93" s="1304" t="s">
        <v>941</v>
      </c>
      <c r="G93" s="1151" t="s">
        <v>3394</v>
      </c>
      <c r="H93" s="1151">
        <v>45897</v>
      </c>
      <c r="I93" s="1151">
        <f t="shared" ref="I93" si="53">H93+4</f>
        <v>45901</v>
      </c>
      <c r="J93" s="1202"/>
    </row>
    <row r="94" spans="1:10" s="14" customFormat="1" ht="18" hidden="1" customHeight="1">
      <c r="A94" s="804"/>
      <c r="B94" s="1274" t="s">
        <v>2752</v>
      </c>
      <c r="C94" s="1274" t="s">
        <v>3236</v>
      </c>
      <c r="D94" s="1275">
        <v>45888</v>
      </c>
      <c r="E94" s="1151">
        <f t="shared" si="52"/>
        <v>45902</v>
      </c>
      <c r="F94" s="1304" t="s">
        <v>941</v>
      </c>
      <c r="G94" s="1151" t="s">
        <v>3395</v>
      </c>
      <c r="H94" s="1151">
        <v>45911</v>
      </c>
      <c r="I94" s="1151">
        <f t="shared" ref="I94" si="54">H94+4</f>
        <v>45915</v>
      </c>
      <c r="J94" s="1202"/>
    </row>
    <row r="95" spans="1:10" s="14" customFormat="1" ht="18" hidden="1" customHeight="1">
      <c r="A95" s="804"/>
      <c r="B95" s="1274" t="s">
        <v>3043</v>
      </c>
      <c r="C95" s="1274" t="s">
        <v>3238</v>
      </c>
      <c r="D95" s="1275">
        <v>45892</v>
      </c>
      <c r="E95" s="1151">
        <f t="shared" si="52"/>
        <v>45906</v>
      </c>
      <c r="F95" s="1304" t="s">
        <v>941</v>
      </c>
      <c r="G95" s="1151" t="s">
        <v>3395</v>
      </c>
      <c r="H95" s="1151">
        <v>45911</v>
      </c>
      <c r="I95" s="1151">
        <f t="shared" ref="I95:I96" si="55">H95+4</f>
        <v>45915</v>
      </c>
      <c r="J95" s="1202"/>
    </row>
    <row r="96" spans="1:10" s="14" customFormat="1" ht="18" hidden="1" customHeight="1">
      <c r="A96" s="804"/>
      <c r="B96" s="1274" t="s">
        <v>3061</v>
      </c>
      <c r="C96" s="1274" t="s">
        <v>3239</v>
      </c>
      <c r="D96" s="1275">
        <v>45896</v>
      </c>
      <c r="E96" s="1151">
        <f t="shared" si="52"/>
        <v>45910</v>
      </c>
      <c r="F96" s="1304" t="s">
        <v>941</v>
      </c>
      <c r="G96" s="1151" t="s">
        <v>3396</v>
      </c>
      <c r="H96" s="1151">
        <v>45925</v>
      </c>
      <c r="I96" s="1151">
        <f t="shared" si="55"/>
        <v>45929</v>
      </c>
      <c r="J96" s="1202"/>
    </row>
    <row r="97" spans="1:10" s="14" customFormat="1" ht="18" hidden="1" customHeight="1">
      <c r="A97" s="804"/>
      <c r="B97" s="1274" t="s">
        <v>2794</v>
      </c>
      <c r="C97" s="1274" t="s">
        <v>3240</v>
      </c>
      <c r="D97" s="1275">
        <v>45903</v>
      </c>
      <c r="E97" s="1151">
        <f t="shared" si="52"/>
        <v>45917</v>
      </c>
      <c r="F97" s="1304" t="s">
        <v>941</v>
      </c>
      <c r="G97" s="1151" t="s">
        <v>3396</v>
      </c>
      <c r="H97" s="1151">
        <v>45925</v>
      </c>
      <c r="I97" s="1151">
        <f t="shared" ref="I97" si="56">H97+4</f>
        <v>45929</v>
      </c>
      <c r="J97" s="1202"/>
    </row>
    <row r="98" spans="1:10" s="14" customFormat="1" ht="18" hidden="1" customHeight="1">
      <c r="A98" s="804"/>
      <c r="B98" s="1274" t="s">
        <v>2738</v>
      </c>
      <c r="C98" s="1274" t="s">
        <v>3241</v>
      </c>
      <c r="D98" s="1275">
        <v>45910</v>
      </c>
      <c r="E98" s="1151">
        <f t="shared" ref="E98:E99" si="57">D98+14</f>
        <v>45924</v>
      </c>
      <c r="F98" s="1304" t="s">
        <v>941</v>
      </c>
      <c r="G98" s="1151" t="s">
        <v>3397</v>
      </c>
      <c r="H98" s="1151">
        <v>45939</v>
      </c>
      <c r="I98" s="1151">
        <f t="shared" ref="I98:I99" si="58">H98+4</f>
        <v>45943</v>
      </c>
      <c r="J98" s="1202"/>
    </row>
    <row r="99" spans="1:10" s="14" customFormat="1" ht="18" hidden="1" customHeight="1">
      <c r="A99" s="804"/>
      <c r="B99" s="1274" t="s">
        <v>1996</v>
      </c>
      <c r="C99" s="1274" t="s">
        <v>3242</v>
      </c>
      <c r="D99" s="1275">
        <v>45923</v>
      </c>
      <c r="E99" s="1151">
        <f t="shared" si="57"/>
        <v>45937</v>
      </c>
      <c r="F99" s="1304" t="s">
        <v>941</v>
      </c>
      <c r="G99" s="1151" t="s">
        <v>3398</v>
      </c>
      <c r="H99" s="1151">
        <v>45946</v>
      </c>
      <c r="I99" s="1151">
        <f t="shared" si="58"/>
        <v>45950</v>
      </c>
      <c r="J99" s="1202"/>
    </row>
    <row r="100" spans="1:10" s="14" customFormat="1" ht="18" hidden="1" customHeight="1">
      <c r="A100" s="804"/>
      <c r="B100" s="1274" t="s">
        <v>2791</v>
      </c>
      <c r="C100" s="1274" t="s">
        <v>3243</v>
      </c>
      <c r="D100" s="1275">
        <v>45934</v>
      </c>
      <c r="E100" s="1177" t="s">
        <v>283</v>
      </c>
      <c r="F100" s="1318"/>
      <c r="G100" s="1319"/>
      <c r="H100" s="1319"/>
      <c r="I100" s="1319"/>
      <c r="J100" s="1202"/>
    </row>
    <row r="101" spans="1:10" s="14" customFormat="1" ht="18" hidden="1" customHeight="1">
      <c r="A101" s="804"/>
      <c r="B101" s="1320" t="s">
        <v>2752</v>
      </c>
      <c r="C101" s="1274" t="s">
        <v>3244</v>
      </c>
      <c r="D101" s="1275">
        <v>45935</v>
      </c>
      <c r="E101" s="1177" t="s">
        <v>283</v>
      </c>
      <c r="F101" s="1318"/>
      <c r="G101" s="1319"/>
      <c r="H101" s="1319"/>
      <c r="I101" s="1319"/>
      <c r="J101" s="1202"/>
    </row>
    <row r="102" spans="1:10" s="14" customFormat="1" ht="18" hidden="1" customHeight="1">
      <c r="A102" s="804"/>
      <c r="B102" s="1321" t="s">
        <v>3043</v>
      </c>
      <c r="C102" s="1274" t="s">
        <v>3245</v>
      </c>
      <c r="D102" s="1294">
        <v>45942</v>
      </c>
      <c r="E102" s="1151">
        <f t="shared" ref="E102:E103" si="59">D102+14</f>
        <v>45956</v>
      </c>
      <c r="F102" s="1304" t="s">
        <v>941</v>
      </c>
      <c r="G102" s="1151" t="s">
        <v>3399</v>
      </c>
      <c r="H102" s="1151">
        <v>45967</v>
      </c>
      <c r="I102" s="1151">
        <f>H102+4</f>
        <v>45971</v>
      </c>
      <c r="J102" s="1202"/>
    </row>
    <row r="103" spans="1:10" s="14" customFormat="1" ht="18" hidden="1" customHeight="1">
      <c r="A103" s="804"/>
      <c r="B103" s="1322" t="s">
        <v>3061</v>
      </c>
      <c r="C103" s="1323" t="s">
        <v>3246</v>
      </c>
      <c r="D103" s="1275">
        <v>45953</v>
      </c>
      <c r="E103" s="1151">
        <f t="shared" si="59"/>
        <v>45967</v>
      </c>
      <c r="F103" s="1304" t="s">
        <v>3400</v>
      </c>
      <c r="G103" s="1151" t="s">
        <v>3401</v>
      </c>
      <c r="H103" s="1151">
        <v>45981</v>
      </c>
      <c r="I103" s="1151">
        <f>H103+4</f>
        <v>45985</v>
      </c>
      <c r="J103" s="1202"/>
    </row>
    <row r="104" spans="1:10" s="14" customFormat="1" ht="18" hidden="1" customHeight="1">
      <c r="A104" s="804"/>
      <c r="B104" s="1324" t="s">
        <v>2738</v>
      </c>
      <c r="C104" s="1274" t="s">
        <v>3247</v>
      </c>
      <c r="D104" s="1275">
        <v>45956</v>
      </c>
      <c r="E104" s="1151">
        <f>D104+14</f>
        <v>45970</v>
      </c>
      <c r="F104" s="1304" t="s">
        <v>3400</v>
      </c>
      <c r="G104" s="1151" t="s">
        <v>3401</v>
      </c>
      <c r="H104" s="1151">
        <v>45978</v>
      </c>
      <c r="I104" s="1151">
        <f>H104+4</f>
        <v>45982</v>
      </c>
      <c r="J104" s="1202"/>
    </row>
    <row r="105" spans="1:10" s="14" customFormat="1" ht="18" hidden="1" customHeight="1">
      <c r="A105" s="804"/>
      <c r="B105" s="1274" t="s">
        <v>2794</v>
      </c>
      <c r="C105" s="1274" t="s">
        <v>3248</v>
      </c>
      <c r="D105" s="1275">
        <v>45966</v>
      </c>
      <c r="E105" s="1151">
        <f t="shared" ref="E105:E110" si="60">D105+14</f>
        <v>45980</v>
      </c>
      <c r="F105" s="1304" t="s">
        <v>3400</v>
      </c>
      <c r="G105" s="1325" t="s">
        <v>3402</v>
      </c>
      <c r="H105" s="1325">
        <v>45994</v>
      </c>
      <c r="I105" s="1151">
        <f>H105+4</f>
        <v>45998</v>
      </c>
      <c r="J105" s="1202"/>
    </row>
    <row r="106" spans="1:10" s="14" customFormat="1" ht="18" hidden="1" customHeight="1">
      <c r="A106" s="804"/>
      <c r="B106" s="1279" t="s">
        <v>905</v>
      </c>
      <c r="C106" s="1274" t="s">
        <v>3249</v>
      </c>
      <c r="D106" s="1277">
        <v>45966</v>
      </c>
      <c r="E106" s="1156">
        <f t="shared" si="60"/>
        <v>45980</v>
      </c>
      <c r="F106" s="1313" t="s">
        <v>941</v>
      </c>
      <c r="G106" s="1156" t="s">
        <v>3402</v>
      </c>
      <c r="H106" s="1156">
        <v>45988</v>
      </c>
      <c r="I106" s="1156">
        <f>H106+4</f>
        <v>45992</v>
      </c>
      <c r="J106" s="1202"/>
    </row>
    <row r="107" spans="1:10" s="14" customFormat="1" ht="18" hidden="1" customHeight="1">
      <c r="A107" s="804"/>
      <c r="B107" s="1274" t="s">
        <v>2791</v>
      </c>
      <c r="C107" s="1274" t="s">
        <v>3250</v>
      </c>
      <c r="D107" s="1275">
        <v>45973</v>
      </c>
      <c r="E107" s="1151">
        <f t="shared" si="60"/>
        <v>45987</v>
      </c>
      <c r="F107" s="1304"/>
      <c r="G107" s="1151"/>
      <c r="H107" s="1151"/>
      <c r="I107" s="1151"/>
      <c r="J107" s="1202"/>
    </row>
    <row r="108" spans="1:10" s="14" customFormat="1" ht="18" hidden="1" customHeight="1">
      <c r="A108" s="804"/>
      <c r="B108" s="1274" t="s">
        <v>728</v>
      </c>
      <c r="C108" s="1274" t="s">
        <v>3251</v>
      </c>
      <c r="D108" s="1275">
        <v>45980</v>
      </c>
      <c r="E108" s="1151">
        <f t="shared" si="60"/>
        <v>45994</v>
      </c>
      <c r="F108" s="1304"/>
      <c r="G108" s="1151"/>
      <c r="H108" s="1151"/>
      <c r="I108" s="1151"/>
      <c r="J108" s="1202"/>
    </row>
    <row r="109" spans="1:10" s="14" customFormat="1" ht="18" hidden="1" customHeight="1">
      <c r="A109" s="804"/>
      <c r="B109" s="1326" t="s">
        <v>459</v>
      </c>
      <c r="C109" s="1321" t="s">
        <v>3252</v>
      </c>
      <c r="D109" s="1327">
        <v>45987</v>
      </c>
      <c r="E109" s="1325">
        <f t="shared" ref="E109" si="61">D109+14</f>
        <v>46001</v>
      </c>
      <c r="F109" s="1328"/>
      <c r="G109" s="1325"/>
      <c r="H109" s="1325"/>
      <c r="I109" s="1325"/>
      <c r="J109" s="1202"/>
    </row>
    <row r="110" spans="1:10" s="14" customFormat="1" ht="18" hidden="1" customHeight="1">
      <c r="A110" s="804"/>
      <c r="B110" s="1329" t="s">
        <v>2791</v>
      </c>
      <c r="C110" s="1330" t="s">
        <v>3250</v>
      </c>
      <c r="D110" s="1331">
        <v>45984</v>
      </c>
      <c r="E110" s="1332">
        <f t="shared" si="60"/>
        <v>45998</v>
      </c>
      <c r="F110" s="1333" t="s">
        <v>3400</v>
      </c>
      <c r="G110" s="1332" t="s">
        <v>3403</v>
      </c>
      <c r="H110" s="1332">
        <v>46010</v>
      </c>
      <c r="I110" s="1334">
        <f>H110+4</f>
        <v>46014</v>
      </c>
      <c r="J110" s="1202"/>
    </row>
    <row r="111" spans="1:10" s="14" customFormat="1" ht="18" hidden="1" customHeight="1">
      <c r="A111" s="804"/>
      <c r="B111" s="1279" t="s">
        <v>459</v>
      </c>
      <c r="C111" s="1335" t="s">
        <v>3251</v>
      </c>
      <c r="D111" s="1294">
        <v>45984</v>
      </c>
      <c r="E111" s="1336" t="s">
        <v>283</v>
      </c>
      <c r="F111" s="1337"/>
      <c r="G111" s="1338"/>
      <c r="H111" s="1339"/>
      <c r="I111" s="1340"/>
      <c r="J111" s="1202"/>
    </row>
    <row r="112" spans="1:10" s="14" customFormat="1" ht="18" hidden="1" customHeight="1">
      <c r="A112" s="804" t="s">
        <v>3404</v>
      </c>
      <c r="B112" s="1279" t="s">
        <v>459</v>
      </c>
      <c r="C112" s="1274" t="s">
        <v>3252</v>
      </c>
      <c r="D112" s="1275">
        <v>45987</v>
      </c>
      <c r="E112" s="1332">
        <f>D112+14</f>
        <v>46001</v>
      </c>
      <c r="F112" s="1341" t="s">
        <v>3400</v>
      </c>
      <c r="G112" s="1325" t="s">
        <v>3403</v>
      </c>
      <c r="H112" s="1332">
        <v>46010</v>
      </c>
      <c r="I112" s="1334">
        <f t="shared" ref="I112:I123" si="62">H112+4</f>
        <v>46014</v>
      </c>
      <c r="J112" s="1202"/>
    </row>
    <row r="113" spans="1:10" s="14" customFormat="1" ht="18" hidden="1" customHeight="1">
      <c r="A113" s="804" t="s">
        <v>2491</v>
      </c>
      <c r="B113" s="1281" t="s">
        <v>3082</v>
      </c>
      <c r="C113" s="1274" t="s">
        <v>3254</v>
      </c>
      <c r="D113" s="1275">
        <v>46009</v>
      </c>
      <c r="E113" s="1332">
        <f>D113+13</f>
        <v>46022</v>
      </c>
      <c r="F113" s="1341" t="s">
        <v>3400</v>
      </c>
      <c r="G113" s="1342" t="s">
        <v>3405</v>
      </c>
      <c r="H113" s="1332">
        <v>46023</v>
      </c>
      <c r="I113" s="1334">
        <f t="shared" si="62"/>
        <v>46027</v>
      </c>
      <c r="J113" s="1202"/>
    </row>
    <row r="114" spans="1:10" s="14" customFormat="1" ht="18" hidden="1" customHeight="1">
      <c r="A114" s="804"/>
      <c r="B114" s="1279" t="s">
        <v>459</v>
      </c>
      <c r="C114" s="1274" t="s">
        <v>3256</v>
      </c>
      <c r="D114" s="1275">
        <v>46003</v>
      </c>
      <c r="E114" s="1332">
        <f t="shared" ref="E114" si="63">D114+13</f>
        <v>46016</v>
      </c>
      <c r="F114" s="1341" t="s">
        <v>3400</v>
      </c>
      <c r="G114" s="1342" t="s">
        <v>3405</v>
      </c>
      <c r="H114" s="1332">
        <v>46023</v>
      </c>
      <c r="I114" s="1334">
        <f t="shared" si="62"/>
        <v>46027</v>
      </c>
      <c r="J114" s="1202"/>
    </row>
    <row r="115" spans="1:10" s="14" customFormat="1" ht="18" hidden="1" customHeight="1">
      <c r="A115" s="804"/>
      <c r="B115" s="1281" t="s">
        <v>2809</v>
      </c>
      <c r="C115" s="1274" t="s">
        <v>3257</v>
      </c>
      <c r="D115" s="1275">
        <v>46015</v>
      </c>
      <c r="E115" s="1332">
        <f>D115+13</f>
        <v>46028</v>
      </c>
      <c r="F115" s="1341" t="s">
        <v>941</v>
      </c>
      <c r="G115" s="1342" t="s">
        <v>3406</v>
      </c>
      <c r="H115" s="1332">
        <v>46040</v>
      </c>
      <c r="I115" s="1334">
        <f>H115+4</f>
        <v>46044</v>
      </c>
      <c r="J115" s="1202"/>
    </row>
    <row r="116" spans="1:10" s="14" customFormat="1" ht="18" hidden="1" customHeight="1">
      <c r="A116" s="804"/>
      <c r="B116" s="1279" t="s">
        <v>459</v>
      </c>
      <c r="C116" s="1274" t="s">
        <v>3259</v>
      </c>
      <c r="D116" s="1275">
        <v>46019</v>
      </c>
      <c r="E116" s="1332">
        <f t="shared" ref="E116" si="64">D116+13</f>
        <v>46032</v>
      </c>
      <c r="F116" s="1341" t="s">
        <v>941</v>
      </c>
      <c r="G116" s="1342" t="s">
        <v>3406</v>
      </c>
      <c r="H116" s="1332">
        <v>46040</v>
      </c>
      <c r="I116" s="1334">
        <f t="shared" si="62"/>
        <v>46044</v>
      </c>
      <c r="J116" s="1202"/>
    </row>
    <row r="117" spans="1:10" s="14" customFormat="1" ht="18" hidden="1" customHeight="1">
      <c r="A117" s="804"/>
      <c r="B117" s="1279" t="s">
        <v>307</v>
      </c>
      <c r="C117" s="1274" t="s">
        <v>3260</v>
      </c>
      <c r="D117" s="1280">
        <v>46027</v>
      </c>
      <c r="E117" s="1299" t="s">
        <v>283</v>
      </c>
      <c r="F117" s="1343" t="s">
        <v>3400</v>
      </c>
      <c r="G117" s="1344" t="s">
        <v>3406</v>
      </c>
      <c r="H117" s="1345">
        <v>46044</v>
      </c>
      <c r="I117" s="1346">
        <f t="shared" si="62"/>
        <v>46048</v>
      </c>
      <c r="J117" s="1202"/>
    </row>
    <row r="118" spans="1:10" s="14" customFormat="1" ht="18" hidden="1" customHeight="1">
      <c r="A118" s="804"/>
      <c r="B118" s="1281" t="s">
        <v>3261</v>
      </c>
      <c r="C118" s="1274" t="s">
        <v>3262</v>
      </c>
      <c r="D118" s="1275">
        <v>46036</v>
      </c>
      <c r="E118" s="1332">
        <f t="shared" ref="E118" si="65">D118+13</f>
        <v>46049</v>
      </c>
      <c r="F118" s="1341" t="s">
        <v>941</v>
      </c>
      <c r="G118" s="1342" t="s">
        <v>3407</v>
      </c>
      <c r="H118" s="1332">
        <v>46058</v>
      </c>
      <c r="I118" s="1334">
        <f t="shared" si="62"/>
        <v>46062</v>
      </c>
      <c r="J118" s="1202"/>
    </row>
    <row r="119" spans="1:10" s="14" customFormat="1" ht="18" hidden="1" customHeight="1">
      <c r="A119" s="804"/>
      <c r="B119" s="1279" t="s">
        <v>307</v>
      </c>
      <c r="C119" s="1274" t="s">
        <v>3263</v>
      </c>
      <c r="D119" s="1280">
        <v>46037</v>
      </c>
      <c r="E119" s="1347">
        <f t="shared" ref="E119:E122" si="66">D119+13</f>
        <v>46050</v>
      </c>
      <c r="F119" s="1348" t="s">
        <v>3400</v>
      </c>
      <c r="G119" s="1349" t="s">
        <v>3408</v>
      </c>
      <c r="H119" s="1347">
        <v>46051</v>
      </c>
      <c r="I119" s="1350">
        <f t="shared" si="62"/>
        <v>46055</v>
      </c>
      <c r="J119" s="1202"/>
    </row>
    <row r="120" spans="1:10" s="14" customFormat="1" ht="18" hidden="1" customHeight="1">
      <c r="A120" s="804"/>
      <c r="B120" s="1281" t="s">
        <v>3096</v>
      </c>
      <c r="C120" s="1274" t="s">
        <v>3265</v>
      </c>
      <c r="D120" s="1275">
        <v>46045</v>
      </c>
      <c r="E120" s="1332">
        <f t="shared" si="66"/>
        <v>46058</v>
      </c>
      <c r="F120" s="1341" t="s">
        <v>941</v>
      </c>
      <c r="G120" s="1342" t="s">
        <v>3409</v>
      </c>
      <c r="H120" s="1332">
        <v>46072</v>
      </c>
      <c r="I120" s="1334">
        <f t="shared" si="62"/>
        <v>46076</v>
      </c>
      <c r="J120" s="1202"/>
    </row>
    <row r="121" spans="1:10" s="14" customFormat="1" ht="18" hidden="1" customHeight="1">
      <c r="A121" s="804"/>
      <c r="B121" s="1281" t="s">
        <v>2738</v>
      </c>
      <c r="C121" s="1274" t="s">
        <v>3266</v>
      </c>
      <c r="D121" s="1275">
        <v>46052</v>
      </c>
      <c r="E121" s="1332">
        <f t="shared" si="66"/>
        <v>46065</v>
      </c>
      <c r="F121" s="1341" t="s">
        <v>941</v>
      </c>
      <c r="G121" s="1342" t="s">
        <v>3409</v>
      </c>
      <c r="H121" s="1332">
        <v>46073</v>
      </c>
      <c r="I121" s="1334">
        <f t="shared" si="62"/>
        <v>46077</v>
      </c>
      <c r="J121" s="1202"/>
    </row>
    <row r="122" spans="1:10" s="14" customFormat="1" ht="18" hidden="1" customHeight="1">
      <c r="A122" s="804"/>
      <c r="B122" s="1281" t="s">
        <v>2809</v>
      </c>
      <c r="C122" s="1274" t="s">
        <v>3267</v>
      </c>
      <c r="D122" s="1275">
        <v>46063</v>
      </c>
      <c r="E122" s="1332">
        <f t="shared" si="66"/>
        <v>46076</v>
      </c>
      <c r="F122" s="1341" t="s">
        <v>941</v>
      </c>
      <c r="G122" s="1342" t="s">
        <v>3410</v>
      </c>
      <c r="H122" s="1332">
        <v>46086</v>
      </c>
      <c r="I122" s="1334">
        <f t="shared" si="62"/>
        <v>46090</v>
      </c>
      <c r="J122" s="1202"/>
    </row>
    <row r="123" spans="1:10" s="14" customFormat="1" ht="18" hidden="1" customHeight="1">
      <c r="A123" s="804"/>
      <c r="B123" s="1281" t="s">
        <v>3103</v>
      </c>
      <c r="C123" s="1274" t="s">
        <v>3268</v>
      </c>
      <c r="D123" s="1275">
        <v>46077</v>
      </c>
      <c r="E123" s="1178" t="s">
        <v>283</v>
      </c>
      <c r="F123" s="1348" t="s">
        <v>941</v>
      </c>
      <c r="G123" s="1349" t="s">
        <v>3411</v>
      </c>
      <c r="H123" s="1347">
        <v>46096</v>
      </c>
      <c r="I123" s="1350">
        <f t="shared" si="62"/>
        <v>46100</v>
      </c>
      <c r="J123" s="1202"/>
    </row>
    <row r="124" spans="1:10" s="14" customFormat="1" ht="18" hidden="1" customHeight="1">
      <c r="A124" s="804"/>
      <c r="B124" s="1281" t="s">
        <v>3106</v>
      </c>
      <c r="C124" s="1274" t="s">
        <v>3270</v>
      </c>
      <c r="D124" s="1275">
        <v>46072</v>
      </c>
      <c r="E124" s="1178" t="s">
        <v>283</v>
      </c>
      <c r="F124" s="1348" t="s">
        <v>941</v>
      </c>
      <c r="G124" s="1349" t="s">
        <v>3412</v>
      </c>
      <c r="H124" s="1347">
        <v>46088</v>
      </c>
      <c r="I124" s="1350">
        <f t="shared" ref="I124" si="67">H124+4</f>
        <v>46092</v>
      </c>
      <c r="J124" s="1202"/>
    </row>
    <row r="125" spans="1:10" s="14" customFormat="1" ht="18" hidden="1" customHeight="1">
      <c r="A125" s="804"/>
      <c r="B125" s="1281" t="s">
        <v>3271</v>
      </c>
      <c r="C125" s="1274" t="s">
        <v>3272</v>
      </c>
      <c r="D125" s="1275">
        <v>46084</v>
      </c>
      <c r="E125" s="1178" t="s">
        <v>283</v>
      </c>
      <c r="F125" s="1348" t="s">
        <v>941</v>
      </c>
      <c r="G125" s="1349" t="s">
        <v>3411</v>
      </c>
      <c r="H125" s="1347">
        <v>46096</v>
      </c>
      <c r="I125" s="1350">
        <f t="shared" ref="I125" si="68">H125+4</f>
        <v>46100</v>
      </c>
      <c r="J125" s="1202"/>
    </row>
    <row r="126" spans="1:10" s="14" customFormat="1" ht="18" hidden="1" customHeight="1">
      <c r="A126" s="804"/>
      <c r="B126" s="1279" t="s">
        <v>307</v>
      </c>
      <c r="C126" s="1274" t="s">
        <v>3274</v>
      </c>
      <c r="D126" s="1280">
        <v>46086</v>
      </c>
      <c r="E126" s="1347">
        <f t="shared" ref="E126" si="69">D126+13</f>
        <v>46099</v>
      </c>
      <c r="F126" s="1348" t="s">
        <v>941</v>
      </c>
      <c r="G126" s="1349" t="s">
        <v>3413</v>
      </c>
      <c r="H126" s="1347">
        <v>46103</v>
      </c>
      <c r="I126" s="1350">
        <f t="shared" ref="I126:I127" si="70">H126+4</f>
        <v>46107</v>
      </c>
      <c r="J126" s="1202"/>
    </row>
    <row r="127" spans="1:10" s="14" customFormat="1" ht="18" hidden="1" customHeight="1">
      <c r="A127" s="804"/>
      <c r="B127" s="1281" t="s">
        <v>3082</v>
      </c>
      <c r="C127" s="1274" t="s">
        <v>3276</v>
      </c>
      <c r="D127" s="1275">
        <v>46077</v>
      </c>
      <c r="E127" s="1178" t="s">
        <v>283</v>
      </c>
      <c r="F127" s="1348" t="s">
        <v>941</v>
      </c>
      <c r="G127" s="1349" t="s">
        <v>3414</v>
      </c>
      <c r="H127" s="1347">
        <v>46114</v>
      </c>
      <c r="I127" s="1350">
        <f t="shared" si="70"/>
        <v>46118</v>
      </c>
      <c r="J127" s="1202"/>
    </row>
    <row r="128" spans="1:10" s="14" customFormat="1" ht="18" hidden="1" customHeight="1">
      <c r="A128" s="804"/>
      <c r="B128" s="1279" t="s">
        <v>307</v>
      </c>
      <c r="C128" s="1274" t="s">
        <v>3277</v>
      </c>
      <c r="D128" s="1280">
        <v>46100</v>
      </c>
      <c r="E128" s="1438"/>
      <c r="F128" s="1439"/>
      <c r="G128" s="1438"/>
      <c r="H128" s="1438"/>
      <c r="I128" s="1438"/>
      <c r="J128" s="1202"/>
    </row>
    <row r="129" spans="1:10" s="14" customFormat="1" ht="18" hidden="1" customHeight="1">
      <c r="A129" s="804"/>
      <c r="B129" s="1191" t="s">
        <v>2736</v>
      </c>
      <c r="C129" s="1234" t="s">
        <v>2856</v>
      </c>
      <c r="D129" s="1235">
        <v>46090</v>
      </c>
      <c r="E129" s="1215">
        <f>D129+9</f>
        <v>46099</v>
      </c>
      <c r="F129" s="1462" t="s">
        <v>941</v>
      </c>
      <c r="G129" s="1342" t="s">
        <v>3413</v>
      </c>
      <c r="H129" s="1332">
        <v>46103</v>
      </c>
      <c r="I129" s="1334">
        <f t="shared" ref="I129:I131" si="71">H129+4</f>
        <v>46107</v>
      </c>
      <c r="J129" s="1202"/>
    </row>
    <row r="130" spans="1:10" s="14" customFormat="1" ht="18" hidden="1" customHeight="1">
      <c r="A130" s="804"/>
      <c r="B130" s="1191" t="s">
        <v>2857</v>
      </c>
      <c r="C130" s="1234" t="s">
        <v>2858</v>
      </c>
      <c r="D130" s="1235">
        <v>46092</v>
      </c>
      <c r="E130" s="1215">
        <f>D130+9</f>
        <v>46101</v>
      </c>
      <c r="F130" s="1462" t="s">
        <v>941</v>
      </c>
      <c r="G130" s="1342" t="s">
        <v>3413</v>
      </c>
      <c r="H130" s="1332">
        <v>46104</v>
      </c>
      <c r="I130" s="1334">
        <f t="shared" ref="I130" si="72">H130+4</f>
        <v>46108</v>
      </c>
      <c r="J130" s="1202"/>
    </row>
    <row r="131" spans="1:10" s="14" customFormat="1" ht="18" hidden="1" customHeight="1">
      <c r="A131" s="804"/>
      <c r="B131" s="1191" t="s">
        <v>2739</v>
      </c>
      <c r="C131" s="1234" t="s">
        <v>2859</v>
      </c>
      <c r="D131" s="1235">
        <v>46103</v>
      </c>
      <c r="E131" s="1215">
        <f>D131+9</f>
        <v>46112</v>
      </c>
      <c r="F131" s="1462" t="s">
        <v>690</v>
      </c>
      <c r="G131" s="1342" t="s">
        <v>3415</v>
      </c>
      <c r="H131" s="1332">
        <v>46117</v>
      </c>
      <c r="I131" s="1334">
        <f t="shared" si="71"/>
        <v>46121</v>
      </c>
      <c r="J131" s="1202"/>
    </row>
    <row r="132" spans="1:10" s="14" customFormat="1" ht="18" hidden="1" customHeight="1">
      <c r="A132" s="804"/>
      <c r="B132" s="1281" t="s">
        <v>2809</v>
      </c>
      <c r="C132" s="1274" t="s">
        <v>3279</v>
      </c>
      <c r="D132" s="1275">
        <v>46110</v>
      </c>
      <c r="E132" s="1215">
        <f>D132+13</f>
        <v>46123</v>
      </c>
      <c r="F132" s="1462" t="s">
        <v>690</v>
      </c>
      <c r="G132" s="1342" t="s">
        <v>3416</v>
      </c>
      <c r="H132" s="1332">
        <v>46129</v>
      </c>
      <c r="I132" s="1334">
        <f>H132+3</f>
        <v>46132</v>
      </c>
      <c r="J132" s="1202"/>
    </row>
    <row r="133" spans="1:10" s="14" customFormat="1" ht="18" hidden="1" customHeight="1">
      <c r="A133" s="804"/>
      <c r="B133" s="1281" t="s">
        <v>2738</v>
      </c>
      <c r="C133" s="1274" t="s">
        <v>3280</v>
      </c>
      <c r="D133" s="1275">
        <v>46117</v>
      </c>
      <c r="E133" s="1215">
        <f>D133+13</f>
        <v>46130</v>
      </c>
      <c r="F133" s="1462" t="s">
        <v>690</v>
      </c>
      <c r="G133" s="1342" t="s">
        <v>3417</v>
      </c>
      <c r="H133" s="1332">
        <v>46136</v>
      </c>
      <c r="I133" s="1334">
        <f>H133+3</f>
        <v>46139</v>
      </c>
      <c r="J133" s="1202"/>
    </row>
    <row r="134" spans="1:10" s="14" customFormat="1" ht="18" hidden="1" customHeight="1">
      <c r="A134" s="804"/>
      <c r="B134" s="1281" t="s">
        <v>3106</v>
      </c>
      <c r="C134" s="1274" t="s">
        <v>3282</v>
      </c>
      <c r="D134" s="1275">
        <v>46121</v>
      </c>
      <c r="E134" s="1178" t="s">
        <v>283</v>
      </c>
      <c r="F134" s="1348" t="s">
        <v>941</v>
      </c>
      <c r="G134" s="1349" t="s">
        <v>3418</v>
      </c>
      <c r="H134" s="1347">
        <v>46129</v>
      </c>
      <c r="I134" s="1350">
        <f t="shared" ref="I134" si="73">H134+4</f>
        <v>46133</v>
      </c>
      <c r="J134" s="1202"/>
    </row>
    <row r="135" spans="1:10" s="14" customFormat="1" ht="18" hidden="1" customHeight="1">
      <c r="A135" s="804"/>
      <c r="B135" s="1281" t="s">
        <v>3061</v>
      </c>
      <c r="C135" s="1274" t="s">
        <v>3284</v>
      </c>
      <c r="D135" s="1275">
        <v>46141</v>
      </c>
      <c r="E135" s="1178" t="s">
        <v>283</v>
      </c>
      <c r="F135" s="1463" t="s">
        <v>690</v>
      </c>
      <c r="G135" s="1349" t="s">
        <v>3419</v>
      </c>
      <c r="H135" s="1347">
        <v>46157</v>
      </c>
      <c r="I135" s="1350">
        <f t="shared" ref="I135" si="74">H135+3</f>
        <v>46160</v>
      </c>
      <c r="J135" s="1202"/>
    </row>
    <row r="136" spans="1:10" s="14" customFormat="1" ht="18" hidden="1" customHeight="1">
      <c r="A136" s="804"/>
      <c r="B136" s="1281" t="s">
        <v>1981</v>
      </c>
      <c r="C136" s="1274" t="s">
        <v>3285</v>
      </c>
      <c r="D136" s="1275">
        <v>46147</v>
      </c>
      <c r="E136" s="1215">
        <f t="shared" ref="E136" si="75">D136+13</f>
        <v>46160</v>
      </c>
      <c r="F136" s="1462" t="s">
        <v>690</v>
      </c>
      <c r="G136" s="1342" t="s">
        <v>3420</v>
      </c>
      <c r="H136" s="1332">
        <v>46162</v>
      </c>
      <c r="I136" s="1334">
        <v>46167</v>
      </c>
      <c r="J136" s="1202"/>
    </row>
    <row r="137" spans="1:10" s="14" customFormat="1" ht="18" hidden="1" customHeight="1">
      <c r="A137" s="804"/>
      <c r="B137" s="1281" t="s">
        <v>2812</v>
      </c>
      <c r="C137" s="1274" t="s">
        <v>3287</v>
      </c>
      <c r="D137" s="1275">
        <v>46149</v>
      </c>
      <c r="E137" s="1215">
        <f>D137+13</f>
        <v>46162</v>
      </c>
      <c r="F137" s="1462" t="s">
        <v>690</v>
      </c>
      <c r="G137" s="1342" t="s">
        <v>3420</v>
      </c>
      <c r="H137" s="1332">
        <v>46164</v>
      </c>
      <c r="I137" s="1334">
        <v>46174</v>
      </c>
      <c r="J137" s="1202"/>
    </row>
    <row r="138" spans="1:10" s="14" customFormat="1" ht="18" hidden="1" customHeight="1">
      <c r="A138" s="804"/>
      <c r="B138" s="1281" t="s">
        <v>2809</v>
      </c>
      <c r="C138" s="1274" t="s">
        <v>3288</v>
      </c>
      <c r="D138" s="1275">
        <v>46157</v>
      </c>
      <c r="E138" s="1178" t="s">
        <v>283</v>
      </c>
      <c r="F138" s="1463" t="s">
        <v>690</v>
      </c>
      <c r="G138" s="1349" t="s">
        <v>3421</v>
      </c>
      <c r="H138" s="1347">
        <v>46177</v>
      </c>
      <c r="I138" s="1350">
        <f t="shared" ref="I138" si="76">H138+3</f>
        <v>46180</v>
      </c>
      <c r="J138" s="1202"/>
    </row>
    <row r="139" spans="1:10" s="14" customFormat="1" ht="18" hidden="1" customHeight="1">
      <c r="A139" s="804"/>
      <c r="B139" s="1281" t="s">
        <v>3082</v>
      </c>
      <c r="C139" s="1274" t="s">
        <v>3289</v>
      </c>
      <c r="D139" s="1275">
        <v>46162</v>
      </c>
      <c r="E139" s="1178" t="s">
        <v>283</v>
      </c>
      <c r="F139" s="1463" t="s">
        <v>690</v>
      </c>
      <c r="G139" s="1349" t="s">
        <v>3422</v>
      </c>
      <c r="H139" s="1347">
        <v>46184</v>
      </c>
      <c r="I139" s="1350">
        <f t="shared" ref="I139:I140" si="77">H139+3</f>
        <v>46187</v>
      </c>
      <c r="J139" s="1202"/>
    </row>
    <row r="140" spans="1:10" s="14" customFormat="1" ht="18" hidden="1" customHeight="1">
      <c r="A140" s="804"/>
      <c r="B140" s="1279" t="s">
        <v>307</v>
      </c>
      <c r="C140" s="1274" t="s">
        <v>3290</v>
      </c>
      <c r="D140" s="1280">
        <v>46163</v>
      </c>
      <c r="E140" s="1212">
        <f t="shared" ref="E140:E141" si="78">D140+13</f>
        <v>46176</v>
      </c>
      <c r="F140" s="1463" t="s">
        <v>690</v>
      </c>
      <c r="G140" s="1349" t="s">
        <v>3421</v>
      </c>
      <c r="H140" s="1347">
        <v>46178</v>
      </c>
      <c r="I140" s="1350">
        <f t="shared" si="77"/>
        <v>46181</v>
      </c>
      <c r="J140" s="1202"/>
    </row>
    <row r="141" spans="1:10" s="14" customFormat="1" ht="18" hidden="1" customHeight="1">
      <c r="A141" s="804"/>
      <c r="B141" s="1279" t="s">
        <v>459</v>
      </c>
      <c r="C141" s="1274" t="s">
        <v>3292</v>
      </c>
      <c r="D141" s="1275">
        <v>46173</v>
      </c>
      <c r="E141" s="1215">
        <f t="shared" si="78"/>
        <v>46186</v>
      </c>
      <c r="F141" s="1462" t="s">
        <v>690</v>
      </c>
      <c r="G141" s="1342" t="s">
        <v>3423</v>
      </c>
      <c r="H141" s="1332">
        <v>46194</v>
      </c>
      <c r="I141" s="1334">
        <f t="shared" ref="I141:I146" si="79">H141+4</f>
        <v>46198</v>
      </c>
      <c r="J141" s="1202"/>
    </row>
    <row r="142" spans="1:10" s="14" customFormat="1" ht="18" hidden="1" customHeight="1">
      <c r="A142" s="804" t="s">
        <v>3424</v>
      </c>
      <c r="B142" s="1281" t="s">
        <v>3088</v>
      </c>
      <c r="C142" s="1274" t="s">
        <v>3294</v>
      </c>
      <c r="D142" s="1275">
        <v>46187</v>
      </c>
      <c r="E142" s="1215">
        <f t="shared" ref="E142" si="80">D142+13</f>
        <v>46200</v>
      </c>
      <c r="F142" s="1462" t="s">
        <v>690</v>
      </c>
      <c r="G142" s="1342" t="s">
        <v>3425</v>
      </c>
      <c r="H142" s="1332">
        <v>46202</v>
      </c>
      <c r="I142" s="1334">
        <f t="shared" ref="I142" si="81">H142+4</f>
        <v>46206</v>
      </c>
      <c r="J142" s="1202"/>
    </row>
    <row r="143" spans="1:10" s="14" customFormat="1" ht="18" hidden="1" customHeight="1">
      <c r="A143" s="804"/>
      <c r="B143" s="1281" t="s">
        <v>2739</v>
      </c>
      <c r="C143" s="1274" t="s">
        <v>3295</v>
      </c>
      <c r="D143" s="1275">
        <v>46191</v>
      </c>
      <c r="E143" s="1215">
        <f>D143+13</f>
        <v>46204</v>
      </c>
      <c r="F143" s="1462" t="s">
        <v>690</v>
      </c>
      <c r="G143" s="1342" t="s">
        <v>3426</v>
      </c>
      <c r="H143" s="1332">
        <v>46214</v>
      </c>
      <c r="I143" s="1334">
        <f>H143+3</f>
        <v>46217</v>
      </c>
      <c r="J143" s="1202"/>
    </row>
    <row r="144" spans="1:10" s="14" customFormat="1" ht="18" hidden="1" customHeight="1">
      <c r="A144" s="804"/>
      <c r="B144" s="1281" t="s">
        <v>2812</v>
      </c>
      <c r="C144" s="1274" t="s">
        <v>3296</v>
      </c>
      <c r="D144" s="1275">
        <v>46197</v>
      </c>
      <c r="E144" s="1215">
        <f t="shared" ref="E144" si="82">D144+13</f>
        <v>46210</v>
      </c>
      <c r="F144" s="1462" t="s">
        <v>690</v>
      </c>
      <c r="G144" s="1342" t="s">
        <v>3426</v>
      </c>
      <c r="H144" s="1332">
        <v>46214</v>
      </c>
      <c r="I144" s="1334">
        <f t="shared" ref="I144:I145" si="83">H144+3</f>
        <v>46217</v>
      </c>
      <c r="J144" s="1202"/>
    </row>
    <row r="145" spans="1:10" s="14" customFormat="1" ht="18" hidden="1" customHeight="1">
      <c r="A145" s="804"/>
      <c r="B145" s="1281" t="s">
        <v>2738</v>
      </c>
      <c r="C145" s="1274" t="s">
        <v>3297</v>
      </c>
      <c r="D145" s="1275">
        <v>46203</v>
      </c>
      <c r="E145" s="1178" t="s">
        <v>283</v>
      </c>
      <c r="F145" s="1463" t="s">
        <v>690</v>
      </c>
      <c r="G145" s="1464" t="s">
        <v>3427</v>
      </c>
      <c r="H145" s="1465">
        <v>46221</v>
      </c>
      <c r="I145" s="1466">
        <f t="shared" si="83"/>
        <v>46224</v>
      </c>
      <c r="J145" s="1202"/>
    </row>
    <row r="146" spans="1:10" s="14" customFormat="1" ht="18" hidden="1" customHeight="1">
      <c r="A146" s="804"/>
      <c r="B146" s="1281" t="s">
        <v>3149</v>
      </c>
      <c r="C146" s="1274" t="s">
        <v>3298</v>
      </c>
      <c r="D146" s="1275">
        <v>46205</v>
      </c>
      <c r="E146" s="1178" t="s">
        <v>283</v>
      </c>
      <c r="F146" s="1463" t="s">
        <v>690</v>
      </c>
      <c r="G146" s="1349" t="s">
        <v>3426</v>
      </c>
      <c r="H146" s="1347">
        <v>46213</v>
      </c>
      <c r="I146" s="1350">
        <f t="shared" si="79"/>
        <v>46217</v>
      </c>
      <c r="J146" s="1202"/>
    </row>
    <row r="147" spans="1:10" s="14" customFormat="1" ht="18" hidden="1" customHeight="1">
      <c r="A147" s="804"/>
      <c r="B147" s="1281" t="s">
        <v>2771</v>
      </c>
      <c r="C147" s="1274" t="s">
        <v>3300</v>
      </c>
      <c r="D147" s="1275">
        <v>46223</v>
      </c>
      <c r="E147" s="1178" t="s">
        <v>283</v>
      </c>
      <c r="F147" s="1463" t="s">
        <v>690</v>
      </c>
      <c r="G147" s="1349" t="s">
        <v>3428</v>
      </c>
      <c r="H147" s="1347">
        <v>46242</v>
      </c>
      <c r="I147" s="1350">
        <f t="shared" ref="I147" si="84">H147+3</f>
        <v>46245</v>
      </c>
      <c r="J147" s="1202"/>
    </row>
    <row r="148" spans="1:10" s="14" customFormat="1" ht="18" hidden="1" customHeight="1">
      <c r="A148" s="804"/>
      <c r="B148" s="1281" t="s">
        <v>3145</v>
      </c>
      <c r="C148" s="1274" t="s">
        <v>3302</v>
      </c>
      <c r="D148" s="1275">
        <v>46225</v>
      </c>
      <c r="E148" s="1215">
        <f t="shared" ref="E148:E152" si="85">D148+13</f>
        <v>46238</v>
      </c>
      <c r="F148" s="1462" t="s">
        <v>3429</v>
      </c>
      <c r="G148" s="1342" t="s">
        <v>3430</v>
      </c>
      <c r="H148" s="1332">
        <v>46245</v>
      </c>
      <c r="I148" s="1334">
        <f>H148+2</f>
        <v>46247</v>
      </c>
      <c r="J148" s="1202"/>
    </row>
    <row r="149" spans="1:10" s="14" customFormat="1" ht="18" hidden="1" customHeight="1">
      <c r="A149" s="804"/>
      <c r="B149" s="1281" t="s">
        <v>3100</v>
      </c>
      <c r="C149" s="1274" t="s">
        <v>3303</v>
      </c>
      <c r="D149" s="1275">
        <v>46232</v>
      </c>
      <c r="E149" s="1215">
        <f t="shared" si="85"/>
        <v>46245</v>
      </c>
      <c r="F149" s="1462" t="s">
        <v>690</v>
      </c>
      <c r="G149" s="1342" t="s">
        <v>3431</v>
      </c>
      <c r="H149" s="1332">
        <v>46259</v>
      </c>
      <c r="I149" s="1334">
        <f>H149+3</f>
        <v>46262</v>
      </c>
      <c r="J149" s="1202"/>
    </row>
    <row r="150" spans="1:10" s="14" customFormat="1" ht="18" hidden="1" customHeight="1">
      <c r="A150" s="804"/>
      <c r="B150" s="1281" t="s">
        <v>2739</v>
      </c>
      <c r="C150" s="1274" t="s">
        <v>3304</v>
      </c>
      <c r="D150" s="1275">
        <v>46246</v>
      </c>
      <c r="E150" s="1178" t="s">
        <v>283</v>
      </c>
      <c r="F150" s="1463" t="s">
        <v>690</v>
      </c>
      <c r="G150" s="1349" t="s">
        <v>3428</v>
      </c>
      <c r="H150" s="1347">
        <v>46257</v>
      </c>
      <c r="I150" s="1350">
        <f t="shared" ref="I150" si="86">H150+3</f>
        <v>46260</v>
      </c>
      <c r="J150" s="1202"/>
    </row>
    <row r="151" spans="1:10" s="14" customFormat="1" ht="18" customHeight="1">
      <c r="A151" s="804"/>
      <c r="B151" s="1281" t="s">
        <v>3149</v>
      </c>
      <c r="C151" s="1274" t="s">
        <v>3305</v>
      </c>
      <c r="D151" s="1275">
        <v>46247</v>
      </c>
      <c r="E151" s="1215">
        <f t="shared" si="85"/>
        <v>46260</v>
      </c>
      <c r="F151" s="1462" t="s">
        <v>3429</v>
      </c>
      <c r="G151" s="1342" t="s">
        <v>3432</v>
      </c>
      <c r="H151" s="1332">
        <v>46265</v>
      </c>
      <c r="I151" s="1334">
        <f>H151+3</f>
        <v>46268</v>
      </c>
      <c r="J151" s="1202"/>
    </row>
    <row r="152" spans="1:10" s="14" customFormat="1" ht="18" customHeight="1">
      <c r="A152" s="804"/>
      <c r="B152" s="1281" t="s">
        <v>2129</v>
      </c>
      <c r="C152" s="1274" t="s">
        <v>3307</v>
      </c>
      <c r="D152" s="1275">
        <v>46260</v>
      </c>
      <c r="E152" s="1215">
        <f t="shared" si="85"/>
        <v>46273</v>
      </c>
      <c r="F152" s="1462" t="s">
        <v>3429</v>
      </c>
      <c r="G152" s="1342" t="s">
        <v>3433</v>
      </c>
      <c r="H152" s="1332">
        <v>46278</v>
      </c>
      <c r="I152" s="1334">
        <f>H152+3</f>
        <v>46281</v>
      </c>
      <c r="J152" s="1202"/>
    </row>
    <row r="153" spans="1:10" s="14" customFormat="1" ht="18" customHeight="1">
      <c r="A153" s="804"/>
      <c r="B153" s="1281" t="s">
        <v>3154</v>
      </c>
      <c r="C153" s="1274" t="s">
        <v>3309</v>
      </c>
      <c r="D153" s="1275">
        <v>46278</v>
      </c>
      <c r="E153" s="1178" t="s">
        <v>283</v>
      </c>
      <c r="F153" s="1463" t="s">
        <v>690</v>
      </c>
      <c r="G153" s="1349" t="s">
        <v>3434</v>
      </c>
      <c r="H153" s="1347">
        <v>46291</v>
      </c>
      <c r="I153" s="1350">
        <f>H153+3</f>
        <v>46294</v>
      </c>
      <c r="J153" s="1202"/>
    </row>
    <row r="154" spans="1:10" s="14" customFormat="1" ht="18" customHeight="1">
      <c r="A154" s="804"/>
      <c r="B154" s="1279" t="s">
        <v>905</v>
      </c>
      <c r="C154" s="1274" t="s">
        <v>3310</v>
      </c>
      <c r="D154" s="1280">
        <v>46261</v>
      </c>
      <c r="E154" s="1212">
        <f t="shared" ref="E154:E155" si="87">D154+13</f>
        <v>46274</v>
      </c>
      <c r="F154" s="1463" t="s">
        <v>690</v>
      </c>
      <c r="G154" s="1349" t="s">
        <v>3435</v>
      </c>
      <c r="H154" s="1347">
        <v>46271</v>
      </c>
      <c r="I154" s="1350">
        <f t="shared" ref="I154:I155" si="88">H154+3</f>
        <v>46274</v>
      </c>
      <c r="J154" s="1202"/>
    </row>
    <row r="155" spans="1:10" s="14" customFormat="1" ht="18" customHeight="1">
      <c r="A155" s="804" t="s">
        <v>3145</v>
      </c>
      <c r="B155" s="1279" t="s">
        <v>905</v>
      </c>
      <c r="C155" s="1274" t="s">
        <v>3311</v>
      </c>
      <c r="D155" s="1280">
        <v>46268</v>
      </c>
      <c r="E155" s="1212">
        <f t="shared" si="87"/>
        <v>46281</v>
      </c>
      <c r="F155" s="1463" t="s">
        <v>690</v>
      </c>
      <c r="G155" s="1349" t="s">
        <v>3434</v>
      </c>
      <c r="H155" s="1347">
        <v>46285</v>
      </c>
      <c r="I155" s="1350">
        <f t="shared" si="88"/>
        <v>46288</v>
      </c>
      <c r="J155" s="1202"/>
    </row>
    <row r="156" spans="1:10" s="14" customFormat="1" ht="18" customHeight="1">
      <c r="A156" s="804"/>
      <c r="B156" s="1281" t="s">
        <v>3100</v>
      </c>
      <c r="C156" s="1274" t="s">
        <v>3312</v>
      </c>
      <c r="D156" s="1275">
        <v>46283</v>
      </c>
      <c r="E156" s="1178" t="s">
        <v>283</v>
      </c>
      <c r="F156" s="1463" t="s">
        <v>690</v>
      </c>
      <c r="G156" s="1349" t="s">
        <v>3434</v>
      </c>
      <c r="H156" s="1347">
        <v>46291</v>
      </c>
      <c r="I156" s="1350">
        <f t="shared" ref="I156:I162" si="89">H156+3</f>
        <v>46294</v>
      </c>
      <c r="J156" s="1202"/>
    </row>
    <row r="157" spans="1:10" s="14" customFormat="1" ht="18" customHeight="1">
      <c r="A157" s="804"/>
      <c r="B157" s="1281" t="s">
        <v>2739</v>
      </c>
      <c r="C157" s="1274" t="s">
        <v>3313</v>
      </c>
      <c r="D157" s="1275">
        <v>46285</v>
      </c>
      <c r="E157" s="1215">
        <f t="shared" ref="E157" si="90">D157+13</f>
        <v>46298</v>
      </c>
      <c r="F157" s="1462" t="s">
        <v>3429</v>
      </c>
      <c r="G157" s="1342" t="s">
        <v>3436</v>
      </c>
      <c r="H157" s="1332">
        <v>46299</v>
      </c>
      <c r="I157" s="1334">
        <f t="shared" si="89"/>
        <v>46302</v>
      </c>
      <c r="J157" s="1202"/>
    </row>
    <row r="158" spans="1:10" s="14" customFormat="1" ht="18" customHeight="1">
      <c r="A158" s="804"/>
      <c r="B158" s="1281" t="s">
        <v>3149</v>
      </c>
      <c r="C158" s="1274" t="s">
        <v>3314</v>
      </c>
      <c r="D158" s="1275">
        <v>46289</v>
      </c>
      <c r="E158" s="1215">
        <f t="shared" ref="E158:E162" si="91">D158+13</f>
        <v>46302</v>
      </c>
      <c r="F158" s="1462" t="s">
        <v>690</v>
      </c>
      <c r="G158" s="1342" t="s">
        <v>3437</v>
      </c>
      <c r="H158" s="1332">
        <v>46303</v>
      </c>
      <c r="I158" s="1334">
        <f t="shared" si="89"/>
        <v>46306</v>
      </c>
      <c r="J158" s="1202"/>
    </row>
    <row r="159" spans="1:10" s="14" customFormat="1" ht="18" customHeight="1">
      <c r="A159" s="804"/>
      <c r="B159" s="1281" t="s">
        <v>2123</v>
      </c>
      <c r="C159" s="1274" t="s">
        <v>3315</v>
      </c>
      <c r="D159" s="1275">
        <v>46296</v>
      </c>
      <c r="E159" s="1215">
        <f t="shared" si="91"/>
        <v>46309</v>
      </c>
      <c r="F159" s="1462" t="s">
        <v>690</v>
      </c>
      <c r="G159" s="1342" t="s">
        <v>3438</v>
      </c>
      <c r="H159" s="1332">
        <v>46310</v>
      </c>
      <c r="I159" s="1334">
        <f t="shared" si="89"/>
        <v>46313</v>
      </c>
      <c r="J159" s="1202"/>
    </row>
    <row r="160" spans="1:10" s="14" customFormat="1" ht="18" customHeight="1">
      <c r="A160" s="804"/>
      <c r="B160" s="1281" t="s">
        <v>1334</v>
      </c>
      <c r="C160" s="1274" t="s">
        <v>3317</v>
      </c>
      <c r="D160" s="1275">
        <v>46303</v>
      </c>
      <c r="E160" s="1215">
        <f t="shared" si="91"/>
        <v>46316</v>
      </c>
      <c r="F160" s="1462" t="s">
        <v>690</v>
      </c>
      <c r="G160" s="1342" t="s">
        <v>3439</v>
      </c>
      <c r="H160" s="1332">
        <v>46317</v>
      </c>
      <c r="I160" s="1334">
        <f t="shared" si="89"/>
        <v>46320</v>
      </c>
      <c r="J160" s="1202"/>
    </row>
    <row r="161" spans="1:14" s="14" customFormat="1" ht="18" customHeight="1">
      <c r="A161" s="804"/>
      <c r="B161" s="1281" t="s">
        <v>3088</v>
      </c>
      <c r="C161" s="1274" t="s">
        <v>3318</v>
      </c>
      <c r="D161" s="1275">
        <v>46310</v>
      </c>
      <c r="E161" s="1215">
        <f t="shared" si="91"/>
        <v>46323</v>
      </c>
      <c r="F161" s="1462" t="s">
        <v>690</v>
      </c>
      <c r="G161" s="1342" t="s">
        <v>3440</v>
      </c>
      <c r="H161" s="1332">
        <v>46324</v>
      </c>
      <c r="I161" s="1334">
        <f t="shared" si="89"/>
        <v>46327</v>
      </c>
      <c r="J161" s="1202"/>
    </row>
    <row r="162" spans="1:14" s="14" customFormat="1" ht="18" customHeight="1">
      <c r="A162" s="804"/>
      <c r="B162" s="1279" t="s">
        <v>459</v>
      </c>
      <c r="C162" s="1274" t="s">
        <v>3319</v>
      </c>
      <c r="D162" s="1275">
        <v>46317</v>
      </c>
      <c r="E162" s="1215">
        <f t="shared" si="91"/>
        <v>46330</v>
      </c>
      <c r="F162" s="1462" t="s">
        <v>690</v>
      </c>
      <c r="G162" s="1342" t="s">
        <v>3441</v>
      </c>
      <c r="H162" s="1332">
        <v>46331</v>
      </c>
      <c r="I162" s="1334">
        <f t="shared" si="89"/>
        <v>46334</v>
      </c>
      <c r="J162" s="1202"/>
    </row>
    <row r="163" spans="1:14" s="14" customFormat="1" ht="18" customHeight="1">
      <c r="A163" s="861"/>
      <c r="B163" s="1088" t="s">
        <v>464</v>
      </c>
      <c r="C163" s="677"/>
      <c r="D163" s="677"/>
      <c r="E163" s="677"/>
      <c r="F163" s="677"/>
      <c r="G163" s="677"/>
      <c r="H163" s="407"/>
      <c r="I163" s="407"/>
      <c r="J163" s="155"/>
    </row>
    <row r="165" spans="1:14" ht="18.75" customHeight="1" thickBot="1"/>
    <row r="166" spans="1:14" s="147" customFormat="1" ht="18.75" customHeight="1">
      <c r="B166" s="887"/>
      <c r="C166" s="888"/>
      <c r="D166" s="889"/>
      <c r="E166" s="890"/>
      <c r="F166" s="891"/>
      <c r="G166" s="892"/>
      <c r="H166" s="893"/>
    </row>
    <row r="167" spans="1:14" s="147" customFormat="1" ht="18" customHeight="1">
      <c r="B167" s="777" t="s">
        <v>465</v>
      </c>
      <c r="C167" s="145"/>
      <c r="D167" s="147" t="s">
        <v>466</v>
      </c>
      <c r="G167" s="147" t="s">
        <v>467</v>
      </c>
      <c r="H167" s="778"/>
    </row>
    <row r="168" spans="1:14" s="147" customFormat="1" ht="18" customHeight="1">
      <c r="B168" s="779" t="s">
        <v>468</v>
      </c>
      <c r="C168" s="1080" t="s">
        <v>469</v>
      </c>
      <c r="D168" s="133" t="s">
        <v>470</v>
      </c>
      <c r="F168" s="1080" t="s">
        <v>471</v>
      </c>
      <c r="G168" s="145" t="s">
        <v>472</v>
      </c>
      <c r="H168" s="1081" t="s">
        <v>473</v>
      </c>
    </row>
    <row r="169" spans="1:14" s="147" customFormat="1" ht="18" customHeight="1">
      <c r="B169" s="1545" t="s">
        <v>481</v>
      </c>
      <c r="C169" s="1546" t="s">
        <v>482</v>
      </c>
      <c r="D169" s="133" t="s">
        <v>476</v>
      </c>
      <c r="E169" s="148" t="s">
        <v>477</v>
      </c>
      <c r="F169" s="1082" t="s">
        <v>478</v>
      </c>
      <c r="G169" s="145" t="s">
        <v>479</v>
      </c>
      <c r="H169" s="1081" t="s">
        <v>480</v>
      </c>
    </row>
    <row r="170" spans="1:14" s="147" customFormat="1" ht="18" customHeight="1">
      <c r="B170" s="1545" t="s">
        <v>502</v>
      </c>
      <c r="C170" s="1546" t="s">
        <v>503</v>
      </c>
      <c r="D170" s="133" t="s">
        <v>483</v>
      </c>
      <c r="E170" s="148" t="s">
        <v>484</v>
      </c>
      <c r="F170" s="1082" t="s">
        <v>485</v>
      </c>
      <c r="G170" s="587" t="s">
        <v>486</v>
      </c>
      <c r="H170" s="1084" t="s">
        <v>487</v>
      </c>
    </row>
    <row r="171" spans="1:14" s="147" customFormat="1" ht="18.75" customHeight="1">
      <c r="B171" s="1545" t="s">
        <v>922</v>
      </c>
      <c r="C171" s="1532" t="s">
        <v>923</v>
      </c>
      <c r="D171" s="133" t="s">
        <v>490</v>
      </c>
      <c r="E171" s="148" t="s">
        <v>491</v>
      </c>
      <c r="F171" s="1082" t="s">
        <v>492</v>
      </c>
      <c r="G171" s="587" t="s">
        <v>493</v>
      </c>
      <c r="H171" s="1084" t="s">
        <v>494</v>
      </c>
      <c r="M171" s="149"/>
      <c r="N171" s="149"/>
    </row>
    <row r="172" spans="1:14" s="147" customFormat="1" ht="18.75" customHeight="1">
      <c r="B172" s="1545" t="s">
        <v>924</v>
      </c>
      <c r="C172" s="1532" t="s">
        <v>925</v>
      </c>
      <c r="D172" s="133" t="s">
        <v>497</v>
      </c>
      <c r="E172" s="148" t="s">
        <v>498</v>
      </c>
      <c r="F172" s="1082" t="s">
        <v>499</v>
      </c>
      <c r="G172" s="587" t="s">
        <v>500</v>
      </c>
      <c r="H172" s="1084" t="s">
        <v>501</v>
      </c>
      <c r="M172" s="149"/>
      <c r="N172" s="149"/>
    </row>
    <row r="173" spans="1:14" s="147" customFormat="1" ht="18.75" customHeight="1">
      <c r="B173" s="1545" t="s">
        <v>926</v>
      </c>
      <c r="C173" s="1532" t="s">
        <v>927</v>
      </c>
      <c r="D173" s="133" t="s">
        <v>504</v>
      </c>
      <c r="E173" s="148" t="s">
        <v>505</v>
      </c>
      <c r="F173" s="1082" t="s">
        <v>506</v>
      </c>
      <c r="G173" s="587" t="s">
        <v>507</v>
      </c>
      <c r="H173" s="1084" t="s">
        <v>508</v>
      </c>
      <c r="M173" s="149"/>
      <c r="N173" s="149"/>
    </row>
    <row r="174" spans="1:14" s="147" customFormat="1" ht="18.75" customHeight="1">
      <c r="B174" s="1545" t="s">
        <v>928</v>
      </c>
      <c r="C174" s="1532" t="s">
        <v>929</v>
      </c>
      <c r="D174" s="133" t="s">
        <v>511</v>
      </c>
      <c r="E174" s="148" t="s">
        <v>512</v>
      </c>
      <c r="F174" s="1080" t="s">
        <v>513</v>
      </c>
      <c r="G174" s="587" t="s">
        <v>514</v>
      </c>
      <c r="H174" s="786" t="s">
        <v>515</v>
      </c>
      <c r="M174" s="149"/>
      <c r="N174" s="149"/>
    </row>
    <row r="175" spans="1:14" s="149" customFormat="1" ht="18.75" customHeight="1">
      <c r="A175" s="1018"/>
      <c r="B175" s="1545" t="s">
        <v>930</v>
      </c>
      <c r="C175" s="1532" t="s">
        <v>931</v>
      </c>
      <c r="D175" s="133" t="s">
        <v>518</v>
      </c>
      <c r="E175" s="148" t="s">
        <v>519</v>
      </c>
      <c r="F175" s="738" t="s">
        <v>520</v>
      </c>
      <c r="G175" s="147"/>
      <c r="H175" s="787"/>
      <c r="I175" s="145"/>
      <c r="J175" s="145"/>
    </row>
    <row r="176" spans="1:14" s="149" customFormat="1" ht="18.75" customHeight="1">
      <c r="A176" s="1018"/>
      <c r="B176" s="1545" t="s">
        <v>932</v>
      </c>
      <c r="C176" s="1532" t="s">
        <v>933</v>
      </c>
      <c r="D176" s="133"/>
      <c r="E176" s="148"/>
      <c r="F176" s="738"/>
      <c r="G176" s="147"/>
      <c r="H176" s="787"/>
      <c r="I176" s="145"/>
      <c r="J176" s="145"/>
    </row>
    <row r="177" spans="1:10" s="149" customFormat="1" ht="18.75" customHeight="1">
      <c r="A177" s="1018"/>
      <c r="B177" s="1551" t="s">
        <v>934</v>
      </c>
      <c r="C177" s="1552" t="s">
        <v>935</v>
      </c>
      <c r="D177" s="790"/>
      <c r="E177" s="790"/>
      <c r="F177" s="790"/>
      <c r="G177" s="790"/>
      <c r="H177" s="1086"/>
      <c r="I177" s="145"/>
      <c r="J177" s="145"/>
    </row>
  </sheetData>
  <mergeCells count="8">
    <mergeCell ref="I7:I8"/>
    <mergeCell ref="D7:D8"/>
    <mergeCell ref="B2:F2"/>
    <mergeCell ref="F7:F8"/>
    <mergeCell ref="G7:G8"/>
    <mergeCell ref="H7:H8"/>
    <mergeCell ref="B4:F4"/>
    <mergeCell ref="B7:C7"/>
  </mergeCells>
  <phoneticPr fontId="81" type="noConversion"/>
  <hyperlinks>
    <hyperlink ref="H2" location="HOME!Print_Area" display="HOME" xr:uid="{65054994-794B-4160-8AB0-FAEF48F9713E}"/>
    <hyperlink ref="H168" r:id="rId1" xr:uid="{240452DD-8613-4C12-AF94-293CEB08B1C6}"/>
    <hyperlink ref="H173" r:id="rId2" xr:uid="{6B3349ED-BDBF-4CF7-8E98-DEED6ACE8529}"/>
    <hyperlink ref="H172" r:id="rId3" xr:uid="{02B167F6-CB7D-4A7A-B0EB-9591947C5FA4}"/>
    <hyperlink ref="H171" r:id="rId4" xr:uid="{8ADDD718-0F77-4E47-8E89-FD24A342D30B}"/>
    <hyperlink ref="H174" r:id="rId5" xr:uid="{6E55A3FF-CB86-47A1-B5AF-B7E12871E4C2}"/>
    <hyperlink ref="F168" r:id="rId6" xr:uid="{7F992109-27A2-4D6C-849E-C9BC55CC8400}"/>
    <hyperlink ref="F173" r:id="rId7" xr:uid="{0F6F1162-5012-4380-92EA-2737615477C6}"/>
    <hyperlink ref="F169" r:id="rId8" xr:uid="{8E8D8E33-275A-4D98-B8CB-6B889F11BBA5}"/>
    <hyperlink ref="F170" r:id="rId9" xr:uid="{E4117C21-9530-4303-B173-E590437DB152}"/>
    <hyperlink ref="F171" r:id="rId10" xr:uid="{14451DC8-B38E-43DA-9C0E-7F3706928D1A}"/>
    <hyperlink ref="F172" r:id="rId11" xr:uid="{B68137CC-AF10-4991-B3FD-5B65E7FB39FD}"/>
    <hyperlink ref="H169" r:id="rId12" xr:uid="{3061FAF6-554D-4D43-BA8F-A96E3C9B2EBB}"/>
    <hyperlink ref="H170" r:id="rId13" xr:uid="{FB566BB6-2010-4CEA-A90C-8923089164CB}"/>
    <hyperlink ref="F174" r:id="rId14" xr:uid="{84E46D8A-B3A1-4E88-BF2E-FFDDF3BE2D75}"/>
    <hyperlink ref="F175" r:id="rId15" xr:uid="{59DFBB2E-2D56-4DBB-BCFE-DDE166E38AB9}"/>
    <hyperlink ref="C168" r:id="rId16" xr:uid="{86D36086-0385-4133-8773-15091FDA982C}"/>
    <hyperlink ref="C169" r:id="rId17" xr:uid="{7EED415C-198D-4D02-A7E7-286074E8A8B1}"/>
  </hyperlinks>
  <pageMargins left="0.7" right="0.7" top="0.75" bottom="0.75" header="0.3" footer="0.3"/>
  <pageSetup paperSize="9" scale="54" orientation="landscape" r:id="rId18"/>
  <headerFooter>
    <oddFooter>&amp;L_x000D_&amp;1#&amp;"Calibri"&amp;10&amp;K000000 Sensitivity: Public</oddFooter>
  </headerFooter>
  <ignoredErrors>
    <ignoredError sqref="I49" 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FF00"/>
    <pageSetUpPr fitToPage="1"/>
  </sheetPr>
  <dimension ref="A1:P436"/>
  <sheetViews>
    <sheetView showGridLines="0" zoomScaleNormal="100" zoomScaleSheetLayoutView="75" workbookViewId="0">
      <selection activeCell="D411" sqref="D411"/>
    </sheetView>
  </sheetViews>
  <sheetFormatPr defaultColWidth="9.140625" defaultRowHeight="13.9"/>
  <cols>
    <col min="1" max="1" width="22.7109375" style="860" customWidth="1"/>
    <col min="2" max="2" width="26" style="11" customWidth="1"/>
    <col min="3" max="3" width="26.5703125" style="11" bestFit="1" customWidth="1"/>
    <col min="4" max="4" width="16.42578125" style="11" customWidth="1"/>
    <col min="5" max="5" width="19.28515625" style="11" customWidth="1"/>
    <col min="6" max="6" width="24.42578125" style="11" customWidth="1"/>
    <col min="7" max="7" width="20.140625" style="11" customWidth="1"/>
    <col min="8" max="8" width="19.42578125" style="11" customWidth="1"/>
    <col min="9" max="9" width="21.85546875" style="18" customWidth="1"/>
    <col min="10" max="10" width="18.85546875" style="18" customWidth="1"/>
    <col min="11" max="11" width="20.7109375" style="18" customWidth="1"/>
    <col min="12" max="12" width="19.5703125" style="18" customWidth="1"/>
    <col min="13" max="13" width="18" style="18" customWidth="1"/>
    <col min="14" max="16" width="15.7109375" style="345" customWidth="1"/>
    <col min="17" max="17" width="15.7109375" style="18" customWidth="1"/>
    <col min="18" max="18" width="20.5703125" style="18" customWidth="1"/>
    <col min="19" max="19" width="21.28515625" style="18" customWidth="1"/>
    <col min="20" max="20" width="23.42578125" style="18" customWidth="1"/>
    <col min="21" max="16384" width="9.140625" style="18"/>
  </cols>
  <sheetData>
    <row r="1" spans="1:11" ht="14.45" thickBot="1"/>
    <row r="2" spans="1:11" ht="20.100000000000001" customHeight="1" thickBot="1">
      <c r="B2" s="1598" t="s">
        <v>0</v>
      </c>
      <c r="C2" s="1598"/>
      <c r="D2" s="1598"/>
      <c r="E2" s="1598"/>
      <c r="F2" s="1598"/>
      <c r="G2" s="722"/>
      <c r="H2" s="943" t="s">
        <v>241</v>
      </c>
      <c r="I2" s="121"/>
    </row>
    <row r="3" spans="1:11" s="14" customFormat="1" ht="20.25" customHeight="1" thickBot="1">
      <c r="A3" s="861"/>
      <c r="B3" s="425"/>
      <c r="C3" s="487"/>
      <c r="D3" s="9"/>
      <c r="E3" s="9"/>
      <c r="F3" s="9"/>
      <c r="G3" s="722"/>
      <c r="H3" s="722"/>
      <c r="I3" s="407"/>
    </row>
    <row r="4" spans="1:11" s="149" customFormat="1" ht="26.25" customHeight="1" thickBot="1">
      <c r="A4" s="860"/>
      <c r="B4" s="1574" t="s">
        <v>10</v>
      </c>
      <c r="C4" s="1575"/>
      <c r="D4" s="1575"/>
      <c r="E4" s="1575"/>
      <c r="F4" s="1576"/>
      <c r="G4" s="147"/>
      <c r="H4" s="1443" t="s">
        <v>3442</v>
      </c>
      <c r="I4" s="215"/>
    </row>
    <row r="5" spans="1:11" s="14" customFormat="1" ht="20.25" customHeight="1">
      <c r="A5" s="861"/>
      <c r="B5" s="425"/>
      <c r="C5" s="487"/>
      <c r="D5" s="9"/>
      <c r="E5" s="9"/>
      <c r="F5" s="9"/>
      <c r="G5" s="722"/>
      <c r="H5" s="379" t="s">
        <v>3443</v>
      </c>
      <c r="I5" s="407"/>
    </row>
    <row r="6" spans="1:11" s="149" customFormat="1" ht="18" customHeight="1">
      <c r="A6" s="851"/>
      <c r="B6" s="606"/>
      <c r="C6" s="604"/>
      <c r="D6" s="604"/>
      <c r="E6" s="604"/>
      <c r="F6" s="604"/>
      <c r="G6" s="604"/>
      <c r="H6" s="1390"/>
      <c r="I6" s="604"/>
      <c r="J6" s="605"/>
      <c r="K6" s="604"/>
    </row>
    <row r="7" spans="1:11" s="149" customFormat="1" ht="20.100000000000001" hidden="1" customHeight="1">
      <c r="A7" s="1018"/>
      <c r="B7" s="1587" t="s">
        <v>245</v>
      </c>
      <c r="C7" s="1587"/>
      <c r="D7" s="1587"/>
      <c r="E7" s="1587"/>
      <c r="F7" s="1022"/>
      <c r="G7" s="1022"/>
      <c r="H7" s="1022"/>
      <c r="I7" s="1022"/>
      <c r="J7" s="1022"/>
      <c r="K7" s="1022"/>
    </row>
    <row r="8" spans="1:11" s="146" customFormat="1" ht="19.5" hidden="1" customHeight="1">
      <c r="A8" s="844"/>
      <c r="B8" s="719"/>
      <c r="C8" s="714"/>
      <c r="D8" s="714"/>
      <c r="E8" s="714"/>
      <c r="F8" s="714"/>
      <c r="G8" s="714"/>
      <c r="H8" s="714"/>
      <c r="I8" s="610"/>
      <c r="J8" s="630"/>
      <c r="K8" s="609"/>
    </row>
    <row r="9" spans="1:11" s="14" customFormat="1" ht="30" hidden="1" customHeight="1">
      <c r="A9" s="805"/>
      <c r="B9" s="1589" t="s">
        <v>3444</v>
      </c>
      <c r="C9" s="1590"/>
      <c r="D9" s="1579" t="s">
        <v>247</v>
      </c>
      <c r="E9" s="1147" t="s">
        <v>3445</v>
      </c>
      <c r="F9" s="1351"/>
      <c r="G9" s="1351"/>
      <c r="H9" s="1351"/>
      <c r="I9" s="1180"/>
    </row>
    <row r="10" spans="1:11" s="14" customFormat="1" ht="22.5" hidden="1" customHeight="1">
      <c r="A10" s="805"/>
      <c r="B10" s="1148" t="s">
        <v>249</v>
      </c>
      <c r="C10" s="1148" t="s">
        <v>250</v>
      </c>
      <c r="D10" s="1580"/>
      <c r="E10" s="1352" t="s">
        <v>715</v>
      </c>
      <c r="F10" s="1351"/>
      <c r="G10" s="1273" t="s">
        <v>388</v>
      </c>
      <c r="H10" s="1273" t="s">
        <v>251</v>
      </c>
      <c r="I10" s="1353" t="s">
        <v>252</v>
      </c>
    </row>
    <row r="11" spans="1:11" s="14" customFormat="1" ht="27" hidden="1" customHeight="1">
      <c r="A11" s="805"/>
      <c r="B11" s="1354" t="s">
        <v>2127</v>
      </c>
      <c r="C11" s="1154" t="s">
        <v>3446</v>
      </c>
      <c r="D11" s="1200">
        <v>45389</v>
      </c>
      <c r="E11" s="1184">
        <f t="shared" ref="E11:E16" si="0">D11+7</f>
        <v>45396</v>
      </c>
      <c r="F11" s="1151"/>
      <c r="G11" s="1151" t="e">
        <f>#REF!+7</f>
        <v>#REF!</v>
      </c>
      <c r="H11" s="1151" t="e">
        <f>#REF!+7</f>
        <v>#REF!</v>
      </c>
      <c r="I11" s="1351"/>
    </row>
    <row r="12" spans="1:11" s="14" customFormat="1" ht="27" hidden="1" customHeight="1">
      <c r="A12" s="839" t="s">
        <v>2104</v>
      </c>
      <c r="B12" s="1155" t="s">
        <v>307</v>
      </c>
      <c r="C12" s="1198" t="s">
        <v>3447</v>
      </c>
      <c r="D12" s="1193">
        <v>45394</v>
      </c>
      <c r="E12" s="1193">
        <f t="shared" si="0"/>
        <v>45401</v>
      </c>
      <c r="F12" s="1151"/>
      <c r="G12" s="1151" t="e">
        <f t="shared" ref="G12:H82" si="1">G11+7</f>
        <v>#REF!</v>
      </c>
      <c r="H12" s="1151" t="e">
        <f t="shared" si="1"/>
        <v>#REF!</v>
      </c>
      <c r="I12" s="1351"/>
    </row>
    <row r="13" spans="1:11" s="14" customFormat="1" ht="27" hidden="1" customHeight="1">
      <c r="A13" s="839" t="s">
        <v>2442</v>
      </c>
      <c r="B13" s="1354" t="s">
        <v>2104</v>
      </c>
      <c r="C13" s="1154" t="s">
        <v>3448</v>
      </c>
      <c r="D13" s="1200">
        <v>45400</v>
      </c>
      <c r="E13" s="1184">
        <f t="shared" si="0"/>
        <v>45407</v>
      </c>
      <c r="F13" s="1151"/>
      <c r="G13" s="1151" t="e">
        <f t="shared" si="1"/>
        <v>#REF!</v>
      </c>
      <c r="H13" s="1151" t="e">
        <f t="shared" si="1"/>
        <v>#REF!</v>
      </c>
      <c r="I13" s="1351"/>
    </row>
    <row r="14" spans="1:11" s="14" customFormat="1" ht="27" hidden="1" customHeight="1">
      <c r="A14" s="865" t="s">
        <v>2507</v>
      </c>
      <c r="B14" s="1354" t="s">
        <v>2442</v>
      </c>
      <c r="C14" s="1154" t="s">
        <v>3449</v>
      </c>
      <c r="D14" s="1200">
        <v>45405</v>
      </c>
      <c r="E14" s="1184">
        <f t="shared" si="0"/>
        <v>45412</v>
      </c>
      <c r="F14" s="1151"/>
      <c r="G14" s="1151" t="e">
        <f t="shared" si="1"/>
        <v>#REF!</v>
      </c>
      <c r="H14" s="1151" t="e">
        <f t="shared" si="1"/>
        <v>#REF!</v>
      </c>
      <c r="I14" s="1351"/>
    </row>
    <row r="15" spans="1:11" s="14" customFormat="1" ht="27" hidden="1" customHeight="1">
      <c r="A15" s="865" t="s">
        <v>3450</v>
      </c>
      <c r="B15" s="1354" t="s">
        <v>2507</v>
      </c>
      <c r="C15" s="1154" t="s">
        <v>3451</v>
      </c>
      <c r="D15" s="1200">
        <v>45413</v>
      </c>
      <c r="E15" s="1184">
        <f t="shared" si="0"/>
        <v>45420</v>
      </c>
      <c r="F15" s="1151"/>
      <c r="G15" s="1151" t="e">
        <f t="shared" si="1"/>
        <v>#REF!</v>
      </c>
      <c r="H15" s="1151" t="e">
        <f t="shared" si="1"/>
        <v>#REF!</v>
      </c>
      <c r="I15" s="1351"/>
    </row>
    <row r="16" spans="1:11" s="14" customFormat="1" ht="20.100000000000001" hidden="1" customHeight="1">
      <c r="A16" s="865" t="s">
        <v>2127</v>
      </c>
      <c r="B16" s="1354" t="s">
        <v>3450</v>
      </c>
      <c r="C16" s="1154" t="s">
        <v>3452</v>
      </c>
      <c r="D16" s="1200">
        <v>45421</v>
      </c>
      <c r="E16" s="1184">
        <f t="shared" si="0"/>
        <v>45428</v>
      </c>
      <c r="F16" s="1151"/>
      <c r="G16" s="1151" t="e">
        <f t="shared" si="1"/>
        <v>#REF!</v>
      </c>
      <c r="H16" s="1151" t="e">
        <f t="shared" si="1"/>
        <v>#REF!</v>
      </c>
      <c r="I16" s="1351"/>
    </row>
    <row r="17" spans="1:11" s="14" customFormat="1" ht="20.100000000000001" hidden="1" customHeight="1">
      <c r="A17" s="865" t="s">
        <v>3453</v>
      </c>
      <c r="B17" s="1154" t="s">
        <v>2127</v>
      </c>
      <c r="C17" s="1154" t="s">
        <v>3454</v>
      </c>
      <c r="D17" s="1200">
        <v>45434</v>
      </c>
      <c r="E17" s="1184">
        <v>45433</v>
      </c>
      <c r="F17" s="1151"/>
      <c r="G17" s="1151" t="e">
        <f t="shared" si="1"/>
        <v>#REF!</v>
      </c>
      <c r="H17" s="1151" t="e">
        <f t="shared" si="1"/>
        <v>#REF!</v>
      </c>
      <c r="I17" s="1351"/>
    </row>
    <row r="18" spans="1:11" s="14" customFormat="1" ht="20.100000000000001" hidden="1" customHeight="1">
      <c r="A18" s="839" t="s">
        <v>3455</v>
      </c>
      <c r="B18" s="1154" t="s">
        <v>3456</v>
      </c>
      <c r="C18" s="1154" t="s">
        <v>3457</v>
      </c>
      <c r="D18" s="1200">
        <v>45443</v>
      </c>
      <c r="E18" s="1184">
        <f>D18+7</f>
        <v>45450</v>
      </c>
      <c r="F18" s="1151"/>
      <c r="G18" s="1151" t="e">
        <f t="shared" si="1"/>
        <v>#REF!</v>
      </c>
      <c r="H18" s="1151" t="e">
        <f t="shared" si="1"/>
        <v>#REF!</v>
      </c>
      <c r="I18" s="1351"/>
    </row>
    <row r="19" spans="1:11" s="14" customFormat="1" ht="20.100000000000001" hidden="1" customHeight="1">
      <c r="A19" s="839" t="s">
        <v>3458</v>
      </c>
      <c r="B19" s="1154" t="s">
        <v>2442</v>
      </c>
      <c r="C19" s="1154" t="s">
        <v>3459</v>
      </c>
      <c r="D19" s="1200">
        <v>45453</v>
      </c>
      <c r="E19" s="1184">
        <f>D19+7</f>
        <v>45460</v>
      </c>
      <c r="F19" s="1151"/>
      <c r="G19" s="1151" t="e">
        <f t="shared" si="1"/>
        <v>#REF!</v>
      </c>
      <c r="H19" s="1151" t="e">
        <f t="shared" si="1"/>
        <v>#REF!</v>
      </c>
      <c r="I19" s="1351"/>
    </row>
    <row r="20" spans="1:11" s="14" customFormat="1" ht="20.100000000000001" hidden="1" customHeight="1">
      <c r="A20" s="865" t="s">
        <v>2507</v>
      </c>
      <c r="B20" s="1155" t="s">
        <v>307</v>
      </c>
      <c r="C20" s="1154" t="s">
        <v>3460</v>
      </c>
      <c r="D20" s="1193">
        <v>45443</v>
      </c>
      <c r="E20" s="1193">
        <f>D20+7</f>
        <v>45450</v>
      </c>
      <c r="F20" s="1151"/>
      <c r="G20" s="1151" t="e">
        <f t="shared" si="1"/>
        <v>#REF!</v>
      </c>
      <c r="H20" s="1151" t="e">
        <f t="shared" si="1"/>
        <v>#REF!</v>
      </c>
      <c r="I20" s="1351"/>
    </row>
    <row r="21" spans="1:11" s="14" customFormat="1" ht="20.100000000000001" hidden="1" customHeight="1">
      <c r="A21" s="865" t="s">
        <v>3461</v>
      </c>
      <c r="B21" s="1154" t="s">
        <v>2507</v>
      </c>
      <c r="C21" s="1154" t="s">
        <v>3462</v>
      </c>
      <c r="D21" s="1200">
        <v>45458</v>
      </c>
      <c r="E21" s="1184">
        <f>D21+7</f>
        <v>45465</v>
      </c>
      <c r="F21" s="1151"/>
      <c r="G21" s="1151" t="e">
        <f t="shared" si="1"/>
        <v>#REF!</v>
      </c>
      <c r="H21" s="1151" t="e">
        <f t="shared" si="1"/>
        <v>#REF!</v>
      </c>
      <c r="I21" s="1351"/>
    </row>
    <row r="22" spans="1:11" s="14" customFormat="1" ht="20.100000000000001" hidden="1" customHeight="1">
      <c r="A22" s="865" t="s">
        <v>3463</v>
      </c>
      <c r="B22" s="1154" t="s">
        <v>3043</v>
      </c>
      <c r="C22" s="1154" t="s">
        <v>3464</v>
      </c>
      <c r="D22" s="1200">
        <v>45468</v>
      </c>
      <c r="E22" s="1184">
        <v>45469</v>
      </c>
      <c r="F22" s="1151"/>
      <c r="G22" s="1151" t="e">
        <f t="shared" si="1"/>
        <v>#REF!</v>
      </c>
      <c r="H22" s="1151" t="e">
        <f t="shared" si="1"/>
        <v>#REF!</v>
      </c>
      <c r="I22" s="1351"/>
    </row>
    <row r="23" spans="1:11" s="14" customFormat="1" ht="20.100000000000001" hidden="1" customHeight="1">
      <c r="A23" s="839" t="s">
        <v>3453</v>
      </c>
      <c r="B23" s="1154" t="s">
        <v>2127</v>
      </c>
      <c r="C23" s="1154" t="s">
        <v>3465</v>
      </c>
      <c r="D23" s="1200">
        <v>45476</v>
      </c>
      <c r="E23" s="1184">
        <f>D23+7</f>
        <v>45483</v>
      </c>
      <c r="F23" s="1151"/>
      <c r="G23" s="1151" t="e">
        <f t="shared" si="1"/>
        <v>#REF!</v>
      </c>
      <c r="H23" s="1151" t="e">
        <f t="shared" si="1"/>
        <v>#REF!</v>
      </c>
      <c r="I23" s="1351"/>
    </row>
    <row r="24" spans="1:11" s="14" customFormat="1" ht="20.100000000000001" hidden="1" customHeight="1">
      <c r="A24" s="865" t="s">
        <v>3466</v>
      </c>
      <c r="B24" s="1154" t="s">
        <v>3456</v>
      </c>
      <c r="C24" s="1154" t="s">
        <v>3467</v>
      </c>
      <c r="D24" s="1155" t="s">
        <v>283</v>
      </c>
      <c r="E24" s="1156">
        <v>45473</v>
      </c>
      <c r="F24" s="1151"/>
      <c r="G24" s="1151" t="e">
        <f t="shared" si="1"/>
        <v>#REF!</v>
      </c>
      <c r="H24" s="1151" t="e">
        <f t="shared" si="1"/>
        <v>#REF!</v>
      </c>
      <c r="I24" s="1351"/>
    </row>
    <row r="25" spans="1:11" s="14" customFormat="1" ht="20.100000000000001" hidden="1" customHeight="1">
      <c r="A25" s="865" t="s">
        <v>3468</v>
      </c>
      <c r="B25" s="1154" t="s">
        <v>2442</v>
      </c>
      <c r="C25" s="1154" t="s">
        <v>3469</v>
      </c>
      <c r="D25" s="1155" t="s">
        <v>283</v>
      </c>
      <c r="E25" s="1193">
        <v>45488</v>
      </c>
      <c r="F25" s="1151"/>
      <c r="G25" s="1151" t="e">
        <f t="shared" si="1"/>
        <v>#REF!</v>
      </c>
      <c r="H25" s="1151" t="e">
        <f t="shared" si="1"/>
        <v>#REF!</v>
      </c>
      <c r="I25" s="1351"/>
    </row>
    <row r="26" spans="1:11" s="14" customFormat="1" ht="20.100000000000001" hidden="1" customHeight="1">
      <c r="A26" s="839" t="s">
        <v>3470</v>
      </c>
      <c r="B26" s="1154" t="s">
        <v>2507</v>
      </c>
      <c r="C26" s="1154" t="s">
        <v>3471</v>
      </c>
      <c r="D26" s="1200">
        <v>45500</v>
      </c>
      <c r="E26" s="1184">
        <v>45497</v>
      </c>
      <c r="F26" s="1151"/>
      <c r="G26" s="1151" t="e">
        <f t="shared" si="1"/>
        <v>#REF!</v>
      </c>
      <c r="H26" s="1151" t="e">
        <f t="shared" si="1"/>
        <v>#REF!</v>
      </c>
      <c r="I26" s="1351"/>
    </row>
    <row r="27" spans="1:11" s="14" customFormat="1" ht="20.100000000000001" hidden="1" customHeight="1">
      <c r="A27" s="839" t="s">
        <v>3470</v>
      </c>
      <c r="B27" s="1154" t="s">
        <v>3043</v>
      </c>
      <c r="C27" s="1154" t="s">
        <v>3472</v>
      </c>
      <c r="D27" s="1155" t="s">
        <v>283</v>
      </c>
      <c r="E27" s="1204" t="s">
        <v>283</v>
      </c>
      <c r="F27" s="1151"/>
      <c r="G27" s="1151" t="e">
        <f t="shared" si="1"/>
        <v>#REF!</v>
      </c>
      <c r="H27" s="1151" t="e">
        <f t="shared" si="1"/>
        <v>#REF!</v>
      </c>
      <c r="I27" s="1351"/>
    </row>
    <row r="28" spans="1:11" s="14" customFormat="1" ht="20.100000000000001" hidden="1" customHeight="1">
      <c r="A28" s="839" t="s">
        <v>3470</v>
      </c>
      <c r="B28" s="1154" t="s">
        <v>2127</v>
      </c>
      <c r="C28" s="1154" t="s">
        <v>3473</v>
      </c>
      <c r="D28" s="1200">
        <v>45514</v>
      </c>
      <c r="E28" s="1184">
        <f t="shared" ref="E28:E33" si="2">D28+7</f>
        <v>45521</v>
      </c>
      <c r="F28" s="1151"/>
      <c r="G28" s="1151" t="e">
        <f t="shared" si="1"/>
        <v>#REF!</v>
      </c>
      <c r="H28" s="1151" t="e">
        <f t="shared" si="1"/>
        <v>#REF!</v>
      </c>
      <c r="I28" s="1351"/>
    </row>
    <row r="29" spans="1:11" s="14" customFormat="1" ht="20.100000000000001" hidden="1" customHeight="1">
      <c r="A29" s="839" t="s">
        <v>3470</v>
      </c>
      <c r="B29" s="1154" t="s">
        <v>3456</v>
      </c>
      <c r="C29" s="1154" t="s">
        <v>3474</v>
      </c>
      <c r="D29" s="1200">
        <v>45523</v>
      </c>
      <c r="E29" s="1184">
        <f t="shared" si="2"/>
        <v>45530</v>
      </c>
      <c r="F29" s="1151"/>
      <c r="G29" s="1151" t="e">
        <f t="shared" si="1"/>
        <v>#REF!</v>
      </c>
      <c r="H29" s="1151" t="e">
        <f t="shared" si="1"/>
        <v>#REF!</v>
      </c>
      <c r="I29" s="1351"/>
    </row>
    <row r="30" spans="1:11" s="14" customFormat="1" ht="20.100000000000001" hidden="1" customHeight="1">
      <c r="A30" s="839" t="s">
        <v>3470</v>
      </c>
      <c r="B30" s="1154" t="s">
        <v>2442</v>
      </c>
      <c r="C30" s="1154" t="s">
        <v>3475</v>
      </c>
      <c r="D30" s="1200">
        <v>45523</v>
      </c>
      <c r="E30" s="1184">
        <f t="shared" si="2"/>
        <v>45530</v>
      </c>
      <c r="F30" s="1151"/>
      <c r="G30" s="1151" t="e">
        <f t="shared" si="1"/>
        <v>#REF!</v>
      </c>
      <c r="H30" s="1151" t="e">
        <f t="shared" si="1"/>
        <v>#REF!</v>
      </c>
      <c r="I30" s="1351"/>
    </row>
    <row r="31" spans="1:11" s="14" customFormat="1" ht="20.100000000000001" hidden="1" customHeight="1">
      <c r="A31" s="865" t="s">
        <v>2507</v>
      </c>
      <c r="B31" s="1154" t="s">
        <v>2499</v>
      </c>
      <c r="C31" s="1154" t="s">
        <v>3476</v>
      </c>
      <c r="D31" s="1155" t="s">
        <v>283</v>
      </c>
      <c r="E31" s="1193" t="e">
        <f t="shared" si="2"/>
        <v>#VALUE!</v>
      </c>
      <c r="F31" s="1151"/>
      <c r="G31" s="1151" t="e">
        <f t="shared" si="1"/>
        <v>#REF!</v>
      </c>
      <c r="H31" s="1151" t="e">
        <f t="shared" si="1"/>
        <v>#REF!</v>
      </c>
      <c r="I31" s="1351"/>
    </row>
    <row r="32" spans="1:11" s="14" customFormat="1" ht="20.100000000000001" hidden="1" customHeight="1">
      <c r="A32" s="865" t="s">
        <v>3470</v>
      </c>
      <c r="B32" s="1154" t="s">
        <v>3043</v>
      </c>
      <c r="C32" s="1154" t="s">
        <v>3477</v>
      </c>
      <c r="D32" s="1200">
        <v>45533</v>
      </c>
      <c r="E32" s="1184">
        <f t="shared" si="2"/>
        <v>45540</v>
      </c>
      <c r="F32" s="1151"/>
      <c r="G32" s="1151" t="e">
        <f t="shared" si="1"/>
        <v>#REF!</v>
      </c>
      <c r="H32" s="1151" t="e">
        <f t="shared" si="1"/>
        <v>#REF!</v>
      </c>
      <c r="I32" s="1355"/>
      <c r="K32" s="155"/>
    </row>
    <row r="33" spans="1:11" s="14" customFormat="1" ht="20.100000000000001" hidden="1" customHeight="1">
      <c r="A33" s="865"/>
      <c r="B33" s="1154" t="s">
        <v>2127</v>
      </c>
      <c r="C33" s="1154" t="s">
        <v>3478</v>
      </c>
      <c r="D33" s="1200">
        <v>45538</v>
      </c>
      <c r="E33" s="1184">
        <f t="shared" si="2"/>
        <v>45545</v>
      </c>
      <c r="F33" s="1351"/>
      <c r="G33" s="1151" t="e">
        <f t="shared" si="1"/>
        <v>#REF!</v>
      </c>
      <c r="H33" s="1151" t="e">
        <f t="shared" si="1"/>
        <v>#REF!</v>
      </c>
      <c r="I33" s="1355"/>
      <c r="K33" s="155"/>
    </row>
    <row r="34" spans="1:11" s="14" customFormat="1" ht="20.100000000000001" hidden="1" customHeight="1">
      <c r="A34" s="865" t="s">
        <v>3470</v>
      </c>
      <c r="B34" s="1154" t="s">
        <v>3456</v>
      </c>
      <c r="C34" s="1154" t="s">
        <v>3479</v>
      </c>
      <c r="D34" s="1154">
        <v>45559</v>
      </c>
      <c r="E34" s="1184">
        <v>45555</v>
      </c>
      <c r="F34" s="1351"/>
      <c r="G34" s="1151" t="e">
        <f t="shared" si="1"/>
        <v>#REF!</v>
      </c>
      <c r="H34" s="1151" t="e">
        <f t="shared" si="1"/>
        <v>#REF!</v>
      </c>
      <c r="I34" s="1355"/>
      <c r="K34" s="155"/>
    </row>
    <row r="35" spans="1:11" s="14" customFormat="1" ht="20.100000000000001" hidden="1" customHeight="1">
      <c r="A35" s="839" t="s">
        <v>2442</v>
      </c>
      <c r="B35" s="1158" t="s">
        <v>307</v>
      </c>
      <c r="C35" s="1154" t="s">
        <v>3480</v>
      </c>
      <c r="D35" s="1193">
        <v>45551</v>
      </c>
      <c r="E35" s="1193">
        <f>D35+7</f>
        <v>45558</v>
      </c>
      <c r="F35" s="1351"/>
      <c r="G35" s="1151" t="e">
        <f t="shared" si="1"/>
        <v>#REF!</v>
      </c>
      <c r="H35" s="1151" t="e">
        <f t="shared" si="1"/>
        <v>#REF!</v>
      </c>
      <c r="I35" s="1355"/>
      <c r="K35" s="155"/>
    </row>
    <row r="36" spans="1:11" s="14" customFormat="1" ht="20.100000000000001" hidden="1" customHeight="1">
      <c r="A36" s="865" t="s">
        <v>3481</v>
      </c>
      <c r="B36" s="1154" t="s">
        <v>3043</v>
      </c>
      <c r="C36" s="1154" t="s">
        <v>3482</v>
      </c>
      <c r="D36" s="1200">
        <v>45559</v>
      </c>
      <c r="E36" s="1184">
        <f>D36+7</f>
        <v>45566</v>
      </c>
      <c r="F36" s="1351"/>
      <c r="G36" s="1151">
        <v>45558</v>
      </c>
      <c r="H36" s="1151">
        <v>45558</v>
      </c>
      <c r="I36" s="1355"/>
      <c r="K36" s="155"/>
    </row>
    <row r="37" spans="1:11" s="14" customFormat="1" ht="20.100000000000001" hidden="1" customHeight="1">
      <c r="A37" s="865"/>
      <c r="B37" s="1154" t="s">
        <v>2442</v>
      </c>
      <c r="C37" s="1154" t="s">
        <v>3483</v>
      </c>
      <c r="D37" s="1200">
        <v>45580</v>
      </c>
      <c r="E37" s="1184">
        <v>45609</v>
      </c>
      <c r="F37" s="1351"/>
      <c r="G37" s="1151">
        <f t="shared" si="1"/>
        <v>45565</v>
      </c>
      <c r="H37" s="1151">
        <f t="shared" si="1"/>
        <v>45565</v>
      </c>
      <c r="I37" s="1355"/>
      <c r="K37" s="155"/>
    </row>
    <row r="38" spans="1:11" s="14" customFormat="1" ht="20.100000000000001" hidden="1" customHeight="1">
      <c r="A38" s="865" t="s">
        <v>2127</v>
      </c>
      <c r="B38" s="1154" t="s">
        <v>3484</v>
      </c>
      <c r="C38" s="1154" t="s">
        <v>3485</v>
      </c>
      <c r="D38" s="1155" t="s">
        <v>283</v>
      </c>
      <c r="E38" s="1193" t="e">
        <f t="shared" ref="E38:E43" si="3">D38+7</f>
        <v>#VALUE!</v>
      </c>
      <c r="F38" s="1351"/>
      <c r="G38" s="1151">
        <f t="shared" si="1"/>
        <v>45572</v>
      </c>
      <c r="H38" s="1151">
        <f t="shared" si="1"/>
        <v>45572</v>
      </c>
      <c r="I38" s="1355"/>
      <c r="K38" s="155"/>
    </row>
    <row r="39" spans="1:11" s="14" customFormat="1" ht="20.100000000000001" hidden="1" customHeight="1">
      <c r="A39" s="865" t="s">
        <v>3486</v>
      </c>
      <c r="B39" s="1154" t="s">
        <v>726</v>
      </c>
      <c r="C39" s="1154" t="s">
        <v>3487</v>
      </c>
      <c r="D39" s="1154">
        <v>45586</v>
      </c>
      <c r="E39" s="1184">
        <f t="shared" si="3"/>
        <v>45593</v>
      </c>
      <c r="F39" s="1351"/>
      <c r="G39" s="1151">
        <f t="shared" si="1"/>
        <v>45579</v>
      </c>
      <c r="H39" s="1151">
        <f t="shared" si="1"/>
        <v>45579</v>
      </c>
      <c r="I39" s="1355"/>
      <c r="K39" s="155"/>
    </row>
    <row r="40" spans="1:11" s="14" customFormat="1" ht="20.100000000000001" hidden="1" customHeight="1">
      <c r="A40" s="839" t="s">
        <v>3488</v>
      </c>
      <c r="B40" s="1154" t="s">
        <v>728</v>
      </c>
      <c r="C40" s="1154" t="s">
        <v>3489</v>
      </c>
      <c r="D40" s="1200">
        <v>45592</v>
      </c>
      <c r="E40" s="1184">
        <f t="shared" si="3"/>
        <v>45599</v>
      </c>
      <c r="F40" s="1351"/>
      <c r="G40" s="1151">
        <f t="shared" si="1"/>
        <v>45586</v>
      </c>
      <c r="H40" s="1151">
        <f t="shared" si="1"/>
        <v>45586</v>
      </c>
      <c r="I40" s="1355"/>
      <c r="K40" s="155"/>
    </row>
    <row r="41" spans="1:11" s="14" customFormat="1" ht="20.100000000000001" hidden="1" customHeight="1">
      <c r="A41" s="839" t="s">
        <v>3456</v>
      </c>
      <c r="B41" s="1154" t="s">
        <v>3490</v>
      </c>
      <c r="C41" s="1154" t="s">
        <v>3491</v>
      </c>
      <c r="D41" s="1200">
        <v>45592</v>
      </c>
      <c r="E41" s="1184">
        <f t="shared" si="3"/>
        <v>45599</v>
      </c>
      <c r="F41" s="1351"/>
      <c r="G41" s="1151">
        <f t="shared" si="1"/>
        <v>45593</v>
      </c>
      <c r="H41" s="1151">
        <f t="shared" si="1"/>
        <v>45593</v>
      </c>
      <c r="I41" s="1355"/>
      <c r="K41" s="155"/>
    </row>
    <row r="42" spans="1:11" s="14" customFormat="1" ht="20.100000000000001" hidden="1" customHeight="1">
      <c r="A42" s="865"/>
      <c r="B42" s="1154" t="s">
        <v>3043</v>
      </c>
      <c r="C42" s="1154" t="s">
        <v>3492</v>
      </c>
      <c r="D42" s="1200">
        <v>45602</v>
      </c>
      <c r="E42" s="1184">
        <f t="shared" si="3"/>
        <v>45609</v>
      </c>
      <c r="F42" s="1351"/>
      <c r="G42" s="1151">
        <f t="shared" si="1"/>
        <v>45600</v>
      </c>
      <c r="H42" s="1151">
        <f t="shared" si="1"/>
        <v>45600</v>
      </c>
      <c r="I42" s="1355"/>
      <c r="K42" s="155"/>
    </row>
    <row r="43" spans="1:11" s="14" customFormat="1" ht="20.100000000000001" hidden="1" customHeight="1">
      <c r="A43" s="865" t="s">
        <v>3490</v>
      </c>
      <c r="B43" s="1158" t="s">
        <v>307</v>
      </c>
      <c r="C43" s="1154" t="s">
        <v>3493</v>
      </c>
      <c r="D43" s="1193">
        <v>45606</v>
      </c>
      <c r="E43" s="1193">
        <f t="shared" si="3"/>
        <v>45613</v>
      </c>
      <c r="F43" s="1351"/>
      <c r="G43" s="1151">
        <f t="shared" si="1"/>
        <v>45607</v>
      </c>
      <c r="H43" s="1151">
        <f t="shared" si="1"/>
        <v>45607</v>
      </c>
      <c r="I43" s="1355"/>
      <c r="K43" s="155"/>
    </row>
    <row r="44" spans="1:11" s="14" customFormat="1" ht="20.100000000000001" hidden="1" customHeight="1">
      <c r="A44" s="865" t="s">
        <v>3470</v>
      </c>
      <c r="B44" s="1154" t="s">
        <v>3484</v>
      </c>
      <c r="C44" s="1154" t="s">
        <v>3494</v>
      </c>
      <c r="D44" s="1200">
        <v>45620</v>
      </c>
      <c r="E44" s="1184">
        <v>45624</v>
      </c>
      <c r="F44" s="1351"/>
      <c r="G44" s="1151">
        <f t="shared" si="1"/>
        <v>45614</v>
      </c>
      <c r="H44" s="1151">
        <f t="shared" si="1"/>
        <v>45614</v>
      </c>
      <c r="I44" s="1355"/>
      <c r="K44" s="155"/>
    </row>
    <row r="45" spans="1:11" s="14" customFormat="1" ht="20.100000000000001" hidden="1" customHeight="1">
      <c r="A45" s="865" t="s">
        <v>3495</v>
      </c>
      <c r="B45" s="1154" t="s">
        <v>726</v>
      </c>
      <c r="C45" s="1154" t="s">
        <v>3496</v>
      </c>
      <c r="D45" s="1154">
        <v>45634</v>
      </c>
      <c r="E45" s="1184">
        <v>45636</v>
      </c>
      <c r="F45" s="1351"/>
      <c r="G45" s="1151">
        <f t="shared" si="1"/>
        <v>45621</v>
      </c>
      <c r="H45" s="1151">
        <f t="shared" si="1"/>
        <v>45621</v>
      </c>
      <c r="I45" s="1355"/>
      <c r="K45" s="155"/>
    </row>
    <row r="46" spans="1:11" s="14" customFormat="1" ht="20.100000000000001" hidden="1" customHeight="1">
      <c r="A46" s="865"/>
      <c r="B46" s="1154" t="s">
        <v>728</v>
      </c>
      <c r="C46" s="1154" t="s">
        <v>3497</v>
      </c>
      <c r="D46" s="1200">
        <v>45637</v>
      </c>
      <c r="E46" s="1184">
        <f t="shared" ref="E46:E55" si="4">D46+2</f>
        <v>45639</v>
      </c>
      <c r="F46" s="1351"/>
      <c r="G46" s="1151">
        <f t="shared" si="1"/>
        <v>45628</v>
      </c>
      <c r="H46" s="1151">
        <f t="shared" si="1"/>
        <v>45628</v>
      </c>
      <c r="I46" s="1355"/>
      <c r="K46" s="155"/>
    </row>
    <row r="47" spans="1:11" s="14" customFormat="1" ht="20.100000000000001" hidden="1" customHeight="1">
      <c r="A47" s="865"/>
      <c r="B47" s="1154" t="s">
        <v>3498</v>
      </c>
      <c r="C47" s="1154" t="s">
        <v>3499</v>
      </c>
      <c r="D47" s="1200">
        <v>45644</v>
      </c>
      <c r="E47" s="1184">
        <f t="shared" si="4"/>
        <v>45646</v>
      </c>
      <c r="F47" s="1351"/>
      <c r="G47" s="1151">
        <f t="shared" si="1"/>
        <v>45635</v>
      </c>
      <c r="H47" s="1151">
        <f t="shared" si="1"/>
        <v>45635</v>
      </c>
      <c r="I47" s="1355"/>
      <c r="K47" s="155"/>
    </row>
    <row r="48" spans="1:11" s="14" customFormat="1" ht="20.100000000000001" hidden="1" customHeight="1">
      <c r="A48" s="865"/>
      <c r="B48" s="1154" t="s">
        <v>3043</v>
      </c>
      <c r="C48" s="1154" t="s">
        <v>3500</v>
      </c>
      <c r="D48" s="1154">
        <v>45648</v>
      </c>
      <c r="E48" s="1184">
        <f t="shared" si="4"/>
        <v>45650</v>
      </c>
      <c r="F48" s="1351"/>
      <c r="G48" s="1151">
        <f t="shared" si="1"/>
        <v>45642</v>
      </c>
      <c r="H48" s="1151">
        <f t="shared" si="1"/>
        <v>45642</v>
      </c>
      <c r="I48" s="1355"/>
      <c r="K48" s="155"/>
    </row>
    <row r="49" spans="1:11" s="14" customFormat="1" ht="20.100000000000001" hidden="1" customHeight="1">
      <c r="A49" s="865" t="s">
        <v>3501</v>
      </c>
      <c r="B49" s="1154" t="s">
        <v>3484</v>
      </c>
      <c r="C49" s="1154" t="s">
        <v>3502</v>
      </c>
      <c r="D49" s="1154">
        <v>45654</v>
      </c>
      <c r="E49" s="1184">
        <f t="shared" si="4"/>
        <v>45656</v>
      </c>
      <c r="F49" s="1351"/>
      <c r="G49" s="1151">
        <f t="shared" si="1"/>
        <v>45649</v>
      </c>
      <c r="H49" s="1151">
        <f t="shared" si="1"/>
        <v>45649</v>
      </c>
      <c r="I49" s="1355"/>
      <c r="K49" s="155"/>
    </row>
    <row r="50" spans="1:11" s="14" customFormat="1" ht="20.100000000000001" hidden="1" customHeight="1">
      <c r="A50" s="865" t="s">
        <v>3484</v>
      </c>
      <c r="B50" s="1154" t="s">
        <v>2442</v>
      </c>
      <c r="C50" s="1154" t="s">
        <v>3503</v>
      </c>
      <c r="D50" s="1154">
        <v>45293</v>
      </c>
      <c r="E50" s="1184">
        <f t="shared" si="4"/>
        <v>45295</v>
      </c>
      <c r="F50" s="1351"/>
      <c r="G50" s="1151">
        <f t="shared" si="1"/>
        <v>45656</v>
      </c>
      <c r="H50" s="1151">
        <f t="shared" si="1"/>
        <v>45656</v>
      </c>
      <c r="I50" s="1355"/>
      <c r="K50" s="155"/>
    </row>
    <row r="51" spans="1:11" s="14" customFormat="1" ht="20.100000000000001" hidden="1" customHeight="1">
      <c r="A51" s="865" t="s">
        <v>726</v>
      </c>
      <c r="B51" s="1154" t="s">
        <v>728</v>
      </c>
      <c r="C51" s="1154" t="s">
        <v>3504</v>
      </c>
      <c r="D51" s="1154">
        <v>45673</v>
      </c>
      <c r="E51" s="1184">
        <f t="shared" si="4"/>
        <v>45675</v>
      </c>
      <c r="F51" s="1351"/>
      <c r="G51" s="1151">
        <v>45301</v>
      </c>
      <c r="H51" s="1151">
        <v>45301</v>
      </c>
      <c r="I51" s="1356">
        <f>WEEKNUM(H51)</f>
        <v>2</v>
      </c>
      <c r="K51" s="155"/>
    </row>
    <row r="52" spans="1:11" s="14" customFormat="1" ht="20.100000000000001" hidden="1" customHeight="1">
      <c r="A52" s="865" t="s">
        <v>728</v>
      </c>
      <c r="B52" s="1154" t="s">
        <v>726</v>
      </c>
      <c r="C52" s="1154" t="s">
        <v>3505</v>
      </c>
      <c r="D52" s="1200">
        <v>45678</v>
      </c>
      <c r="E52" s="1184">
        <f t="shared" si="4"/>
        <v>45680</v>
      </c>
      <c r="F52" s="1351"/>
      <c r="G52" s="1151">
        <f>G51+7</f>
        <v>45308</v>
      </c>
      <c r="H52" s="1151">
        <f>H51+7</f>
        <v>45308</v>
      </c>
      <c r="I52" s="1356">
        <f t="shared" ref="I52:I58" si="5">WEEKNUM(H52)</f>
        <v>3</v>
      </c>
      <c r="K52" s="155"/>
    </row>
    <row r="53" spans="1:11" s="14" customFormat="1" ht="20.100000000000001" hidden="1" customHeight="1">
      <c r="A53" s="865"/>
      <c r="B53" s="1154" t="s">
        <v>3498</v>
      </c>
      <c r="C53" s="1154" t="s">
        <v>3506</v>
      </c>
      <c r="D53" s="1155" t="s">
        <v>283</v>
      </c>
      <c r="E53" s="1193"/>
      <c r="F53" s="1351"/>
      <c r="G53" s="1151">
        <f t="shared" si="1"/>
        <v>45315</v>
      </c>
      <c r="H53" s="1151">
        <f t="shared" si="1"/>
        <v>45315</v>
      </c>
      <c r="I53" s="1356">
        <f t="shared" si="5"/>
        <v>4</v>
      </c>
      <c r="K53" s="155"/>
    </row>
    <row r="54" spans="1:11" s="14" customFormat="1" ht="20.100000000000001" hidden="1" customHeight="1">
      <c r="A54" s="865"/>
      <c r="B54" s="1154" t="s">
        <v>3043</v>
      </c>
      <c r="C54" s="1154" t="s">
        <v>3507</v>
      </c>
      <c r="D54" s="1154">
        <v>45321</v>
      </c>
      <c r="E54" s="1184">
        <f t="shared" si="4"/>
        <v>45323</v>
      </c>
      <c r="F54" s="1351"/>
      <c r="G54" s="1151">
        <f t="shared" si="1"/>
        <v>45322</v>
      </c>
      <c r="H54" s="1151">
        <f t="shared" si="1"/>
        <v>45322</v>
      </c>
      <c r="I54" s="1356">
        <f t="shared" si="5"/>
        <v>5</v>
      </c>
      <c r="K54" s="155"/>
    </row>
    <row r="55" spans="1:11" s="14" customFormat="1" ht="20.100000000000001" hidden="1" customHeight="1">
      <c r="A55" s="865" t="s">
        <v>3508</v>
      </c>
      <c r="B55" s="1154" t="s">
        <v>3509</v>
      </c>
      <c r="C55" s="1154" t="s">
        <v>3510</v>
      </c>
      <c r="D55" s="1154">
        <v>45692</v>
      </c>
      <c r="E55" s="1184">
        <f t="shared" si="4"/>
        <v>45694</v>
      </c>
      <c r="F55" s="1351"/>
      <c r="G55" s="1151">
        <f t="shared" si="1"/>
        <v>45329</v>
      </c>
      <c r="H55" s="1151">
        <f t="shared" si="1"/>
        <v>45329</v>
      </c>
      <c r="I55" s="1356">
        <f t="shared" si="5"/>
        <v>6</v>
      </c>
      <c r="K55" s="155"/>
    </row>
    <row r="56" spans="1:11" s="14" customFormat="1" ht="20.100000000000001" hidden="1" customHeight="1">
      <c r="A56" s="865" t="s">
        <v>728</v>
      </c>
      <c r="B56" s="1154" t="s">
        <v>2442</v>
      </c>
      <c r="C56" s="1154" t="s">
        <v>3511</v>
      </c>
      <c r="D56" s="1155" t="s">
        <v>283</v>
      </c>
      <c r="E56" s="1157"/>
      <c r="F56" s="1351"/>
      <c r="G56" s="1151">
        <f t="shared" si="1"/>
        <v>45336</v>
      </c>
      <c r="H56" s="1151">
        <f t="shared" si="1"/>
        <v>45336</v>
      </c>
      <c r="I56" s="1356">
        <f t="shared" si="5"/>
        <v>7</v>
      </c>
      <c r="K56" s="155"/>
    </row>
    <row r="57" spans="1:11" s="14" customFormat="1" ht="20.100000000000001" hidden="1" customHeight="1">
      <c r="A57" s="865"/>
      <c r="B57" s="1154" t="s">
        <v>726</v>
      </c>
      <c r="C57" s="1154" t="s">
        <v>3512</v>
      </c>
      <c r="D57" s="1200">
        <v>45710</v>
      </c>
      <c r="E57" s="1184">
        <f>D57+1</f>
        <v>45711</v>
      </c>
      <c r="F57" s="1351"/>
      <c r="G57" s="1151">
        <f t="shared" si="1"/>
        <v>45343</v>
      </c>
      <c r="H57" s="1151">
        <f t="shared" si="1"/>
        <v>45343</v>
      </c>
      <c r="I57" s="1356">
        <f t="shared" si="5"/>
        <v>8</v>
      </c>
      <c r="K57" s="155"/>
    </row>
    <row r="58" spans="1:11" s="14" customFormat="1" ht="20.100000000000001" hidden="1" customHeight="1">
      <c r="A58" s="865"/>
      <c r="B58" s="1154" t="s">
        <v>3498</v>
      </c>
      <c r="C58" s="1154" t="s">
        <v>3513</v>
      </c>
      <c r="D58" s="1154">
        <v>45718</v>
      </c>
      <c r="E58" s="1184">
        <f t="shared" ref="E58:E66" si="6">D58+1</f>
        <v>45719</v>
      </c>
      <c r="F58" s="1351"/>
      <c r="G58" s="1151">
        <f t="shared" si="1"/>
        <v>45350</v>
      </c>
      <c r="H58" s="1151">
        <f t="shared" si="1"/>
        <v>45350</v>
      </c>
      <c r="I58" s="1356">
        <f t="shared" si="5"/>
        <v>9</v>
      </c>
      <c r="K58" s="155"/>
    </row>
    <row r="59" spans="1:11" s="14" customFormat="1" ht="20.100000000000001" hidden="1" customHeight="1">
      <c r="A59" s="865"/>
      <c r="B59" s="1154" t="s">
        <v>3043</v>
      </c>
      <c r="C59" s="1154" t="s">
        <v>3514</v>
      </c>
      <c r="D59" s="1154">
        <v>45724</v>
      </c>
      <c r="E59" s="1184">
        <f t="shared" si="6"/>
        <v>45725</v>
      </c>
      <c r="F59" s="1351"/>
      <c r="G59" s="1151">
        <v>45723</v>
      </c>
      <c r="H59" s="1151">
        <v>45723</v>
      </c>
      <c r="I59" s="1356">
        <f t="shared" ref="I59:I63" si="7">WEEKNUM(H59)</f>
        <v>10</v>
      </c>
      <c r="K59" s="155"/>
    </row>
    <row r="60" spans="1:11" s="14" customFormat="1" ht="20.100000000000001" hidden="1" customHeight="1">
      <c r="A60" s="865" t="s">
        <v>3508</v>
      </c>
      <c r="B60" s="1154" t="s">
        <v>728</v>
      </c>
      <c r="C60" s="1154" t="s">
        <v>3515</v>
      </c>
      <c r="D60" s="1154">
        <v>45733</v>
      </c>
      <c r="E60" s="1184">
        <f t="shared" si="6"/>
        <v>45734</v>
      </c>
      <c r="F60" s="1351"/>
      <c r="G60" s="1151">
        <f t="shared" si="1"/>
        <v>45730</v>
      </c>
      <c r="H60" s="1151">
        <f t="shared" si="1"/>
        <v>45730</v>
      </c>
      <c r="I60" s="1356">
        <f t="shared" si="7"/>
        <v>11</v>
      </c>
      <c r="K60" s="155"/>
    </row>
    <row r="61" spans="1:11" s="14" customFormat="1" ht="20.100000000000001" hidden="1" customHeight="1">
      <c r="A61" s="865" t="s">
        <v>728</v>
      </c>
      <c r="B61" s="1154" t="s">
        <v>2442</v>
      </c>
      <c r="C61" s="1154" t="s">
        <v>3516</v>
      </c>
      <c r="D61" s="1200">
        <v>45738</v>
      </c>
      <c r="E61" s="1184">
        <f t="shared" si="6"/>
        <v>45739</v>
      </c>
      <c r="F61" s="1351"/>
      <c r="G61" s="1151">
        <f t="shared" si="1"/>
        <v>45737</v>
      </c>
      <c r="H61" s="1151">
        <f t="shared" si="1"/>
        <v>45737</v>
      </c>
      <c r="I61" s="1356">
        <f t="shared" si="7"/>
        <v>12</v>
      </c>
      <c r="K61" s="155"/>
    </row>
    <row r="62" spans="1:11" s="14" customFormat="1" ht="20.100000000000001" hidden="1" customHeight="1">
      <c r="A62" s="865" t="s">
        <v>726</v>
      </c>
      <c r="B62" s="1154" t="s">
        <v>1989</v>
      </c>
      <c r="C62" s="1154" t="s">
        <v>3517</v>
      </c>
      <c r="D62" s="1200">
        <v>45736</v>
      </c>
      <c r="E62" s="1177" t="s">
        <v>283</v>
      </c>
      <c r="F62" s="1351"/>
      <c r="G62" s="1151">
        <f t="shared" si="1"/>
        <v>45744</v>
      </c>
      <c r="H62" s="1151">
        <f t="shared" si="1"/>
        <v>45744</v>
      </c>
      <c r="I62" s="1356">
        <f t="shared" si="7"/>
        <v>13</v>
      </c>
      <c r="K62" s="155"/>
    </row>
    <row r="63" spans="1:11" s="14" customFormat="1" ht="20.100000000000001" hidden="1" customHeight="1">
      <c r="A63" s="865"/>
      <c r="B63" s="1154" t="s">
        <v>3498</v>
      </c>
      <c r="C63" s="1154" t="s">
        <v>3518</v>
      </c>
      <c r="D63" s="1154">
        <v>45750</v>
      </c>
      <c r="E63" s="1177" t="s">
        <v>283</v>
      </c>
      <c r="F63" s="1351"/>
      <c r="G63" s="1151">
        <f t="shared" si="1"/>
        <v>45751</v>
      </c>
      <c r="H63" s="1151">
        <f t="shared" si="1"/>
        <v>45751</v>
      </c>
      <c r="I63" s="1356">
        <f t="shared" si="7"/>
        <v>14</v>
      </c>
      <c r="K63" s="155"/>
    </row>
    <row r="64" spans="1:11" s="14" customFormat="1" ht="20.100000000000001" hidden="1" customHeight="1">
      <c r="A64" s="865"/>
      <c r="B64" s="1154" t="s">
        <v>3519</v>
      </c>
      <c r="C64" s="1154" t="s">
        <v>3520</v>
      </c>
      <c r="D64" s="1154">
        <v>45781</v>
      </c>
      <c r="E64" s="1177" t="s">
        <v>283</v>
      </c>
      <c r="F64" s="1351"/>
      <c r="G64" s="1151">
        <f t="shared" si="1"/>
        <v>45758</v>
      </c>
      <c r="H64" s="1151">
        <f t="shared" si="1"/>
        <v>45758</v>
      </c>
      <c r="I64" s="1356">
        <f t="shared" ref="I64:I69" si="8">WEEKNUM(H64)</f>
        <v>15</v>
      </c>
      <c r="K64" s="155"/>
    </row>
    <row r="65" spans="1:11" s="14" customFormat="1" ht="20.100000000000001" hidden="1" customHeight="1">
      <c r="A65" s="865" t="s">
        <v>3043</v>
      </c>
      <c r="B65" s="1154" t="s">
        <v>3521</v>
      </c>
      <c r="C65" s="1154" t="s">
        <v>3522</v>
      </c>
      <c r="D65" s="1154">
        <v>45767</v>
      </c>
      <c r="E65" s="1184">
        <f t="shared" si="6"/>
        <v>45768</v>
      </c>
      <c r="F65" s="1351"/>
      <c r="G65" s="1151">
        <f t="shared" si="1"/>
        <v>45765</v>
      </c>
      <c r="H65" s="1151">
        <f t="shared" si="1"/>
        <v>45765</v>
      </c>
      <c r="I65" s="1356">
        <f t="shared" si="8"/>
        <v>16</v>
      </c>
      <c r="K65" s="155"/>
    </row>
    <row r="66" spans="1:11" s="14" customFormat="1" ht="20.100000000000001" hidden="1" customHeight="1">
      <c r="A66" s="865"/>
      <c r="B66" s="1154" t="s">
        <v>728</v>
      </c>
      <c r="C66" s="1154" t="s">
        <v>3523</v>
      </c>
      <c r="D66" s="1200">
        <v>45776</v>
      </c>
      <c r="E66" s="1184">
        <f t="shared" si="6"/>
        <v>45777</v>
      </c>
      <c r="F66" s="1351"/>
      <c r="G66" s="1151">
        <f t="shared" si="1"/>
        <v>45772</v>
      </c>
      <c r="H66" s="1151">
        <f t="shared" si="1"/>
        <v>45772</v>
      </c>
      <c r="I66" s="1356">
        <f t="shared" si="8"/>
        <v>17</v>
      </c>
      <c r="K66" s="155"/>
    </row>
    <row r="67" spans="1:11" s="14" customFormat="1" ht="20.100000000000001" hidden="1" customHeight="1">
      <c r="A67" s="865"/>
      <c r="B67" s="1154" t="s">
        <v>2442</v>
      </c>
      <c r="C67" s="1154" t="s">
        <v>3524</v>
      </c>
      <c r="D67" s="1200">
        <v>45783</v>
      </c>
      <c r="E67" s="1184">
        <f t="shared" ref="E67:E69" si="9">D67+1</f>
        <v>45784</v>
      </c>
      <c r="F67" s="1351"/>
      <c r="G67" s="1151">
        <f t="shared" si="1"/>
        <v>45779</v>
      </c>
      <c r="H67" s="1151">
        <f t="shared" si="1"/>
        <v>45779</v>
      </c>
      <c r="I67" s="1356">
        <f t="shared" si="8"/>
        <v>18</v>
      </c>
      <c r="K67" s="155"/>
    </row>
    <row r="68" spans="1:11" s="14" customFormat="1" ht="20.100000000000001" hidden="1" customHeight="1">
      <c r="A68" s="865"/>
      <c r="B68" s="1154" t="s">
        <v>1989</v>
      </c>
      <c r="C68" s="1154" t="s">
        <v>3525</v>
      </c>
      <c r="D68" s="1200">
        <v>45794</v>
      </c>
      <c r="E68" s="1184">
        <f t="shared" si="9"/>
        <v>45795</v>
      </c>
      <c r="F68" s="1351"/>
      <c r="G68" s="1151">
        <f t="shared" si="1"/>
        <v>45786</v>
      </c>
      <c r="H68" s="1151">
        <f t="shared" si="1"/>
        <v>45786</v>
      </c>
      <c r="I68" s="1356">
        <f t="shared" si="8"/>
        <v>19</v>
      </c>
      <c r="K68" s="155"/>
    </row>
    <row r="69" spans="1:11" s="14" customFormat="1" ht="20.100000000000001" hidden="1" customHeight="1">
      <c r="A69" s="865"/>
      <c r="B69" s="1154" t="s">
        <v>3498</v>
      </c>
      <c r="C69" s="1154" t="s">
        <v>3526</v>
      </c>
      <c r="D69" s="1154">
        <v>45796</v>
      </c>
      <c r="E69" s="1184">
        <f t="shared" si="9"/>
        <v>45797</v>
      </c>
      <c r="F69" s="1351"/>
      <c r="G69" s="1151">
        <f t="shared" si="1"/>
        <v>45793</v>
      </c>
      <c r="H69" s="1151">
        <f t="shared" si="1"/>
        <v>45793</v>
      </c>
      <c r="I69" s="1356">
        <f t="shared" si="8"/>
        <v>20</v>
      </c>
      <c r="K69" s="155"/>
    </row>
    <row r="70" spans="1:11" s="14" customFormat="1" ht="20.100000000000001" hidden="1" customHeight="1">
      <c r="A70" s="1073"/>
      <c r="B70" s="1154" t="s">
        <v>3521</v>
      </c>
      <c r="C70" s="1154" t="s">
        <v>3527</v>
      </c>
      <c r="D70" s="1154">
        <v>45807</v>
      </c>
      <c r="E70" s="1184">
        <f t="shared" ref="E70:E74" si="10">D70+1</f>
        <v>45808</v>
      </c>
      <c r="F70" s="1351"/>
      <c r="G70" s="1151">
        <f t="shared" si="1"/>
        <v>45800</v>
      </c>
      <c r="H70" s="1151">
        <f t="shared" si="1"/>
        <v>45800</v>
      </c>
      <c r="I70" s="1356">
        <f t="shared" ref="I70:I75" si="11">WEEKNUM(H70)</f>
        <v>21</v>
      </c>
      <c r="K70" s="155"/>
    </row>
    <row r="71" spans="1:11" s="14" customFormat="1" ht="20.100000000000001" hidden="1" customHeight="1">
      <c r="A71" s="865"/>
      <c r="B71" s="1158" t="s">
        <v>307</v>
      </c>
      <c r="C71" s="1154" t="s">
        <v>3528</v>
      </c>
      <c r="D71" s="1156"/>
      <c r="E71" s="1193"/>
      <c r="F71" s="1351"/>
      <c r="G71" s="1151">
        <f t="shared" si="1"/>
        <v>45807</v>
      </c>
      <c r="H71" s="1151">
        <f t="shared" si="1"/>
        <v>45807</v>
      </c>
      <c r="I71" s="1356">
        <f t="shared" si="11"/>
        <v>22</v>
      </c>
      <c r="K71" s="155"/>
    </row>
    <row r="72" spans="1:11" s="14" customFormat="1" ht="20.100000000000001" hidden="1" customHeight="1">
      <c r="A72" s="865"/>
      <c r="B72" s="1154" t="s">
        <v>3519</v>
      </c>
      <c r="C72" s="1154" t="s">
        <v>3529</v>
      </c>
      <c r="D72" s="1200">
        <v>45815</v>
      </c>
      <c r="E72" s="1184">
        <f t="shared" si="10"/>
        <v>45816</v>
      </c>
      <c r="F72" s="1351"/>
      <c r="G72" s="1151">
        <f t="shared" si="1"/>
        <v>45814</v>
      </c>
      <c r="H72" s="1151">
        <f t="shared" si="1"/>
        <v>45814</v>
      </c>
      <c r="I72" s="1356">
        <f t="shared" si="11"/>
        <v>23</v>
      </c>
      <c r="K72" s="155"/>
    </row>
    <row r="73" spans="1:11" s="14" customFormat="1" ht="20.100000000000001" hidden="1" customHeight="1">
      <c r="A73" s="865" t="s">
        <v>728</v>
      </c>
      <c r="B73" s="1154" t="s">
        <v>3530</v>
      </c>
      <c r="C73" s="1154" t="s">
        <v>3531</v>
      </c>
      <c r="D73" s="1200">
        <v>45823</v>
      </c>
      <c r="E73" s="1184">
        <f t="shared" si="10"/>
        <v>45824</v>
      </c>
      <c r="F73" s="1351"/>
      <c r="G73" s="1151">
        <f>G72+7</f>
        <v>45821</v>
      </c>
      <c r="H73" s="1151">
        <f>H72+7</f>
        <v>45821</v>
      </c>
      <c r="I73" s="1356">
        <f t="shared" si="11"/>
        <v>24</v>
      </c>
      <c r="K73" s="155"/>
    </row>
    <row r="74" spans="1:11" s="14" customFormat="1" ht="20.100000000000001" hidden="1" customHeight="1">
      <c r="A74" s="865" t="s">
        <v>2442</v>
      </c>
      <c r="B74" s="1154" t="s">
        <v>1989</v>
      </c>
      <c r="C74" s="1154" t="s">
        <v>3532</v>
      </c>
      <c r="D74" s="1200">
        <v>45835</v>
      </c>
      <c r="E74" s="1184">
        <f t="shared" si="10"/>
        <v>45836</v>
      </c>
      <c r="F74" s="1351"/>
      <c r="G74" s="1151">
        <f t="shared" si="1"/>
        <v>45828</v>
      </c>
      <c r="H74" s="1151">
        <f t="shared" si="1"/>
        <v>45828</v>
      </c>
      <c r="I74" s="1356">
        <f t="shared" si="11"/>
        <v>25</v>
      </c>
      <c r="K74" s="155"/>
    </row>
    <row r="75" spans="1:11" s="14" customFormat="1" ht="20.100000000000001" hidden="1" customHeight="1">
      <c r="A75" s="865"/>
      <c r="B75" s="1158" t="s">
        <v>307</v>
      </c>
      <c r="C75" s="1154" t="s">
        <v>3533</v>
      </c>
      <c r="D75" s="1156"/>
      <c r="E75" s="1193"/>
      <c r="F75" s="1351"/>
      <c r="G75" s="1151">
        <f t="shared" si="1"/>
        <v>45835</v>
      </c>
      <c r="H75" s="1151">
        <f t="shared" si="1"/>
        <v>45835</v>
      </c>
      <c r="I75" s="1356">
        <f t="shared" si="11"/>
        <v>26</v>
      </c>
      <c r="K75" s="155"/>
    </row>
    <row r="76" spans="1:11" s="14" customFormat="1" ht="20.100000000000001" hidden="1" customHeight="1">
      <c r="A76" s="1073"/>
      <c r="B76" s="1154" t="s">
        <v>3498</v>
      </c>
      <c r="C76" s="1154" t="s">
        <v>3534</v>
      </c>
      <c r="D76" s="1154">
        <v>45841</v>
      </c>
      <c r="E76" s="1184">
        <f t="shared" ref="E76" si="12">D76+1</f>
        <v>45842</v>
      </c>
      <c r="F76" s="1351"/>
      <c r="G76" s="1151">
        <f t="shared" si="1"/>
        <v>45842</v>
      </c>
      <c r="H76" s="1151">
        <f t="shared" si="1"/>
        <v>45842</v>
      </c>
      <c r="I76" s="1356">
        <f t="shared" ref="I76" si="13">WEEKNUM(H76)</f>
        <v>27</v>
      </c>
      <c r="K76" s="155"/>
    </row>
    <row r="77" spans="1:11" s="14" customFormat="1" ht="20.100000000000001" hidden="1" customHeight="1">
      <c r="A77" s="865" t="s">
        <v>410</v>
      </c>
      <c r="B77" s="1154" t="s">
        <v>3521</v>
      </c>
      <c r="C77" s="1154" t="s">
        <v>3535</v>
      </c>
      <c r="D77" s="1154">
        <v>45848</v>
      </c>
      <c r="E77" s="1184">
        <f t="shared" ref="E77" si="14">D77+1</f>
        <v>45849</v>
      </c>
      <c r="F77" s="1351"/>
      <c r="G77" s="1151">
        <f t="shared" si="1"/>
        <v>45849</v>
      </c>
      <c r="H77" s="1151">
        <f t="shared" si="1"/>
        <v>45849</v>
      </c>
      <c r="I77" s="1356">
        <f t="shared" ref="I77" si="15">WEEKNUM(H77)</f>
        <v>28</v>
      </c>
      <c r="K77" s="155"/>
    </row>
    <row r="78" spans="1:11" s="14" customFormat="1" ht="20.100000000000001" hidden="1" customHeight="1">
      <c r="A78" s="1073"/>
      <c r="B78" s="1154" t="s">
        <v>3519</v>
      </c>
      <c r="C78" s="1154" t="s">
        <v>3536</v>
      </c>
      <c r="D78" s="1154">
        <v>45862</v>
      </c>
      <c r="E78" s="1184">
        <f t="shared" ref="E78:E80" si="16">D78+1</f>
        <v>45863</v>
      </c>
      <c r="F78" s="1351"/>
      <c r="G78" s="1151">
        <f t="shared" si="1"/>
        <v>45856</v>
      </c>
      <c r="H78" s="1151">
        <f t="shared" si="1"/>
        <v>45856</v>
      </c>
      <c r="I78" s="1356">
        <f t="shared" ref="I78:I80" si="17">WEEKNUM(H78)</f>
        <v>29</v>
      </c>
      <c r="K78" s="155"/>
    </row>
    <row r="79" spans="1:11" s="14" customFormat="1" ht="20.100000000000001" hidden="1" customHeight="1">
      <c r="A79" s="865" t="s">
        <v>3537</v>
      </c>
      <c r="B79" s="1154" t="s">
        <v>3530</v>
      </c>
      <c r="C79" s="1154" t="s">
        <v>3538</v>
      </c>
      <c r="D79" s="1200">
        <v>45866</v>
      </c>
      <c r="E79" s="1184">
        <f t="shared" si="16"/>
        <v>45867</v>
      </c>
      <c r="F79" s="1351"/>
      <c r="G79" s="1151">
        <f>G78+7</f>
        <v>45863</v>
      </c>
      <c r="H79" s="1151">
        <f>H78+7</f>
        <v>45863</v>
      </c>
      <c r="I79" s="1356">
        <f t="shared" si="17"/>
        <v>30</v>
      </c>
      <c r="K79" s="155"/>
    </row>
    <row r="80" spans="1:11" s="14" customFormat="1" ht="20.100000000000001" hidden="1" customHeight="1">
      <c r="A80" s="865" t="s">
        <v>311</v>
      </c>
      <c r="B80" s="1154" t="s">
        <v>311</v>
      </c>
      <c r="C80" s="1154" t="s">
        <v>1333</v>
      </c>
      <c r="D80" s="1200">
        <v>45877</v>
      </c>
      <c r="E80" s="1184">
        <f t="shared" si="16"/>
        <v>45878</v>
      </c>
      <c r="F80" s="1351"/>
      <c r="G80" s="1151">
        <f t="shared" si="1"/>
        <v>45870</v>
      </c>
      <c r="H80" s="1151">
        <f t="shared" si="1"/>
        <v>45870</v>
      </c>
      <c r="I80" s="1356">
        <f t="shared" si="17"/>
        <v>31</v>
      </c>
      <c r="K80" s="155"/>
    </row>
    <row r="81" spans="1:11" s="14" customFormat="1" ht="20.100000000000001" hidden="1" customHeight="1">
      <c r="A81" s="865" t="s">
        <v>3539</v>
      </c>
      <c r="B81" s="1154" t="s">
        <v>2000</v>
      </c>
      <c r="C81" s="1154" t="s">
        <v>3540</v>
      </c>
      <c r="D81" s="1200">
        <v>45883</v>
      </c>
      <c r="E81" s="1184">
        <f t="shared" ref="E81:E84" si="18">D81+1</f>
        <v>45884</v>
      </c>
      <c r="F81" s="1351"/>
      <c r="G81" s="1151">
        <f t="shared" si="1"/>
        <v>45877</v>
      </c>
      <c r="H81" s="1151">
        <f t="shared" si="1"/>
        <v>45877</v>
      </c>
      <c r="I81" s="1356">
        <f t="shared" ref="I81:I86" si="19">WEEKNUM(H81)</f>
        <v>32</v>
      </c>
      <c r="K81" s="155"/>
    </row>
    <row r="82" spans="1:11" s="14" customFormat="1" ht="20.100000000000001" hidden="1" customHeight="1">
      <c r="A82" s="865" t="s">
        <v>3498</v>
      </c>
      <c r="B82" s="1154" t="s">
        <v>3498</v>
      </c>
      <c r="C82" s="1154" t="s">
        <v>3541</v>
      </c>
      <c r="D82" s="1154">
        <v>45883</v>
      </c>
      <c r="E82" s="1184">
        <f t="shared" si="18"/>
        <v>45884</v>
      </c>
      <c r="F82" s="1351"/>
      <c r="G82" s="1151">
        <f t="shared" si="1"/>
        <v>45884</v>
      </c>
      <c r="H82" s="1151">
        <f t="shared" si="1"/>
        <v>45884</v>
      </c>
      <c r="I82" s="1356">
        <f t="shared" si="19"/>
        <v>33</v>
      </c>
      <c r="K82" s="155"/>
    </row>
    <row r="83" spans="1:11" s="14" customFormat="1" ht="20.100000000000001" hidden="1" customHeight="1">
      <c r="A83" s="865"/>
      <c r="B83" s="1154" t="s">
        <v>3521</v>
      </c>
      <c r="C83" s="1154" t="s">
        <v>3542</v>
      </c>
      <c r="D83" s="1177" t="s">
        <v>283</v>
      </c>
      <c r="E83" s="1193"/>
      <c r="F83" s="1351"/>
      <c r="G83" s="1151">
        <f t="shared" ref="G83:H84" si="20">G82+7</f>
        <v>45891</v>
      </c>
      <c r="H83" s="1151">
        <f t="shared" si="20"/>
        <v>45891</v>
      </c>
      <c r="I83" s="1356">
        <f t="shared" si="19"/>
        <v>34</v>
      </c>
      <c r="K83" s="155"/>
    </row>
    <row r="84" spans="1:11" s="14" customFormat="1" ht="20.100000000000001" hidden="1" customHeight="1">
      <c r="A84" s="1073"/>
      <c r="B84" s="1154" t="s">
        <v>3519</v>
      </c>
      <c r="C84" s="1154" t="s">
        <v>3543</v>
      </c>
      <c r="D84" s="1154">
        <v>45900</v>
      </c>
      <c r="E84" s="1184">
        <f t="shared" si="18"/>
        <v>45901</v>
      </c>
      <c r="F84" s="1351"/>
      <c r="G84" s="1151">
        <f t="shared" si="20"/>
        <v>45898</v>
      </c>
      <c r="H84" s="1151">
        <f t="shared" si="20"/>
        <v>45898</v>
      </c>
      <c r="I84" s="1356">
        <f t="shared" si="19"/>
        <v>35</v>
      </c>
      <c r="K84" s="155"/>
    </row>
    <row r="85" spans="1:11" s="14" customFormat="1" ht="20.100000000000001" hidden="1" customHeight="1">
      <c r="A85" s="865"/>
      <c r="B85" s="1154" t="s">
        <v>3530</v>
      </c>
      <c r="C85" s="1154" t="s">
        <v>3544</v>
      </c>
      <c r="D85" s="1200">
        <v>45916</v>
      </c>
      <c r="E85" s="1184">
        <f>D85+1</f>
        <v>45917</v>
      </c>
      <c r="F85" s="1351"/>
      <c r="G85" s="1151">
        <f>G84+7</f>
        <v>45905</v>
      </c>
      <c r="H85" s="1151">
        <f>H84+7</f>
        <v>45905</v>
      </c>
      <c r="I85" s="1356">
        <f t="shared" si="19"/>
        <v>36</v>
      </c>
      <c r="K85" s="155"/>
    </row>
    <row r="86" spans="1:11" s="14" customFormat="1" ht="20.100000000000001" hidden="1" customHeight="1">
      <c r="A86" s="865" t="s">
        <v>2000</v>
      </c>
      <c r="B86" s="1154" t="s">
        <v>311</v>
      </c>
      <c r="C86" s="1154" t="s">
        <v>3545</v>
      </c>
      <c r="D86" s="1177" t="s">
        <v>283</v>
      </c>
      <c r="E86" s="1193"/>
      <c r="F86" s="1351"/>
      <c r="G86" s="1151">
        <f t="shared" ref="G86:H96" si="21">G85+7</f>
        <v>45912</v>
      </c>
      <c r="H86" s="1151">
        <f t="shared" si="21"/>
        <v>45912</v>
      </c>
      <c r="I86" s="1356">
        <f t="shared" si="19"/>
        <v>37</v>
      </c>
      <c r="K86" s="155"/>
    </row>
    <row r="87" spans="1:11" s="14" customFormat="1" ht="20.100000000000001" hidden="1" customHeight="1">
      <c r="A87" s="865" t="s">
        <v>3546</v>
      </c>
      <c r="B87" s="1154" t="s">
        <v>3547</v>
      </c>
      <c r="C87" s="1154" t="s">
        <v>3548</v>
      </c>
      <c r="D87" s="1200">
        <v>45922</v>
      </c>
      <c r="E87" s="1184">
        <f t="shared" ref="E87" si="22">D87+1</f>
        <v>45923</v>
      </c>
      <c r="F87" s="1351"/>
      <c r="G87" s="1151">
        <f t="shared" si="21"/>
        <v>45919</v>
      </c>
      <c r="H87" s="1151">
        <f t="shared" si="21"/>
        <v>45919</v>
      </c>
      <c r="I87" s="1356">
        <f t="shared" ref="I87:I92" si="23">WEEKNUM(H87)</f>
        <v>38</v>
      </c>
      <c r="K87" s="155"/>
    </row>
    <row r="88" spans="1:11" s="14" customFormat="1" ht="20.100000000000001" hidden="1" customHeight="1">
      <c r="A88" s="865" t="s">
        <v>3498</v>
      </c>
      <c r="B88" s="1154" t="s">
        <v>2000</v>
      </c>
      <c r="C88" s="1154" t="s">
        <v>3549</v>
      </c>
      <c r="D88" s="1154">
        <v>45927</v>
      </c>
      <c r="E88" s="1177" t="s">
        <v>283</v>
      </c>
      <c r="F88" s="1351"/>
      <c r="G88" s="1151">
        <f t="shared" si="21"/>
        <v>45926</v>
      </c>
      <c r="H88" s="1151">
        <f t="shared" si="21"/>
        <v>45926</v>
      </c>
      <c r="I88" s="1356">
        <f t="shared" si="23"/>
        <v>39</v>
      </c>
      <c r="K88" s="155"/>
    </row>
    <row r="89" spans="1:11" s="14" customFormat="1" ht="20.100000000000001" hidden="1" customHeight="1">
      <c r="A89" s="865"/>
      <c r="B89" s="1154" t="s">
        <v>3521</v>
      </c>
      <c r="C89" s="1154" t="s">
        <v>3550</v>
      </c>
      <c r="D89" s="1154">
        <v>45938</v>
      </c>
      <c r="E89" s="1177" t="s">
        <v>283</v>
      </c>
      <c r="F89" s="1351"/>
      <c r="G89" s="1151">
        <f t="shared" si="21"/>
        <v>45933</v>
      </c>
      <c r="H89" s="1151">
        <f t="shared" si="21"/>
        <v>45933</v>
      </c>
      <c r="I89" s="1356">
        <f t="shared" si="23"/>
        <v>40</v>
      </c>
      <c r="K89" s="155"/>
    </row>
    <row r="90" spans="1:11" s="14" customFormat="1" ht="20.100000000000001" hidden="1" customHeight="1">
      <c r="A90" s="1073"/>
      <c r="B90" s="1154" t="s">
        <v>3519</v>
      </c>
      <c r="C90" s="1154" t="s">
        <v>3551</v>
      </c>
      <c r="D90" s="1154">
        <v>45949</v>
      </c>
      <c r="E90" s="1184">
        <f t="shared" ref="E90" si="24">D90+1</f>
        <v>45950</v>
      </c>
      <c r="F90" s="1351"/>
      <c r="G90" s="1151">
        <v>45939</v>
      </c>
      <c r="H90" s="1151">
        <f t="shared" si="21"/>
        <v>45940</v>
      </c>
      <c r="I90" s="1356">
        <f t="shared" si="23"/>
        <v>41</v>
      </c>
      <c r="K90" s="155"/>
    </row>
    <row r="91" spans="1:11" s="14" customFormat="1" ht="20.100000000000001" hidden="1" customHeight="1">
      <c r="A91" s="865" t="s">
        <v>3552</v>
      </c>
      <c r="B91" s="1159" t="s">
        <v>307</v>
      </c>
      <c r="C91" s="1167" t="s">
        <v>3553</v>
      </c>
      <c r="D91" s="1193">
        <v>45946</v>
      </c>
      <c r="E91" s="1193">
        <f>D91+1</f>
        <v>45947</v>
      </c>
      <c r="F91" s="1351"/>
      <c r="G91" s="1151">
        <f>G90+7</f>
        <v>45946</v>
      </c>
      <c r="H91" s="1151">
        <f>H90+7</f>
        <v>45947</v>
      </c>
      <c r="I91" s="1356">
        <f t="shared" si="23"/>
        <v>42</v>
      </c>
      <c r="K91" s="155"/>
    </row>
    <row r="92" spans="1:11" s="14" customFormat="1" ht="20.100000000000001" hidden="1" customHeight="1">
      <c r="A92" s="865" t="s">
        <v>311</v>
      </c>
      <c r="B92" s="1154" t="s">
        <v>3530</v>
      </c>
      <c r="C92" s="1154" t="s">
        <v>3554</v>
      </c>
      <c r="D92" s="1177" t="s">
        <v>283</v>
      </c>
      <c r="E92" s="1177" t="s">
        <v>283</v>
      </c>
      <c r="F92" s="1351"/>
      <c r="G92" s="1151">
        <f t="shared" si="21"/>
        <v>45953</v>
      </c>
      <c r="H92" s="1151">
        <f t="shared" si="21"/>
        <v>45954</v>
      </c>
      <c r="I92" s="1356">
        <f t="shared" si="23"/>
        <v>43</v>
      </c>
      <c r="K92" s="155"/>
    </row>
    <row r="93" spans="1:11" s="14" customFormat="1" ht="20.100000000000001" hidden="1" customHeight="1">
      <c r="A93" s="865" t="s">
        <v>3555</v>
      </c>
      <c r="B93" s="1154" t="s">
        <v>311</v>
      </c>
      <c r="C93" s="1154" t="s">
        <v>3556</v>
      </c>
      <c r="D93" s="1200">
        <v>45964</v>
      </c>
      <c r="E93" s="1177" t="s">
        <v>283</v>
      </c>
      <c r="F93" s="1351"/>
      <c r="G93" s="1151">
        <f t="shared" si="21"/>
        <v>45960</v>
      </c>
      <c r="H93" s="1151">
        <f t="shared" si="21"/>
        <v>45961</v>
      </c>
      <c r="I93" s="1356">
        <f t="shared" ref="I93:I97" si="25">WEEKNUM(H93)</f>
        <v>44</v>
      </c>
      <c r="K93" s="155"/>
    </row>
    <row r="94" spans="1:11" s="14" customFormat="1" ht="20.100000000000001" hidden="1" customHeight="1">
      <c r="A94" s="865" t="s">
        <v>3555</v>
      </c>
      <c r="B94" s="1167" t="s">
        <v>3557</v>
      </c>
      <c r="C94" s="1154" t="s">
        <v>3558</v>
      </c>
      <c r="D94" s="1154">
        <v>45967</v>
      </c>
      <c r="E94" s="1177" t="s">
        <v>283</v>
      </c>
      <c r="F94" s="1351"/>
      <c r="G94" s="1151">
        <f t="shared" si="21"/>
        <v>45967</v>
      </c>
      <c r="H94" s="1151">
        <f t="shared" si="21"/>
        <v>45968</v>
      </c>
      <c r="I94" s="1356">
        <f t="shared" si="25"/>
        <v>45</v>
      </c>
      <c r="K94" s="155"/>
    </row>
    <row r="95" spans="1:11" s="14" customFormat="1" ht="20.100000000000001" hidden="1" customHeight="1">
      <c r="A95" s="865" t="s">
        <v>3559</v>
      </c>
      <c r="B95" s="1167" t="s">
        <v>721</v>
      </c>
      <c r="C95" s="1154" t="s">
        <v>3560</v>
      </c>
      <c r="D95" s="1154">
        <v>45974</v>
      </c>
      <c r="E95" s="1177" t="s">
        <v>283</v>
      </c>
      <c r="F95" s="1351"/>
      <c r="G95" s="1151">
        <f t="shared" si="21"/>
        <v>45974</v>
      </c>
      <c r="H95" s="1151">
        <f t="shared" si="21"/>
        <v>45975</v>
      </c>
      <c r="I95" s="1356">
        <f t="shared" si="25"/>
        <v>46</v>
      </c>
      <c r="K95" s="155"/>
    </row>
    <row r="96" spans="1:11" s="14" customFormat="1" ht="20.100000000000001" hidden="1" customHeight="1">
      <c r="A96" s="865" t="s">
        <v>3561</v>
      </c>
      <c r="B96" s="1159" t="s">
        <v>459</v>
      </c>
      <c r="C96" s="1154" t="s">
        <v>3562</v>
      </c>
      <c r="D96" s="1154">
        <v>45981</v>
      </c>
      <c r="E96" s="1177" t="s">
        <v>283</v>
      </c>
      <c r="F96" s="1351"/>
      <c r="G96" s="1151">
        <f t="shared" si="21"/>
        <v>45981</v>
      </c>
      <c r="H96" s="1151">
        <f t="shared" si="21"/>
        <v>45982</v>
      </c>
      <c r="I96" s="1356">
        <f t="shared" si="25"/>
        <v>47</v>
      </c>
      <c r="K96" s="155"/>
    </row>
    <row r="97" spans="1:11" s="14" customFormat="1" ht="20.100000000000001" hidden="1" customHeight="1">
      <c r="A97" s="865" t="s">
        <v>3563</v>
      </c>
      <c r="B97" s="1154" t="s">
        <v>2752</v>
      </c>
      <c r="C97" s="1154" t="s">
        <v>3564</v>
      </c>
      <c r="D97" s="1200">
        <v>45988</v>
      </c>
      <c r="E97" s="1177" t="s">
        <v>283</v>
      </c>
      <c r="F97" s="1351"/>
      <c r="G97" s="1151">
        <f t="shared" ref="G97:H103" si="26">G96+7</f>
        <v>45988</v>
      </c>
      <c r="H97" s="1151">
        <f t="shared" si="26"/>
        <v>45989</v>
      </c>
      <c r="I97" s="1356">
        <f t="shared" si="25"/>
        <v>48</v>
      </c>
      <c r="K97" s="155"/>
    </row>
    <row r="98" spans="1:11" s="14" customFormat="1" ht="20.100000000000001" hidden="1" customHeight="1">
      <c r="A98" s="865" t="s">
        <v>3565</v>
      </c>
      <c r="B98" s="1159" t="s">
        <v>307</v>
      </c>
      <c r="C98" s="1154" t="s">
        <v>3566</v>
      </c>
      <c r="D98" s="1187">
        <v>45995</v>
      </c>
      <c r="E98" s="1187">
        <f>D98+1</f>
        <v>45996</v>
      </c>
      <c r="F98" s="1351"/>
      <c r="G98" s="1151">
        <f t="shared" si="26"/>
        <v>45995</v>
      </c>
      <c r="H98" s="1151">
        <f t="shared" si="26"/>
        <v>45996</v>
      </c>
      <c r="I98" s="1356">
        <f t="shared" ref="I98:I99" si="27">WEEKNUM(H98)</f>
        <v>49</v>
      </c>
      <c r="K98" s="155"/>
    </row>
    <row r="99" spans="1:11" s="14" customFormat="1" ht="20.100000000000001" hidden="1" customHeight="1">
      <c r="A99" s="865"/>
      <c r="B99" s="1154" t="s">
        <v>2221</v>
      </c>
      <c r="C99" s="1154" t="s">
        <v>3567</v>
      </c>
      <c r="D99" s="1200">
        <v>46002</v>
      </c>
      <c r="E99" s="1177" t="s">
        <v>283</v>
      </c>
      <c r="F99" s="1351"/>
      <c r="G99" s="1151">
        <f t="shared" si="26"/>
        <v>46002</v>
      </c>
      <c r="H99" s="1151">
        <f t="shared" si="26"/>
        <v>46003</v>
      </c>
      <c r="I99" s="1356">
        <f t="shared" si="27"/>
        <v>50</v>
      </c>
      <c r="K99" s="155"/>
    </row>
    <row r="100" spans="1:11" s="14" customFormat="1" ht="20.100000000000001" hidden="1" customHeight="1">
      <c r="A100" s="865" t="s">
        <v>3568</v>
      </c>
      <c r="B100" s="1167" t="s">
        <v>3163</v>
      </c>
      <c r="C100" s="1154" t="s">
        <v>3569</v>
      </c>
      <c r="D100" s="1200">
        <v>46015</v>
      </c>
      <c r="E100" s="1281">
        <f>D100+5</f>
        <v>46020</v>
      </c>
      <c r="F100" s="1351"/>
      <c r="G100" s="1151">
        <f t="shared" si="26"/>
        <v>46009</v>
      </c>
      <c r="H100" s="1151">
        <f t="shared" si="26"/>
        <v>46010</v>
      </c>
      <c r="I100" s="1356">
        <f t="shared" ref="I100:I101" si="28">WEEKNUM(H100)</f>
        <v>51</v>
      </c>
      <c r="K100" s="155"/>
    </row>
    <row r="101" spans="1:11" s="14" customFormat="1" ht="20.100000000000001" hidden="1" customHeight="1">
      <c r="A101" s="865" t="s">
        <v>3570</v>
      </c>
      <c r="B101" s="1167" t="s">
        <v>3404</v>
      </c>
      <c r="C101" s="1154" t="s">
        <v>3571</v>
      </c>
      <c r="D101" s="1200">
        <v>46027</v>
      </c>
      <c r="E101" s="1281">
        <f>D101+1</f>
        <v>46028</v>
      </c>
      <c r="F101" s="1351"/>
      <c r="G101" s="1151">
        <f t="shared" si="26"/>
        <v>46016</v>
      </c>
      <c r="H101" s="1151">
        <f t="shared" si="26"/>
        <v>46017</v>
      </c>
      <c r="I101" s="1356">
        <f t="shared" si="28"/>
        <v>52</v>
      </c>
      <c r="K101" s="155"/>
    </row>
    <row r="102" spans="1:11" s="14" customFormat="1" ht="20.100000000000001" hidden="1" customHeight="1">
      <c r="A102" s="865" t="s">
        <v>3572</v>
      </c>
      <c r="B102" s="1159" t="s">
        <v>307</v>
      </c>
      <c r="C102" s="1154" t="s">
        <v>3573</v>
      </c>
      <c r="D102" s="1187">
        <v>46023</v>
      </c>
      <c r="E102" s="1357">
        <f>D102+1</f>
        <v>46024</v>
      </c>
      <c r="F102" s="1351"/>
      <c r="G102" s="1151">
        <v>46023</v>
      </c>
      <c r="H102" s="1151">
        <v>46024</v>
      </c>
      <c r="I102" s="1356">
        <f t="shared" ref="I102:I103" si="29">WEEKNUM(H102)</f>
        <v>1</v>
      </c>
      <c r="K102" s="155"/>
    </row>
    <row r="103" spans="1:11" s="14" customFormat="1" ht="20.100000000000001" hidden="1" customHeight="1">
      <c r="A103" s="865" t="s">
        <v>2857</v>
      </c>
      <c r="B103" s="1167" t="s">
        <v>2783</v>
      </c>
      <c r="C103" s="1154" t="s">
        <v>3574</v>
      </c>
      <c r="D103" s="1200">
        <v>46035</v>
      </c>
      <c r="E103" s="1177" t="s">
        <v>283</v>
      </c>
      <c r="F103" s="1351"/>
      <c r="G103" s="1151">
        <f t="shared" si="26"/>
        <v>46030</v>
      </c>
      <c r="H103" s="1151">
        <f t="shared" si="26"/>
        <v>46031</v>
      </c>
      <c r="I103" s="1356">
        <f t="shared" si="29"/>
        <v>2</v>
      </c>
      <c r="K103" s="155"/>
    </row>
    <row r="104" spans="1:11" s="14" customFormat="1" ht="20.100000000000001" hidden="1" customHeight="1">
      <c r="A104" s="865" t="s">
        <v>3575</v>
      </c>
      <c r="B104" s="1167" t="s">
        <v>3530</v>
      </c>
      <c r="C104" s="1154" t="s">
        <v>3576</v>
      </c>
      <c r="D104" s="1200">
        <v>46040</v>
      </c>
      <c r="E104" s="1358">
        <f t="shared" ref="E104" si="30">D104+1</f>
        <v>46041</v>
      </c>
      <c r="F104" s="1351"/>
      <c r="G104" s="1151">
        <f t="shared" ref="G104:G117" si="31">G103+7</f>
        <v>46037</v>
      </c>
      <c r="H104" s="1151">
        <f t="shared" ref="H104:H117" si="32">H103+7</f>
        <v>46038</v>
      </c>
      <c r="I104" s="1356">
        <f t="shared" ref="I104:I105" si="33">WEEKNUM(H104)</f>
        <v>3</v>
      </c>
      <c r="K104" s="155"/>
    </row>
    <row r="105" spans="1:11" s="14" customFormat="1" ht="20.100000000000001" hidden="1" customHeight="1">
      <c r="A105" s="865" t="s">
        <v>3577</v>
      </c>
      <c r="B105" s="1167" t="s">
        <v>3578</v>
      </c>
      <c r="C105" s="1154" t="s">
        <v>3579</v>
      </c>
      <c r="D105" s="1200">
        <v>46048</v>
      </c>
      <c r="E105" s="1177" t="s">
        <v>283</v>
      </c>
      <c r="F105" s="1351"/>
      <c r="G105" s="1151">
        <f t="shared" si="31"/>
        <v>46044</v>
      </c>
      <c r="H105" s="1151">
        <f t="shared" si="32"/>
        <v>46045</v>
      </c>
      <c r="I105" s="1356">
        <f t="shared" si="33"/>
        <v>4</v>
      </c>
      <c r="K105" s="155"/>
    </row>
    <row r="106" spans="1:11" s="14" customFormat="1" ht="20.100000000000001" hidden="1" customHeight="1">
      <c r="A106" s="865" t="s">
        <v>3163</v>
      </c>
      <c r="B106" s="1167" t="s">
        <v>2182</v>
      </c>
      <c r="C106" s="1154" t="s">
        <v>3580</v>
      </c>
      <c r="D106" s="1200">
        <v>46059</v>
      </c>
      <c r="E106" s="1358">
        <f t="shared" ref="E106" si="34">D106+1</f>
        <v>46060</v>
      </c>
      <c r="F106" s="1351"/>
      <c r="G106" s="1151">
        <f t="shared" si="31"/>
        <v>46051</v>
      </c>
      <c r="H106" s="1151">
        <f t="shared" si="32"/>
        <v>46052</v>
      </c>
      <c r="I106" s="1356">
        <f t="shared" ref="I106" si="35">WEEKNUM(H106)</f>
        <v>5</v>
      </c>
      <c r="K106" s="155"/>
    </row>
    <row r="107" spans="1:11" s="14" customFormat="1" ht="20.100000000000001" hidden="1" customHeight="1">
      <c r="A107" s="865" t="s">
        <v>3581</v>
      </c>
      <c r="B107" s="1167" t="s">
        <v>3582</v>
      </c>
      <c r="C107" s="1154" t="s">
        <v>3583</v>
      </c>
      <c r="D107" s="1200">
        <v>46064</v>
      </c>
      <c r="E107" s="1177" t="s">
        <v>283</v>
      </c>
      <c r="F107" s="1351"/>
      <c r="G107" s="1151">
        <f t="shared" si="31"/>
        <v>46058</v>
      </c>
      <c r="H107" s="1151">
        <f t="shared" si="32"/>
        <v>46059</v>
      </c>
      <c r="I107" s="1356">
        <f t="shared" ref="I107:I108" si="36">WEEKNUM(H107)</f>
        <v>6</v>
      </c>
      <c r="K107" s="155"/>
    </row>
    <row r="108" spans="1:11" s="14" customFormat="1" ht="20.100000000000001" hidden="1" customHeight="1">
      <c r="A108" s="865" t="s">
        <v>3584</v>
      </c>
      <c r="B108" s="1167" t="s">
        <v>2783</v>
      </c>
      <c r="C108" s="1154" t="s">
        <v>3585</v>
      </c>
      <c r="D108" s="1200">
        <v>46072</v>
      </c>
      <c r="E108" s="1177" t="s">
        <v>283</v>
      </c>
      <c r="F108" s="1351"/>
      <c r="G108" s="1151">
        <f t="shared" si="31"/>
        <v>46065</v>
      </c>
      <c r="H108" s="1151">
        <f t="shared" si="32"/>
        <v>46066</v>
      </c>
      <c r="I108" s="1356">
        <f t="shared" si="36"/>
        <v>7</v>
      </c>
      <c r="K108" s="155"/>
    </row>
    <row r="109" spans="1:11" s="14" customFormat="1" ht="20.100000000000001" hidden="1" customHeight="1">
      <c r="A109" s="865" t="s">
        <v>2783</v>
      </c>
      <c r="B109" s="1167" t="s">
        <v>728</v>
      </c>
      <c r="C109" s="1154" t="s">
        <v>3586</v>
      </c>
      <c r="D109" s="1177" t="s">
        <v>283</v>
      </c>
      <c r="E109" s="1177" t="s">
        <v>283</v>
      </c>
      <c r="F109" s="1351"/>
      <c r="G109" s="1151">
        <f t="shared" si="31"/>
        <v>46072</v>
      </c>
      <c r="H109" s="1151">
        <f t="shared" si="32"/>
        <v>46073</v>
      </c>
      <c r="I109" s="1356">
        <f t="shared" ref="I109" si="37">WEEKNUM(H109)</f>
        <v>8</v>
      </c>
      <c r="K109" s="155"/>
    </row>
    <row r="110" spans="1:11" s="14" customFormat="1" ht="20.100000000000001" hidden="1" customHeight="1">
      <c r="A110" s="865" t="s">
        <v>3552</v>
      </c>
      <c r="B110" s="1159" t="s">
        <v>459</v>
      </c>
      <c r="C110" s="1154" t="s">
        <v>3587</v>
      </c>
      <c r="D110" s="1200">
        <v>46078</v>
      </c>
      <c r="E110" s="1358">
        <f t="shared" ref="E110" si="38">D110+1</f>
        <v>46079</v>
      </c>
      <c r="F110" s="1351"/>
      <c r="G110" s="1151">
        <f t="shared" si="31"/>
        <v>46079</v>
      </c>
      <c r="H110" s="1151">
        <f t="shared" si="32"/>
        <v>46080</v>
      </c>
      <c r="I110" s="1356">
        <f t="shared" ref="I110" si="39">WEEKNUM(H110)</f>
        <v>9</v>
      </c>
      <c r="K110" s="155"/>
    </row>
    <row r="111" spans="1:11" s="14" customFormat="1" ht="20.100000000000001" hidden="1" customHeight="1">
      <c r="A111" s="865"/>
      <c r="B111" s="1167" t="s">
        <v>3162</v>
      </c>
      <c r="C111" s="1154" t="s">
        <v>3588</v>
      </c>
      <c r="D111" s="1200">
        <v>46086</v>
      </c>
      <c r="E111" s="1177" t="s">
        <v>283</v>
      </c>
      <c r="F111" s="1351"/>
      <c r="G111" s="1151">
        <f t="shared" si="31"/>
        <v>46086</v>
      </c>
      <c r="H111" s="1151">
        <f t="shared" si="32"/>
        <v>46087</v>
      </c>
      <c r="I111" s="1356">
        <f t="shared" ref="I111" si="40">WEEKNUM(H111)</f>
        <v>10</v>
      </c>
      <c r="K111" s="155"/>
    </row>
    <row r="112" spans="1:11" s="14" customFormat="1" ht="20.100000000000001" hidden="1" customHeight="1">
      <c r="A112" s="865" t="s">
        <v>2191</v>
      </c>
      <c r="B112" s="1159" t="s">
        <v>307</v>
      </c>
      <c r="C112" s="1154" t="s">
        <v>3589</v>
      </c>
      <c r="D112" s="1187">
        <v>46093</v>
      </c>
      <c r="E112" s="1357">
        <f t="shared" ref="E112" si="41">D112+1</f>
        <v>46094</v>
      </c>
      <c r="F112" s="1351"/>
      <c r="G112" s="1151">
        <f t="shared" si="31"/>
        <v>46093</v>
      </c>
      <c r="H112" s="1151">
        <f t="shared" si="32"/>
        <v>46094</v>
      </c>
      <c r="I112" s="1356">
        <f t="shared" ref="I112" si="42">WEEKNUM(H112)</f>
        <v>11</v>
      </c>
      <c r="K112" s="155"/>
    </row>
    <row r="113" spans="1:16" s="14" customFormat="1" ht="20.100000000000001" hidden="1" customHeight="1">
      <c r="A113" s="865" t="s">
        <v>3163</v>
      </c>
      <c r="B113" s="1167" t="s">
        <v>3582</v>
      </c>
      <c r="C113" s="1154" t="s">
        <v>3590</v>
      </c>
      <c r="D113" s="1200">
        <v>46100</v>
      </c>
      <c r="E113" s="1358">
        <f t="shared" ref="E113" si="43">D113+1</f>
        <v>46101</v>
      </c>
      <c r="F113" s="1351"/>
      <c r="G113" s="1151">
        <f t="shared" si="31"/>
        <v>46100</v>
      </c>
      <c r="H113" s="1151">
        <f t="shared" si="32"/>
        <v>46101</v>
      </c>
      <c r="I113" s="1356">
        <f t="shared" ref="I113" si="44">WEEKNUM(H113)</f>
        <v>12</v>
      </c>
      <c r="K113" s="155"/>
    </row>
    <row r="114" spans="1:16" s="14" customFormat="1" ht="20.100000000000001" hidden="1" customHeight="1">
      <c r="A114" s="865"/>
      <c r="B114" s="1167" t="s">
        <v>2783</v>
      </c>
      <c r="C114" s="1154" t="s">
        <v>3591</v>
      </c>
      <c r="D114" s="1200">
        <v>46107</v>
      </c>
      <c r="E114" s="1358">
        <f t="shared" ref="E114" si="45">D114+1</f>
        <v>46108</v>
      </c>
      <c r="F114" s="1351"/>
      <c r="G114" s="1151">
        <f t="shared" si="31"/>
        <v>46107</v>
      </c>
      <c r="H114" s="1151">
        <f t="shared" si="32"/>
        <v>46108</v>
      </c>
      <c r="I114" s="1356">
        <f t="shared" ref="I114" si="46">WEEKNUM(H114)</f>
        <v>13</v>
      </c>
      <c r="K114" s="155"/>
    </row>
    <row r="115" spans="1:16" s="14" customFormat="1" ht="20.100000000000001" hidden="1" customHeight="1">
      <c r="A115" s="865" t="s">
        <v>3404</v>
      </c>
      <c r="B115" s="1167" t="s">
        <v>3096</v>
      </c>
      <c r="C115" s="1154" t="s">
        <v>3592</v>
      </c>
      <c r="D115" s="1200">
        <v>46114</v>
      </c>
      <c r="E115" s="1358">
        <f t="shared" ref="E115" si="47">D115+1</f>
        <v>46115</v>
      </c>
      <c r="F115" s="1351"/>
      <c r="G115" s="1151">
        <f t="shared" si="31"/>
        <v>46114</v>
      </c>
      <c r="H115" s="1151">
        <f t="shared" si="32"/>
        <v>46115</v>
      </c>
      <c r="I115" s="1356">
        <f t="shared" ref="I115" si="48">WEEKNUM(H115)</f>
        <v>14</v>
      </c>
      <c r="K115" s="155"/>
    </row>
    <row r="116" spans="1:16" s="14" customFormat="1" ht="20.100000000000001" hidden="1" customHeight="1">
      <c r="A116" s="865"/>
      <c r="B116" s="1167" t="s">
        <v>3552</v>
      </c>
      <c r="C116" s="1154" t="s">
        <v>3593</v>
      </c>
      <c r="D116" s="1200">
        <v>46121</v>
      </c>
      <c r="E116" s="1358">
        <f t="shared" ref="E116" si="49">D116+1</f>
        <v>46122</v>
      </c>
      <c r="F116" s="1351"/>
      <c r="G116" s="1151">
        <f t="shared" si="31"/>
        <v>46121</v>
      </c>
      <c r="H116" s="1151">
        <f t="shared" si="32"/>
        <v>46122</v>
      </c>
      <c r="I116" s="1356">
        <f t="shared" ref="I116" si="50">WEEKNUM(H116)</f>
        <v>15</v>
      </c>
      <c r="K116" s="155"/>
    </row>
    <row r="117" spans="1:16" s="14" customFormat="1" ht="20.100000000000001" hidden="1" customHeight="1">
      <c r="A117" s="865"/>
      <c r="B117" s="1167" t="s">
        <v>3162</v>
      </c>
      <c r="C117" s="1154" t="s">
        <v>3594</v>
      </c>
      <c r="D117" s="1200">
        <v>46128</v>
      </c>
      <c r="E117" s="1358">
        <f t="shared" ref="E117" si="51">D117+1</f>
        <v>46129</v>
      </c>
      <c r="F117" s="1351"/>
      <c r="G117" s="1151">
        <f t="shared" si="31"/>
        <v>46128</v>
      </c>
      <c r="H117" s="1151">
        <f t="shared" si="32"/>
        <v>46129</v>
      </c>
      <c r="I117" s="1356">
        <f t="shared" ref="I117" si="52">WEEKNUM(H117)</f>
        <v>16</v>
      </c>
      <c r="K117" s="155"/>
    </row>
    <row r="118" spans="1:16" s="149" customFormat="1" ht="20.100000000000001" hidden="1" customHeight="1">
      <c r="A118" s="1020"/>
      <c r="B118" s="147" t="s">
        <v>464</v>
      </c>
      <c r="C118" s="74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599"/>
      <c r="O118" s="146"/>
      <c r="P118" s="146"/>
    </row>
    <row r="119" spans="1:16" s="14" customFormat="1" ht="20.100000000000001" hidden="1" customHeight="1">
      <c r="A119" s="865"/>
      <c r="B119" s="763"/>
      <c r="C119" s="763"/>
      <c r="D119" s="763"/>
      <c r="E119" s="800"/>
      <c r="G119" s="763"/>
      <c r="H119" s="763"/>
      <c r="I119" s="407"/>
      <c r="J119" s="407"/>
      <c r="K119" s="155"/>
    </row>
    <row r="120" spans="1:16" s="14" customFormat="1" ht="20.25" hidden="1" customHeight="1">
      <c r="A120" s="861"/>
      <c r="B120" s="425"/>
      <c r="C120" s="487"/>
      <c r="D120" s="9"/>
      <c r="E120" s="9"/>
      <c r="F120" s="9"/>
      <c r="G120" s="722"/>
      <c r="H120" s="722"/>
      <c r="I120" s="407"/>
      <c r="J120" s="407"/>
      <c r="K120" s="155"/>
    </row>
    <row r="121" spans="1:16" s="14" customFormat="1" ht="15.6" hidden="1">
      <c r="A121" s="805"/>
      <c r="B121" s="1593" t="s">
        <v>3595</v>
      </c>
      <c r="C121" s="1594"/>
      <c r="D121" s="1595" t="s">
        <v>247</v>
      </c>
      <c r="E121" s="928" t="s">
        <v>3596</v>
      </c>
      <c r="F121" s="928" t="s">
        <v>31</v>
      </c>
      <c r="I121" s="872"/>
    </row>
    <row r="122" spans="1:16" s="14" customFormat="1" ht="27" hidden="1" customHeight="1">
      <c r="A122" s="805"/>
      <c r="B122" s="931" t="s">
        <v>249</v>
      </c>
      <c r="C122" s="931" t="s">
        <v>250</v>
      </c>
      <c r="D122" s="1596"/>
      <c r="E122" s="938" t="s">
        <v>109</v>
      </c>
      <c r="F122" s="938" t="s">
        <v>134</v>
      </c>
      <c r="I122" s="1034" t="s">
        <v>251</v>
      </c>
    </row>
    <row r="123" spans="1:16" s="14" customFormat="1" ht="27" hidden="1" customHeight="1">
      <c r="A123" s="805" t="s">
        <v>3597</v>
      </c>
      <c r="B123" s="949" t="s">
        <v>2104</v>
      </c>
      <c r="C123" s="942" t="s">
        <v>3598</v>
      </c>
      <c r="D123" s="942">
        <v>45372</v>
      </c>
      <c r="E123" s="871" t="s">
        <v>283</v>
      </c>
      <c r="F123" s="801">
        <v>45375</v>
      </c>
      <c r="G123" s="757">
        <v>45361</v>
      </c>
      <c r="H123" s="757">
        <v>45361</v>
      </c>
      <c r="I123" s="193"/>
    </row>
    <row r="124" spans="1:16" s="14" customFormat="1" ht="27" hidden="1" customHeight="1">
      <c r="A124" s="805" t="s">
        <v>3599</v>
      </c>
      <c r="B124" s="949" t="s">
        <v>3600</v>
      </c>
      <c r="C124" s="942" t="s">
        <v>3601</v>
      </c>
      <c r="D124" s="942">
        <v>45373</v>
      </c>
      <c r="E124" s="871" t="s">
        <v>283</v>
      </c>
      <c r="F124" s="801">
        <f t="shared" ref="F124:F125" si="53">D124+6</f>
        <v>45379</v>
      </c>
      <c r="G124" s="757">
        <v>45368</v>
      </c>
      <c r="H124" s="757">
        <v>45368</v>
      </c>
      <c r="I124" s="193"/>
    </row>
    <row r="125" spans="1:16" s="14" customFormat="1" ht="27" hidden="1" customHeight="1">
      <c r="A125" s="805"/>
      <c r="B125" s="949" t="s">
        <v>2507</v>
      </c>
      <c r="C125" s="942" t="s">
        <v>3602</v>
      </c>
      <c r="D125" s="942">
        <v>45382</v>
      </c>
      <c r="E125" s="801">
        <f t="shared" ref="E125" si="54">D125+1</f>
        <v>45383</v>
      </c>
      <c r="F125" s="801">
        <f t="shared" si="53"/>
        <v>45388</v>
      </c>
      <c r="G125" s="757">
        <v>45375</v>
      </c>
      <c r="H125" s="757">
        <v>45375</v>
      </c>
      <c r="I125" s="193"/>
    </row>
    <row r="126" spans="1:16" s="14" customFormat="1" ht="27" hidden="1" customHeight="1">
      <c r="A126" s="805"/>
      <c r="B126" s="949" t="s">
        <v>3450</v>
      </c>
      <c r="C126" s="942" t="s">
        <v>3603</v>
      </c>
      <c r="D126" s="942">
        <v>45386</v>
      </c>
      <c r="E126" s="801">
        <f t="shared" ref="E126:E128" si="55">D126+1</f>
        <v>45387</v>
      </c>
      <c r="F126" s="801">
        <f t="shared" ref="F126:F130" si="56">D126+6</f>
        <v>45392</v>
      </c>
      <c r="G126" s="757">
        <v>45382</v>
      </c>
      <c r="H126" s="757">
        <v>45382</v>
      </c>
      <c r="I126" s="193"/>
    </row>
    <row r="127" spans="1:16" s="14" customFormat="1" ht="27" hidden="1" customHeight="1">
      <c r="A127" s="805"/>
      <c r="B127" s="949" t="s">
        <v>2127</v>
      </c>
      <c r="C127" s="942" t="s">
        <v>3604</v>
      </c>
      <c r="D127" s="942">
        <v>45389</v>
      </c>
      <c r="E127" s="801">
        <f t="shared" si="55"/>
        <v>45390</v>
      </c>
      <c r="F127" s="801">
        <f t="shared" si="56"/>
        <v>45395</v>
      </c>
      <c r="G127" s="757">
        <v>45389</v>
      </c>
      <c r="H127" s="757">
        <v>45389</v>
      </c>
      <c r="I127" s="193"/>
    </row>
    <row r="128" spans="1:16" s="14" customFormat="1" ht="27" hidden="1" customHeight="1">
      <c r="A128" s="805" t="s">
        <v>2104</v>
      </c>
      <c r="B128" s="908" t="s">
        <v>307</v>
      </c>
      <c r="C128" s="942" t="s">
        <v>3605</v>
      </c>
      <c r="D128" s="942">
        <v>45396</v>
      </c>
      <c r="E128" s="849">
        <f t="shared" si="55"/>
        <v>45397</v>
      </c>
      <c r="F128" s="849">
        <f t="shared" si="56"/>
        <v>45402</v>
      </c>
      <c r="G128" s="757">
        <v>45396</v>
      </c>
      <c r="H128" s="757">
        <v>45396</v>
      </c>
      <c r="I128" s="193"/>
    </row>
    <row r="129" spans="1:9" s="14" customFormat="1" ht="27" hidden="1" customHeight="1">
      <c r="A129" s="805"/>
      <c r="B129" s="949" t="s">
        <v>2104</v>
      </c>
      <c r="C129" s="942" t="s">
        <v>3606</v>
      </c>
      <c r="D129" s="942">
        <v>45412</v>
      </c>
      <c r="E129" s="1591" t="s">
        <v>283</v>
      </c>
      <c r="F129" s="1592"/>
      <c r="G129" s="757">
        <f t="shared" ref="G129:H147" si="57">G128+7</f>
        <v>45403</v>
      </c>
      <c r="H129" s="757">
        <f t="shared" si="57"/>
        <v>45403</v>
      </c>
      <c r="I129" s="193"/>
    </row>
    <row r="130" spans="1:9" s="14" customFormat="1" ht="20.100000000000001" hidden="1" customHeight="1">
      <c r="A130" s="805" t="s">
        <v>3607</v>
      </c>
      <c r="B130" s="949" t="s">
        <v>3600</v>
      </c>
      <c r="C130" s="942" t="s">
        <v>3608</v>
      </c>
      <c r="D130" s="942">
        <v>45421</v>
      </c>
      <c r="E130" s="801">
        <v>45419</v>
      </c>
      <c r="F130" s="801">
        <f t="shared" si="56"/>
        <v>45427</v>
      </c>
      <c r="G130" s="757">
        <f t="shared" si="57"/>
        <v>45410</v>
      </c>
      <c r="H130" s="757">
        <f t="shared" si="57"/>
        <v>45410</v>
      </c>
      <c r="I130" s="193"/>
    </row>
    <row r="131" spans="1:9" s="14" customFormat="1" ht="20.100000000000001" hidden="1" customHeight="1">
      <c r="A131" s="805"/>
      <c r="B131" s="949" t="s">
        <v>2507</v>
      </c>
      <c r="C131" s="942" t="s">
        <v>3609</v>
      </c>
      <c r="D131" s="942">
        <v>45426</v>
      </c>
      <c r="E131" s="801">
        <f t="shared" ref="E131:E135" si="58">D131+1</f>
        <v>45427</v>
      </c>
      <c r="F131" s="801">
        <f t="shared" ref="F131:F134" si="59">D131+6</f>
        <v>45432</v>
      </c>
      <c r="G131" s="757">
        <f t="shared" si="57"/>
        <v>45417</v>
      </c>
      <c r="H131" s="757">
        <f t="shared" si="57"/>
        <v>45417</v>
      </c>
      <c r="I131" s="193"/>
    </row>
    <row r="132" spans="1:9" s="14" customFormat="1" ht="20.100000000000001" hidden="1" customHeight="1">
      <c r="A132" s="805" t="s">
        <v>3450</v>
      </c>
      <c r="B132" s="871" t="s">
        <v>283</v>
      </c>
      <c r="C132" s="942" t="s">
        <v>3610</v>
      </c>
      <c r="D132" s="799">
        <v>45435</v>
      </c>
      <c r="E132" s="798" t="s">
        <v>283</v>
      </c>
      <c r="F132" s="849">
        <f t="shared" si="59"/>
        <v>45441</v>
      </c>
      <c r="G132" s="757">
        <f t="shared" si="57"/>
        <v>45424</v>
      </c>
      <c r="H132" s="757">
        <f t="shared" si="57"/>
        <v>45424</v>
      </c>
      <c r="I132" s="193"/>
    </row>
    <row r="133" spans="1:9" s="14" customFormat="1" ht="20.100000000000001" hidden="1" customHeight="1">
      <c r="A133" s="805"/>
      <c r="B133" s="942" t="s">
        <v>2127</v>
      </c>
      <c r="C133" s="942" t="s">
        <v>3611</v>
      </c>
      <c r="D133" s="942">
        <v>45443</v>
      </c>
      <c r="E133" s="801">
        <f t="shared" si="58"/>
        <v>45444</v>
      </c>
      <c r="F133" s="801">
        <f t="shared" si="59"/>
        <v>45449</v>
      </c>
      <c r="G133" s="757">
        <f t="shared" si="57"/>
        <v>45431</v>
      </c>
      <c r="H133" s="757">
        <f t="shared" si="57"/>
        <v>45431</v>
      </c>
      <c r="I133" s="193"/>
    </row>
    <row r="134" spans="1:9" s="14" customFormat="1" ht="20.100000000000001" hidden="1" customHeight="1">
      <c r="A134" s="805" t="s">
        <v>2104</v>
      </c>
      <c r="B134" s="1011" t="s">
        <v>3612</v>
      </c>
      <c r="C134" s="942" t="s">
        <v>3613</v>
      </c>
      <c r="D134" s="942">
        <v>45445</v>
      </c>
      <c r="E134" s="801">
        <f t="shared" si="58"/>
        <v>45446</v>
      </c>
      <c r="F134" s="801">
        <f t="shared" si="59"/>
        <v>45451</v>
      </c>
      <c r="G134" s="757">
        <f t="shared" si="57"/>
        <v>45438</v>
      </c>
      <c r="H134" s="757">
        <f t="shared" si="57"/>
        <v>45438</v>
      </c>
      <c r="I134" s="193"/>
    </row>
    <row r="135" spans="1:9" s="14" customFormat="1" ht="20.100000000000001" hidden="1" customHeight="1">
      <c r="A135" s="805"/>
      <c r="B135" s="942" t="s">
        <v>3600</v>
      </c>
      <c r="C135" s="942" t="s">
        <v>3614</v>
      </c>
      <c r="D135" s="942">
        <v>45464</v>
      </c>
      <c r="E135" s="801">
        <f t="shared" si="58"/>
        <v>45465</v>
      </c>
      <c r="F135" s="871" t="s">
        <v>283</v>
      </c>
      <c r="G135" s="757">
        <f t="shared" si="57"/>
        <v>45445</v>
      </c>
      <c r="H135" s="757">
        <f t="shared" si="57"/>
        <v>45445</v>
      </c>
      <c r="I135" s="193"/>
    </row>
    <row r="136" spans="1:9" s="14" customFormat="1" ht="20.100000000000001" hidden="1" customHeight="1">
      <c r="A136" s="805" t="s">
        <v>2507</v>
      </c>
      <c r="B136" s="871" t="s">
        <v>307</v>
      </c>
      <c r="C136" s="942" t="s">
        <v>3615</v>
      </c>
      <c r="D136" s="799">
        <v>45452</v>
      </c>
      <c r="E136" s="849">
        <f t="shared" ref="E136:E141" si="60">D136+1</f>
        <v>45453</v>
      </c>
      <c r="F136" s="849">
        <f t="shared" ref="F136:F141" si="61">D136+6</f>
        <v>45458</v>
      </c>
      <c r="G136" s="757">
        <f t="shared" si="57"/>
        <v>45452</v>
      </c>
      <c r="H136" s="757">
        <f t="shared" si="57"/>
        <v>45452</v>
      </c>
      <c r="I136" s="193"/>
    </row>
    <row r="137" spans="1:9" s="14" customFormat="1" ht="20.100000000000001" hidden="1" customHeight="1">
      <c r="A137" s="865" t="s">
        <v>3450</v>
      </c>
      <c r="B137" s="942" t="s">
        <v>2507</v>
      </c>
      <c r="C137" s="942" t="s">
        <v>3616</v>
      </c>
      <c r="D137" s="942">
        <v>45469</v>
      </c>
      <c r="E137" s="801">
        <f t="shared" si="60"/>
        <v>45470</v>
      </c>
      <c r="F137" s="871" t="s">
        <v>283</v>
      </c>
      <c r="G137" s="757">
        <f t="shared" si="57"/>
        <v>45459</v>
      </c>
      <c r="H137" s="757">
        <f t="shared" si="57"/>
        <v>45459</v>
      </c>
      <c r="I137" s="193"/>
    </row>
    <row r="138" spans="1:9" s="14" customFormat="1" ht="20.100000000000001" hidden="1" customHeight="1">
      <c r="A138" s="865" t="s">
        <v>3617</v>
      </c>
      <c r="B138" s="942" t="s">
        <v>3043</v>
      </c>
      <c r="C138" s="942" t="s">
        <v>3618</v>
      </c>
      <c r="D138" s="942">
        <v>45478</v>
      </c>
      <c r="E138" s="801">
        <f t="shared" si="60"/>
        <v>45479</v>
      </c>
      <c r="F138" s="871" t="s">
        <v>283</v>
      </c>
      <c r="G138" s="757">
        <f t="shared" si="57"/>
        <v>45466</v>
      </c>
      <c r="H138" s="757">
        <f t="shared" si="57"/>
        <v>45466</v>
      </c>
      <c r="I138" s="193"/>
    </row>
    <row r="139" spans="1:9" s="14" customFormat="1" ht="20.100000000000001" hidden="1" customHeight="1">
      <c r="A139" s="839" t="s">
        <v>2104</v>
      </c>
      <c r="B139" s="942" t="s">
        <v>2127</v>
      </c>
      <c r="C139" s="942" t="s">
        <v>3619</v>
      </c>
      <c r="D139" s="942">
        <v>45485</v>
      </c>
      <c r="E139" s="801">
        <f t="shared" si="60"/>
        <v>45486</v>
      </c>
      <c r="F139" s="871" t="s">
        <v>283</v>
      </c>
      <c r="G139" s="757">
        <f t="shared" si="57"/>
        <v>45473</v>
      </c>
      <c r="H139" s="757">
        <f t="shared" si="57"/>
        <v>45473</v>
      </c>
      <c r="I139" s="193"/>
    </row>
    <row r="140" spans="1:9" s="14" customFormat="1" ht="20.100000000000001" hidden="1" customHeight="1">
      <c r="A140" s="865" t="s">
        <v>2442</v>
      </c>
      <c r="B140" s="942" t="s">
        <v>3612</v>
      </c>
      <c r="C140" s="942" t="s">
        <v>3620</v>
      </c>
      <c r="D140" s="942">
        <v>45483</v>
      </c>
      <c r="E140" s="801">
        <f t="shared" si="60"/>
        <v>45484</v>
      </c>
      <c r="F140" s="801">
        <f t="shared" si="61"/>
        <v>45489</v>
      </c>
      <c r="G140" s="757">
        <f t="shared" si="57"/>
        <v>45480</v>
      </c>
      <c r="H140" s="757">
        <f t="shared" si="57"/>
        <v>45480</v>
      </c>
      <c r="I140" s="193"/>
    </row>
    <row r="141" spans="1:9" s="14" customFormat="1" ht="20.100000000000001" hidden="1" customHeight="1">
      <c r="A141" s="805"/>
      <c r="B141" s="942" t="s">
        <v>3600</v>
      </c>
      <c r="C141" s="942" t="s">
        <v>3621</v>
      </c>
      <c r="D141" s="942">
        <v>45491</v>
      </c>
      <c r="E141" s="801">
        <f t="shared" si="60"/>
        <v>45492</v>
      </c>
      <c r="F141" s="801">
        <f t="shared" si="61"/>
        <v>45497</v>
      </c>
      <c r="G141" s="757">
        <f t="shared" si="57"/>
        <v>45487</v>
      </c>
      <c r="H141" s="757">
        <f t="shared" si="57"/>
        <v>45487</v>
      </c>
      <c r="I141" s="193"/>
    </row>
    <row r="142" spans="1:9" s="14" customFormat="1" ht="20.100000000000001" hidden="1" customHeight="1">
      <c r="A142" s="865"/>
      <c r="B142" s="942" t="s">
        <v>2507</v>
      </c>
      <c r="C142" s="942" t="s">
        <v>3622</v>
      </c>
      <c r="D142" s="871" t="s">
        <v>283</v>
      </c>
      <c r="E142" s="849" t="e">
        <f t="shared" ref="E142:E150" si="62">D142+1</f>
        <v>#VALUE!</v>
      </c>
      <c r="F142" s="849" t="e">
        <f t="shared" ref="F142" si="63">D142+6</f>
        <v>#VALUE!</v>
      </c>
      <c r="G142" s="757">
        <f t="shared" si="57"/>
        <v>45494</v>
      </c>
      <c r="H142" s="757">
        <f t="shared" si="57"/>
        <v>45494</v>
      </c>
      <c r="I142" s="193"/>
    </row>
    <row r="143" spans="1:9" s="14" customFormat="1" ht="20.100000000000001" hidden="1" customHeight="1">
      <c r="A143" s="865"/>
      <c r="B143" s="942" t="s">
        <v>3043</v>
      </c>
      <c r="C143" s="942" t="s">
        <v>3623</v>
      </c>
      <c r="D143" s="871" t="s">
        <v>283</v>
      </c>
      <c r="E143" s="849" t="e">
        <f t="shared" si="62"/>
        <v>#VALUE!</v>
      </c>
      <c r="F143" s="798" t="s">
        <v>283</v>
      </c>
      <c r="G143" s="757">
        <f t="shared" si="57"/>
        <v>45501</v>
      </c>
      <c r="H143" s="757">
        <f t="shared" si="57"/>
        <v>45501</v>
      </c>
      <c r="I143" s="193"/>
    </row>
    <row r="144" spans="1:9" s="14" customFormat="1" ht="20.100000000000001" hidden="1" customHeight="1">
      <c r="A144" s="839" t="s">
        <v>2104</v>
      </c>
      <c r="B144" s="942" t="s">
        <v>2127</v>
      </c>
      <c r="C144" s="942" t="s">
        <v>3624</v>
      </c>
      <c r="D144" s="942">
        <v>45519</v>
      </c>
      <c r="E144" s="871" t="s">
        <v>283</v>
      </c>
      <c r="F144" s="871" t="s">
        <v>283</v>
      </c>
      <c r="G144" s="757">
        <f t="shared" si="57"/>
        <v>45508</v>
      </c>
      <c r="H144" s="757">
        <f t="shared" si="57"/>
        <v>45508</v>
      </c>
      <c r="I144" s="193"/>
    </row>
    <row r="145" spans="1:9" s="14" customFormat="1" ht="20.100000000000001" hidden="1" customHeight="1">
      <c r="A145" s="865" t="s">
        <v>2442</v>
      </c>
      <c r="B145" s="942" t="s">
        <v>3612</v>
      </c>
      <c r="C145" s="942" t="s">
        <v>3625</v>
      </c>
      <c r="D145" s="942">
        <v>45531</v>
      </c>
      <c r="E145" s="871" t="s">
        <v>283</v>
      </c>
      <c r="F145" s="871" t="s">
        <v>283</v>
      </c>
      <c r="G145" s="757">
        <f t="shared" si="57"/>
        <v>45515</v>
      </c>
      <c r="H145" s="757">
        <f t="shared" si="57"/>
        <v>45515</v>
      </c>
      <c r="I145" s="193"/>
    </row>
    <row r="146" spans="1:9" s="14" customFormat="1" ht="20.100000000000001" hidden="1" customHeight="1">
      <c r="A146" s="805"/>
      <c r="B146" s="942" t="s">
        <v>3600</v>
      </c>
      <c r="C146" s="942" t="s">
        <v>3626</v>
      </c>
      <c r="D146" s="942">
        <v>45532</v>
      </c>
      <c r="E146" s="801">
        <f t="shared" si="62"/>
        <v>45533</v>
      </c>
      <c r="F146" s="801">
        <v>45543</v>
      </c>
      <c r="G146" s="757">
        <f t="shared" si="57"/>
        <v>45522</v>
      </c>
      <c r="H146" s="757">
        <f t="shared" si="57"/>
        <v>45522</v>
      </c>
      <c r="I146" s="193"/>
    </row>
    <row r="147" spans="1:9" s="14" customFormat="1" ht="20.100000000000001" hidden="1" customHeight="1">
      <c r="A147" s="805" t="s">
        <v>3627</v>
      </c>
      <c r="B147" s="942" t="s">
        <v>2499</v>
      </c>
      <c r="C147" s="942" t="s">
        <v>3628</v>
      </c>
      <c r="D147" s="942">
        <v>45536</v>
      </c>
      <c r="E147" s="871" t="s">
        <v>283</v>
      </c>
      <c r="F147" s="871" t="s">
        <v>283</v>
      </c>
      <c r="G147" s="757">
        <f t="shared" si="57"/>
        <v>45529</v>
      </c>
      <c r="H147" s="757">
        <f t="shared" si="57"/>
        <v>45529</v>
      </c>
      <c r="I147" s="193"/>
    </row>
    <row r="148" spans="1:9" s="14" customFormat="1" ht="20.100000000000001" hidden="1" customHeight="1">
      <c r="A148" s="805" t="s">
        <v>3629</v>
      </c>
      <c r="B148" s="942" t="s">
        <v>3043</v>
      </c>
      <c r="C148" s="942" t="s">
        <v>3630</v>
      </c>
      <c r="D148" s="942">
        <v>45538</v>
      </c>
      <c r="E148" s="801">
        <f t="shared" si="62"/>
        <v>45539</v>
      </c>
      <c r="F148" s="801">
        <v>45545</v>
      </c>
      <c r="I148" s="757">
        <f>G147+7</f>
        <v>45536</v>
      </c>
    </row>
    <row r="149" spans="1:9" s="14" customFormat="1" ht="20.100000000000001" hidden="1" customHeight="1">
      <c r="A149" s="805"/>
      <c r="B149" s="942" t="s">
        <v>2127</v>
      </c>
      <c r="C149" s="942" t="s">
        <v>3631</v>
      </c>
      <c r="D149" s="942">
        <v>45546</v>
      </c>
      <c r="E149" s="801">
        <f t="shared" si="62"/>
        <v>45547</v>
      </c>
      <c r="F149" s="801">
        <v>45553</v>
      </c>
      <c r="I149" s="757">
        <f>I148+7</f>
        <v>45543</v>
      </c>
    </row>
    <row r="150" spans="1:9" s="14" customFormat="1" ht="20.100000000000001" hidden="1" customHeight="1">
      <c r="A150" s="805"/>
      <c r="B150" s="942" t="s">
        <v>3456</v>
      </c>
      <c r="C150" s="942" t="s">
        <v>3632</v>
      </c>
      <c r="D150" s="942">
        <v>45564</v>
      </c>
      <c r="E150" s="801">
        <f t="shared" si="62"/>
        <v>45565</v>
      </c>
      <c r="F150" s="871" t="s">
        <v>283</v>
      </c>
      <c r="I150" s="757">
        <f>I149+7</f>
        <v>45550</v>
      </c>
    </row>
    <row r="151" spans="1:9" s="14" customFormat="1" ht="20.100000000000001" hidden="1" customHeight="1">
      <c r="A151" s="805"/>
      <c r="B151" s="942" t="s">
        <v>3633</v>
      </c>
      <c r="C151" s="942" t="s">
        <v>3634</v>
      </c>
      <c r="D151" s="942">
        <v>45558</v>
      </c>
      <c r="E151" s="871" t="s">
        <v>283</v>
      </c>
      <c r="F151" s="801">
        <f>D151+6</f>
        <v>45564</v>
      </c>
      <c r="I151" s="757">
        <f>I150+7</f>
        <v>45557</v>
      </c>
    </row>
    <row r="152" spans="1:9" s="14" customFormat="1" ht="20.100000000000001" hidden="1" customHeight="1">
      <c r="A152" s="805" t="s">
        <v>2507</v>
      </c>
      <c r="B152" s="942" t="s">
        <v>3456</v>
      </c>
      <c r="C152" s="942" t="s">
        <v>3635</v>
      </c>
      <c r="D152" s="942">
        <v>45572</v>
      </c>
      <c r="E152" s="871" t="s">
        <v>283</v>
      </c>
      <c r="F152" s="871" t="s">
        <v>283</v>
      </c>
      <c r="I152" s="757">
        <f>I151+7</f>
        <v>45564</v>
      </c>
    </row>
    <row r="153" spans="1:9" s="14" customFormat="1" ht="20.100000000000001" hidden="1" customHeight="1">
      <c r="A153" s="805" t="s">
        <v>3043</v>
      </c>
      <c r="B153" s="942" t="s">
        <v>3043</v>
      </c>
      <c r="C153" s="942" t="s">
        <v>3636</v>
      </c>
      <c r="D153" s="942">
        <v>45568</v>
      </c>
      <c r="E153" s="801">
        <f t="shared" ref="E153:E156" si="64">D153+1</f>
        <v>45569</v>
      </c>
      <c r="F153" s="801">
        <f t="shared" ref="F153:F156" si="65">D153+6</f>
        <v>45574</v>
      </c>
      <c r="I153" s="757">
        <f>I152+7</f>
        <v>45571</v>
      </c>
    </row>
    <row r="154" spans="1:9" s="14" customFormat="1" ht="20.100000000000001" hidden="1" customHeight="1">
      <c r="A154" s="805" t="s">
        <v>3600</v>
      </c>
      <c r="B154" s="942" t="s">
        <v>3637</v>
      </c>
      <c r="C154" s="942" t="s">
        <v>3638</v>
      </c>
      <c r="D154" s="942">
        <v>45583</v>
      </c>
      <c r="E154" s="871" t="s">
        <v>283</v>
      </c>
      <c r="F154" s="801">
        <f t="shared" si="65"/>
        <v>45589</v>
      </c>
      <c r="I154" s="757">
        <v>45576</v>
      </c>
    </row>
    <row r="155" spans="1:9" s="14" customFormat="1" ht="20.100000000000001" hidden="1" customHeight="1">
      <c r="A155" s="805" t="s">
        <v>2127</v>
      </c>
      <c r="B155" s="942" t="s">
        <v>3004</v>
      </c>
      <c r="C155" s="942" t="s">
        <v>3639</v>
      </c>
      <c r="D155" s="942">
        <v>45585</v>
      </c>
      <c r="E155" s="871" t="s">
        <v>283</v>
      </c>
      <c r="F155" s="801">
        <f t="shared" si="65"/>
        <v>45591</v>
      </c>
      <c r="I155" s="757">
        <f>I154+7</f>
        <v>45583</v>
      </c>
    </row>
    <row r="156" spans="1:9" s="14" customFormat="1" ht="20.100000000000001" hidden="1" customHeight="1">
      <c r="A156" s="805" t="s">
        <v>3640</v>
      </c>
      <c r="B156" s="942" t="s">
        <v>3498</v>
      </c>
      <c r="C156" s="942" t="s">
        <v>3641</v>
      </c>
      <c r="D156" s="942">
        <v>45590</v>
      </c>
      <c r="E156" s="801">
        <f t="shared" si="64"/>
        <v>45591</v>
      </c>
      <c r="F156" s="801">
        <f t="shared" si="65"/>
        <v>45596</v>
      </c>
      <c r="I156" s="757">
        <f>I155+7</f>
        <v>45590</v>
      </c>
    </row>
    <row r="157" spans="1:9" s="14" customFormat="1" ht="20.100000000000001" hidden="1" customHeight="1">
      <c r="A157" s="805" t="s">
        <v>2127</v>
      </c>
      <c r="B157" s="942" t="s">
        <v>728</v>
      </c>
      <c r="C157" s="942" t="s">
        <v>3642</v>
      </c>
      <c r="D157" s="942">
        <v>45595</v>
      </c>
      <c r="E157" s="801">
        <f t="shared" ref="E157:E160" si="66">D157+1</f>
        <v>45596</v>
      </c>
      <c r="F157" s="757">
        <f>D157+6</f>
        <v>45601</v>
      </c>
      <c r="I157" s="757">
        <f>I156+7</f>
        <v>45597</v>
      </c>
    </row>
    <row r="158" spans="1:9" s="14" customFormat="1" ht="20.100000000000001" hidden="1" customHeight="1">
      <c r="A158" s="805" t="s">
        <v>3643</v>
      </c>
      <c r="B158" s="942" t="s">
        <v>3644</v>
      </c>
      <c r="C158" s="1011" t="s">
        <v>3645</v>
      </c>
      <c r="D158" s="942">
        <v>45604</v>
      </c>
      <c r="E158" s="801">
        <f t="shared" si="66"/>
        <v>45605</v>
      </c>
      <c r="F158" s="757">
        <f>D158+6</f>
        <v>45610</v>
      </c>
      <c r="I158" s="757">
        <f t="shared" ref="I158" si="67">I157+7</f>
        <v>45604</v>
      </c>
    </row>
    <row r="159" spans="1:9" s="14" customFormat="1" ht="20.100000000000001" hidden="1" customHeight="1">
      <c r="A159" s="805"/>
      <c r="B159" s="942" t="s">
        <v>3043</v>
      </c>
      <c r="C159" s="942" t="s">
        <v>3646</v>
      </c>
      <c r="D159" s="942">
        <v>45612</v>
      </c>
      <c r="E159" s="801">
        <f>D159+2</f>
        <v>45614</v>
      </c>
      <c r="F159" s="801">
        <f t="shared" ref="F159:F160" si="68">D159+6</f>
        <v>45618</v>
      </c>
      <c r="I159" s="757">
        <f t="shared" ref="I159" si="69">I158+7</f>
        <v>45611</v>
      </c>
    </row>
    <row r="160" spans="1:9" s="14" customFormat="1" ht="20.100000000000001" hidden="1" customHeight="1">
      <c r="A160" s="805" t="s">
        <v>3637</v>
      </c>
      <c r="B160" s="1011" t="s">
        <v>307</v>
      </c>
      <c r="C160" s="942" t="s">
        <v>3647</v>
      </c>
      <c r="D160" s="799">
        <v>45617</v>
      </c>
      <c r="E160" s="849">
        <f t="shared" si="66"/>
        <v>45618</v>
      </c>
      <c r="F160" s="849">
        <f t="shared" si="68"/>
        <v>45623</v>
      </c>
      <c r="I160" s="757">
        <f t="shared" ref="I160" si="70">I159+7</f>
        <v>45618</v>
      </c>
    </row>
    <row r="161" spans="1:11" s="14" customFormat="1" ht="20.100000000000001" hidden="1" customHeight="1">
      <c r="A161" s="805"/>
      <c r="B161" s="942" t="s">
        <v>3004</v>
      </c>
      <c r="C161" s="942" t="s">
        <v>3648</v>
      </c>
      <c r="D161" s="942">
        <v>45625</v>
      </c>
      <c r="E161" s="801">
        <f>D161+2</f>
        <v>45627</v>
      </c>
      <c r="F161" s="871" t="s">
        <v>283</v>
      </c>
      <c r="I161" s="757">
        <f t="shared" ref="I161:I162" si="71">I160+7</f>
        <v>45625</v>
      </c>
    </row>
    <row r="162" spans="1:11" s="14" customFormat="1" ht="20.100000000000001" hidden="1" customHeight="1">
      <c r="A162" s="805"/>
      <c r="B162" s="942" t="s">
        <v>726</v>
      </c>
      <c r="C162" s="942" t="s">
        <v>3649</v>
      </c>
      <c r="D162" s="942">
        <v>45639</v>
      </c>
      <c r="E162" s="801">
        <f t="shared" ref="E162:E165" si="72">D162+2</f>
        <v>45641</v>
      </c>
      <c r="F162" s="801">
        <f t="shared" ref="F162" si="73">D162+6</f>
        <v>45645</v>
      </c>
      <c r="I162" s="757">
        <f t="shared" si="71"/>
        <v>45632</v>
      </c>
    </row>
    <row r="163" spans="1:11" s="14" customFormat="1" ht="20.100000000000001" hidden="1" customHeight="1">
      <c r="A163" s="805"/>
      <c r="B163" s="942" t="s">
        <v>728</v>
      </c>
      <c r="C163" s="942" t="s">
        <v>3650</v>
      </c>
      <c r="D163" s="942">
        <v>45648</v>
      </c>
      <c r="E163" s="801">
        <f t="shared" si="72"/>
        <v>45650</v>
      </c>
      <c r="F163" s="871" t="s">
        <v>283</v>
      </c>
      <c r="I163" s="757">
        <f>I162+7</f>
        <v>45639</v>
      </c>
    </row>
    <row r="164" spans="1:11" s="14" customFormat="1" ht="20.100000000000001" hidden="1" customHeight="1">
      <c r="A164" s="805"/>
      <c r="B164" s="942" t="s">
        <v>3498</v>
      </c>
      <c r="C164" s="942" t="s">
        <v>3651</v>
      </c>
      <c r="D164" s="942">
        <v>45649</v>
      </c>
      <c r="E164" s="801">
        <f t="shared" si="72"/>
        <v>45651</v>
      </c>
      <c r="F164" s="871" t="s">
        <v>283</v>
      </c>
      <c r="I164" s="757">
        <f t="shared" ref="I164:I166" si="74">I163+7</f>
        <v>45646</v>
      </c>
    </row>
    <row r="165" spans="1:11" s="14" customFormat="1" ht="20.100000000000001" hidden="1" customHeight="1">
      <c r="A165" s="805"/>
      <c r="B165" s="942" t="s">
        <v>3043</v>
      </c>
      <c r="C165" s="942" t="s">
        <v>3652</v>
      </c>
      <c r="D165" s="942">
        <v>45651</v>
      </c>
      <c r="E165" s="801">
        <f t="shared" si="72"/>
        <v>45653</v>
      </c>
      <c r="F165" s="871" t="s">
        <v>283</v>
      </c>
      <c r="I165" s="757">
        <f t="shared" si="74"/>
        <v>45653</v>
      </c>
    </row>
    <row r="166" spans="1:11" s="14" customFormat="1" ht="20.100000000000001" hidden="1" customHeight="1">
      <c r="A166" s="805" t="s">
        <v>3004</v>
      </c>
      <c r="B166" s="942" t="s">
        <v>3004</v>
      </c>
      <c r="C166" s="942" t="s">
        <v>3653</v>
      </c>
      <c r="D166" s="942">
        <v>45660</v>
      </c>
      <c r="E166" s="801">
        <f t="shared" ref="E166" si="75">D166+2</f>
        <v>45662</v>
      </c>
      <c r="F166" s="871" t="s">
        <v>283</v>
      </c>
      <c r="I166" s="757">
        <f t="shared" si="74"/>
        <v>45660</v>
      </c>
    </row>
    <row r="167" spans="1:11" s="14" customFormat="1" ht="20.100000000000001" hidden="1" customHeight="1">
      <c r="A167" s="805"/>
      <c r="B167" s="763"/>
      <c r="C167" s="763"/>
      <c r="D167" s="763"/>
      <c r="E167" s="763"/>
      <c r="F167" s="763"/>
      <c r="G167" s="763"/>
      <c r="H167" s="763"/>
      <c r="I167" s="763"/>
      <c r="J167" s="331"/>
      <c r="K167" s="763"/>
    </row>
    <row r="168" spans="1:11" s="14" customFormat="1" ht="27" hidden="1" customHeight="1">
      <c r="A168" s="805"/>
      <c r="B168" s="1593" t="s">
        <v>3595</v>
      </c>
      <c r="C168" s="1594"/>
      <c r="D168" s="1595" t="s">
        <v>247</v>
      </c>
      <c r="E168" s="928" t="s">
        <v>3654</v>
      </c>
      <c r="F168" s="928" t="s">
        <v>3655</v>
      </c>
      <c r="I168" s="872"/>
    </row>
    <row r="169" spans="1:11" s="14" customFormat="1" ht="16.5" hidden="1" customHeight="1">
      <c r="A169" s="805"/>
      <c r="B169" s="931" t="s">
        <v>249</v>
      </c>
      <c r="C169" s="931" t="s">
        <v>250</v>
      </c>
      <c r="D169" s="1596"/>
      <c r="E169" s="938" t="s">
        <v>47</v>
      </c>
      <c r="F169" s="938" t="s">
        <v>86</v>
      </c>
      <c r="I169" s="1034" t="s">
        <v>251</v>
      </c>
      <c r="J169" s="971" t="s">
        <v>252</v>
      </c>
    </row>
    <row r="170" spans="1:11" s="14" customFormat="1" ht="27" hidden="1" customHeight="1">
      <c r="A170" s="805"/>
      <c r="B170" s="818" t="s">
        <v>1838</v>
      </c>
      <c r="C170" s="617" t="s">
        <v>3656</v>
      </c>
      <c r="D170" s="801">
        <v>45306</v>
      </c>
      <c r="E170" s="802">
        <f t="shared" ref="E170:E178" si="76">D170+1</f>
        <v>45307</v>
      </c>
      <c r="F170" s="801">
        <f t="shared" ref="F170:F178" si="77">D170+6</f>
        <v>45312</v>
      </c>
      <c r="G170" s="854" t="e">
        <f>#REF!+7</f>
        <v>#REF!</v>
      </c>
      <c r="H170" s="854" t="e">
        <f>#REF!+7</f>
        <v>#REF!</v>
      </c>
      <c r="I170" s="193"/>
    </row>
    <row r="171" spans="1:11" s="14" customFormat="1" ht="27" hidden="1" customHeight="1">
      <c r="A171" s="805" t="s">
        <v>3657</v>
      </c>
      <c r="B171" s="818" t="s">
        <v>2507</v>
      </c>
      <c r="C171" s="617" t="s">
        <v>3658</v>
      </c>
      <c r="D171" s="801">
        <v>45310</v>
      </c>
      <c r="E171" s="802">
        <f t="shared" si="76"/>
        <v>45311</v>
      </c>
      <c r="F171" s="802">
        <f t="shared" si="77"/>
        <v>45316</v>
      </c>
      <c r="G171" s="854" t="e">
        <f t="shared" ref="G171:H173" si="78">G170+7</f>
        <v>#REF!</v>
      </c>
      <c r="H171" s="854" t="e">
        <f t="shared" si="78"/>
        <v>#REF!</v>
      </c>
      <c r="I171" s="193"/>
    </row>
    <row r="172" spans="1:11" s="14" customFormat="1" ht="27" hidden="1" customHeight="1">
      <c r="A172" s="805"/>
      <c r="B172" s="818" t="s">
        <v>3450</v>
      </c>
      <c r="C172" s="617" t="s">
        <v>3659</v>
      </c>
      <c r="D172" s="801">
        <v>45318</v>
      </c>
      <c r="E172" s="801">
        <f t="shared" si="76"/>
        <v>45319</v>
      </c>
      <c r="F172" s="801">
        <f t="shared" si="77"/>
        <v>45324</v>
      </c>
      <c r="G172" s="854" t="e">
        <f t="shared" si="78"/>
        <v>#REF!</v>
      </c>
      <c r="H172" s="854" t="e">
        <f t="shared" si="78"/>
        <v>#REF!</v>
      </c>
      <c r="I172" s="193"/>
    </row>
    <row r="173" spans="1:11" s="14" customFormat="1" ht="27" hidden="1" customHeight="1">
      <c r="A173" s="805"/>
      <c r="B173" s="818" t="s">
        <v>2127</v>
      </c>
      <c r="C173" s="617" t="s">
        <v>3660</v>
      </c>
      <c r="D173" s="801">
        <v>45322</v>
      </c>
      <c r="E173" s="801">
        <f t="shared" si="76"/>
        <v>45323</v>
      </c>
      <c r="F173" s="801">
        <f t="shared" si="77"/>
        <v>45328</v>
      </c>
      <c r="G173" s="854" t="e">
        <f t="shared" si="78"/>
        <v>#REF!</v>
      </c>
      <c r="H173" s="854" t="e">
        <f t="shared" si="78"/>
        <v>#REF!</v>
      </c>
      <c r="I173" s="193"/>
    </row>
    <row r="174" spans="1:11" s="14" customFormat="1" ht="27" hidden="1" customHeight="1">
      <c r="A174" s="805"/>
      <c r="B174" s="818" t="s">
        <v>2104</v>
      </c>
      <c r="C174" s="617" t="s">
        <v>3661</v>
      </c>
      <c r="D174" s="801">
        <v>45330</v>
      </c>
      <c r="E174" s="801">
        <f t="shared" si="76"/>
        <v>45331</v>
      </c>
      <c r="F174" s="801">
        <f t="shared" si="77"/>
        <v>45336</v>
      </c>
      <c r="G174" s="854">
        <v>45326</v>
      </c>
      <c r="H174" s="854">
        <v>45326</v>
      </c>
      <c r="I174" s="193"/>
    </row>
    <row r="175" spans="1:11" s="14" customFormat="1" ht="27" hidden="1" customHeight="1">
      <c r="A175" s="805" t="s">
        <v>3662</v>
      </c>
      <c r="B175" s="818" t="s">
        <v>1838</v>
      </c>
      <c r="C175" s="617" t="s">
        <v>3663</v>
      </c>
      <c r="D175" s="849">
        <v>45335</v>
      </c>
      <c r="E175" s="849">
        <f t="shared" si="76"/>
        <v>45336</v>
      </c>
      <c r="F175" s="849">
        <f t="shared" si="77"/>
        <v>45341</v>
      </c>
      <c r="G175" s="854">
        <v>45333</v>
      </c>
      <c r="H175" s="854">
        <v>45333</v>
      </c>
      <c r="I175" s="193"/>
    </row>
    <row r="176" spans="1:11" s="14" customFormat="1" ht="27" hidden="1" customHeight="1">
      <c r="A176" s="805"/>
      <c r="B176" s="818" t="s">
        <v>2507</v>
      </c>
      <c r="C176" s="617" t="s">
        <v>3664</v>
      </c>
      <c r="D176" s="801">
        <v>45345</v>
      </c>
      <c r="E176" s="801">
        <f t="shared" si="76"/>
        <v>45346</v>
      </c>
      <c r="F176" s="801">
        <f t="shared" si="77"/>
        <v>45351</v>
      </c>
      <c r="G176" s="854">
        <v>45340</v>
      </c>
      <c r="H176" s="854">
        <v>45340</v>
      </c>
      <c r="I176" s="193"/>
    </row>
    <row r="177" spans="1:9" s="14" customFormat="1" ht="27" hidden="1" customHeight="1">
      <c r="A177" s="805"/>
      <c r="B177" s="818" t="s">
        <v>3450</v>
      </c>
      <c r="C177" s="617" t="s">
        <v>3665</v>
      </c>
      <c r="D177" s="801">
        <v>45348</v>
      </c>
      <c r="E177" s="801">
        <f t="shared" si="76"/>
        <v>45349</v>
      </c>
      <c r="F177" s="801">
        <f t="shared" si="77"/>
        <v>45354</v>
      </c>
      <c r="G177" s="854">
        <v>45347</v>
      </c>
      <c r="H177" s="854">
        <v>45347</v>
      </c>
      <c r="I177" s="193"/>
    </row>
    <row r="178" spans="1:9" s="14" customFormat="1" ht="27" hidden="1" customHeight="1">
      <c r="A178" s="805"/>
      <c r="B178" s="818" t="s">
        <v>2127</v>
      </c>
      <c r="C178" s="617" t="s">
        <v>3666</v>
      </c>
      <c r="D178" s="801">
        <v>45359</v>
      </c>
      <c r="E178" s="801">
        <f t="shared" si="76"/>
        <v>45360</v>
      </c>
      <c r="F178" s="801">
        <f t="shared" si="77"/>
        <v>45365</v>
      </c>
      <c r="G178" s="854">
        <v>45354</v>
      </c>
      <c r="H178" s="854">
        <v>45354</v>
      </c>
      <c r="I178" s="193"/>
    </row>
    <row r="179" spans="1:9" s="14" customFormat="1" ht="27" hidden="1" customHeight="1">
      <c r="A179" s="805" t="s">
        <v>3597</v>
      </c>
      <c r="B179" s="949" t="s">
        <v>2104</v>
      </c>
      <c r="C179" s="942" t="s">
        <v>3598</v>
      </c>
      <c r="D179" s="942">
        <v>45372</v>
      </c>
      <c r="E179" s="871" t="s">
        <v>283</v>
      </c>
      <c r="F179" s="801">
        <v>45375</v>
      </c>
      <c r="G179" s="757">
        <v>45361</v>
      </c>
      <c r="H179" s="757">
        <v>45361</v>
      </c>
      <c r="I179" s="193"/>
    </row>
    <row r="180" spans="1:9" s="14" customFormat="1" ht="27" hidden="1" customHeight="1">
      <c r="A180" s="805" t="s">
        <v>3599</v>
      </c>
      <c r="B180" s="949" t="s">
        <v>3600</v>
      </c>
      <c r="C180" s="942" t="s">
        <v>3601</v>
      </c>
      <c r="D180" s="942">
        <v>45373</v>
      </c>
      <c r="E180" s="871" t="s">
        <v>283</v>
      </c>
      <c r="F180" s="801">
        <f t="shared" ref="F180:F184" si="79">D180+6</f>
        <v>45379</v>
      </c>
      <c r="G180" s="757">
        <v>45368</v>
      </c>
      <c r="H180" s="757">
        <v>45368</v>
      </c>
      <c r="I180" s="193"/>
    </row>
    <row r="181" spans="1:9" s="14" customFormat="1" ht="27" hidden="1" customHeight="1">
      <c r="A181" s="805"/>
      <c r="B181" s="949" t="s">
        <v>2507</v>
      </c>
      <c r="C181" s="942" t="s">
        <v>3602</v>
      </c>
      <c r="D181" s="942">
        <v>45382</v>
      </c>
      <c r="E181" s="801">
        <f t="shared" ref="E181:E184" si="80">D181+1</f>
        <v>45383</v>
      </c>
      <c r="F181" s="801">
        <f t="shared" si="79"/>
        <v>45388</v>
      </c>
      <c r="G181" s="757">
        <v>45375</v>
      </c>
      <c r="H181" s="757">
        <v>45375</v>
      </c>
      <c r="I181" s="193"/>
    </row>
    <row r="182" spans="1:9" s="14" customFormat="1" ht="27" hidden="1" customHeight="1">
      <c r="A182" s="805"/>
      <c r="B182" s="949" t="s">
        <v>3450</v>
      </c>
      <c r="C182" s="942" t="s">
        <v>3603</v>
      </c>
      <c r="D182" s="942">
        <v>45386</v>
      </c>
      <c r="E182" s="801">
        <f t="shared" si="80"/>
        <v>45387</v>
      </c>
      <c r="F182" s="801">
        <f t="shared" si="79"/>
        <v>45392</v>
      </c>
      <c r="G182" s="757">
        <v>45382</v>
      </c>
      <c r="H182" s="757">
        <v>45382</v>
      </c>
      <c r="I182" s="193"/>
    </row>
    <row r="183" spans="1:9" s="14" customFormat="1" ht="27" hidden="1" customHeight="1">
      <c r="A183" s="805"/>
      <c r="B183" s="949" t="s">
        <v>2127</v>
      </c>
      <c r="C183" s="942" t="s">
        <v>3604</v>
      </c>
      <c r="D183" s="942">
        <v>45389</v>
      </c>
      <c r="E183" s="801">
        <f t="shared" si="80"/>
        <v>45390</v>
      </c>
      <c r="F183" s="801">
        <f t="shared" si="79"/>
        <v>45395</v>
      </c>
      <c r="G183" s="757">
        <v>45389</v>
      </c>
      <c r="H183" s="757">
        <v>45389</v>
      </c>
      <c r="I183" s="193"/>
    </row>
    <row r="184" spans="1:9" s="14" customFormat="1" ht="27" hidden="1" customHeight="1">
      <c r="A184" s="805" t="s">
        <v>2104</v>
      </c>
      <c r="B184" s="908" t="s">
        <v>307</v>
      </c>
      <c r="C184" s="942" t="s">
        <v>3605</v>
      </c>
      <c r="D184" s="942">
        <v>45396</v>
      </c>
      <c r="E184" s="849">
        <f t="shared" si="80"/>
        <v>45397</v>
      </c>
      <c r="F184" s="849">
        <f t="shared" si="79"/>
        <v>45402</v>
      </c>
      <c r="G184" s="757">
        <v>45396</v>
      </c>
      <c r="H184" s="757">
        <v>45396</v>
      </c>
      <c r="I184" s="193"/>
    </row>
    <row r="185" spans="1:9" s="14" customFormat="1" ht="27" hidden="1" customHeight="1">
      <c r="A185" s="805"/>
      <c r="B185" s="949" t="s">
        <v>2104</v>
      </c>
      <c r="C185" s="942" t="s">
        <v>3606</v>
      </c>
      <c r="D185" s="942">
        <v>45412</v>
      </c>
      <c r="E185" s="1591" t="s">
        <v>283</v>
      </c>
      <c r="F185" s="1592"/>
      <c r="G185" s="757">
        <f t="shared" ref="G185:H203" si="81">G184+7</f>
        <v>45403</v>
      </c>
      <c r="H185" s="757">
        <f t="shared" si="81"/>
        <v>45403</v>
      </c>
      <c r="I185" s="193"/>
    </row>
    <row r="186" spans="1:9" s="14" customFormat="1" ht="20.100000000000001" hidden="1" customHeight="1">
      <c r="A186" s="805" t="s">
        <v>3607</v>
      </c>
      <c r="B186" s="949" t="s">
        <v>3600</v>
      </c>
      <c r="C186" s="942" t="s">
        <v>3608</v>
      </c>
      <c r="D186" s="942">
        <v>45421</v>
      </c>
      <c r="E186" s="801">
        <v>45419</v>
      </c>
      <c r="F186" s="801">
        <f t="shared" ref="F186:F190" si="82">D186+6</f>
        <v>45427</v>
      </c>
      <c r="G186" s="757">
        <f t="shared" si="81"/>
        <v>45410</v>
      </c>
      <c r="H186" s="757">
        <f t="shared" si="81"/>
        <v>45410</v>
      </c>
      <c r="I186" s="193"/>
    </row>
    <row r="187" spans="1:9" s="14" customFormat="1" ht="20.100000000000001" hidden="1" customHeight="1">
      <c r="A187" s="805"/>
      <c r="B187" s="949" t="s">
        <v>2507</v>
      </c>
      <c r="C187" s="942" t="s">
        <v>3609</v>
      </c>
      <c r="D187" s="942">
        <v>45426</v>
      </c>
      <c r="E187" s="801">
        <f t="shared" ref="E187" si="83">D187+1</f>
        <v>45427</v>
      </c>
      <c r="F187" s="801">
        <f t="shared" si="82"/>
        <v>45432</v>
      </c>
      <c r="G187" s="757">
        <f t="shared" si="81"/>
        <v>45417</v>
      </c>
      <c r="H187" s="757">
        <f t="shared" si="81"/>
        <v>45417</v>
      </c>
      <c r="I187" s="193"/>
    </row>
    <row r="188" spans="1:9" s="14" customFormat="1" ht="20.100000000000001" hidden="1" customHeight="1">
      <c r="A188" s="805" t="s">
        <v>3450</v>
      </c>
      <c r="B188" s="871" t="s">
        <v>283</v>
      </c>
      <c r="C188" s="942" t="s">
        <v>3610</v>
      </c>
      <c r="D188" s="799">
        <v>45435</v>
      </c>
      <c r="E188" s="798" t="s">
        <v>283</v>
      </c>
      <c r="F188" s="849">
        <f t="shared" si="82"/>
        <v>45441</v>
      </c>
      <c r="G188" s="757">
        <f t="shared" si="81"/>
        <v>45424</v>
      </c>
      <c r="H188" s="757">
        <f t="shared" si="81"/>
        <v>45424</v>
      </c>
      <c r="I188" s="193"/>
    </row>
    <row r="189" spans="1:9" s="14" customFormat="1" ht="20.100000000000001" hidden="1" customHeight="1">
      <c r="A189" s="805"/>
      <c r="B189" s="942" t="s">
        <v>2127</v>
      </c>
      <c r="C189" s="942" t="s">
        <v>3611</v>
      </c>
      <c r="D189" s="942">
        <v>45443</v>
      </c>
      <c r="E189" s="801">
        <f t="shared" ref="E189:E199" si="84">D189+1</f>
        <v>45444</v>
      </c>
      <c r="F189" s="801">
        <f t="shared" si="82"/>
        <v>45449</v>
      </c>
      <c r="G189" s="757">
        <f t="shared" si="81"/>
        <v>45431</v>
      </c>
      <c r="H189" s="757">
        <f t="shared" si="81"/>
        <v>45431</v>
      </c>
      <c r="I189" s="193"/>
    </row>
    <row r="190" spans="1:9" s="14" customFormat="1" ht="20.100000000000001" hidden="1" customHeight="1">
      <c r="A190" s="805" t="s">
        <v>2104</v>
      </c>
      <c r="B190" s="1011" t="s">
        <v>3612</v>
      </c>
      <c r="C190" s="942" t="s">
        <v>3613</v>
      </c>
      <c r="D190" s="942">
        <v>45445</v>
      </c>
      <c r="E190" s="801">
        <f t="shared" si="84"/>
        <v>45446</v>
      </c>
      <c r="F190" s="801">
        <f t="shared" si="82"/>
        <v>45451</v>
      </c>
      <c r="G190" s="757">
        <f t="shared" si="81"/>
        <v>45438</v>
      </c>
      <c r="H190" s="757">
        <f t="shared" si="81"/>
        <v>45438</v>
      </c>
      <c r="I190" s="193"/>
    </row>
    <row r="191" spans="1:9" s="14" customFormat="1" ht="20.100000000000001" hidden="1" customHeight="1">
      <c r="A191" s="805"/>
      <c r="B191" s="942" t="s">
        <v>3600</v>
      </c>
      <c r="C191" s="942" t="s">
        <v>3614</v>
      </c>
      <c r="D191" s="942">
        <v>45464</v>
      </c>
      <c r="E191" s="801">
        <f t="shared" si="84"/>
        <v>45465</v>
      </c>
      <c r="F191" s="871" t="s">
        <v>283</v>
      </c>
      <c r="G191" s="757">
        <f t="shared" si="81"/>
        <v>45445</v>
      </c>
      <c r="H191" s="757">
        <f t="shared" si="81"/>
        <v>45445</v>
      </c>
      <c r="I191" s="193"/>
    </row>
    <row r="192" spans="1:9" s="14" customFormat="1" ht="20.100000000000001" hidden="1" customHeight="1">
      <c r="A192" s="805" t="s">
        <v>2507</v>
      </c>
      <c r="B192" s="871" t="s">
        <v>307</v>
      </c>
      <c r="C192" s="942" t="s">
        <v>3615</v>
      </c>
      <c r="D192" s="799">
        <v>45452</v>
      </c>
      <c r="E192" s="849">
        <f t="shared" si="84"/>
        <v>45453</v>
      </c>
      <c r="F192" s="849">
        <f t="shared" ref="F192" si="85">D192+6</f>
        <v>45458</v>
      </c>
      <c r="G192" s="757">
        <f t="shared" si="81"/>
        <v>45452</v>
      </c>
      <c r="H192" s="757">
        <f t="shared" si="81"/>
        <v>45452</v>
      </c>
      <c r="I192" s="193"/>
    </row>
    <row r="193" spans="1:9" s="14" customFormat="1" ht="20.100000000000001" hidden="1" customHeight="1">
      <c r="A193" s="865" t="s">
        <v>3450</v>
      </c>
      <c r="B193" s="942" t="s">
        <v>2507</v>
      </c>
      <c r="C193" s="942" t="s">
        <v>3616</v>
      </c>
      <c r="D193" s="942">
        <v>45469</v>
      </c>
      <c r="E193" s="801">
        <f t="shared" si="84"/>
        <v>45470</v>
      </c>
      <c r="F193" s="871" t="s">
        <v>283</v>
      </c>
      <c r="G193" s="757">
        <f t="shared" si="81"/>
        <v>45459</v>
      </c>
      <c r="H193" s="757">
        <f t="shared" si="81"/>
        <v>45459</v>
      </c>
      <c r="I193" s="193"/>
    </row>
    <row r="194" spans="1:9" s="14" customFormat="1" ht="20.100000000000001" hidden="1" customHeight="1">
      <c r="A194" s="865" t="s">
        <v>3617</v>
      </c>
      <c r="B194" s="942" t="s">
        <v>3043</v>
      </c>
      <c r="C194" s="942" t="s">
        <v>3618</v>
      </c>
      <c r="D194" s="942">
        <v>45478</v>
      </c>
      <c r="E194" s="801">
        <f t="shared" si="84"/>
        <v>45479</v>
      </c>
      <c r="F194" s="871" t="s">
        <v>283</v>
      </c>
      <c r="G194" s="757">
        <f t="shared" si="81"/>
        <v>45466</v>
      </c>
      <c r="H194" s="757">
        <f t="shared" si="81"/>
        <v>45466</v>
      </c>
      <c r="I194" s="193"/>
    </row>
    <row r="195" spans="1:9" s="14" customFormat="1" ht="20.100000000000001" hidden="1" customHeight="1">
      <c r="A195" s="839" t="s">
        <v>2104</v>
      </c>
      <c r="B195" s="942" t="s">
        <v>2127</v>
      </c>
      <c r="C195" s="942" t="s">
        <v>3619</v>
      </c>
      <c r="D195" s="942">
        <v>45485</v>
      </c>
      <c r="E195" s="801">
        <f t="shared" si="84"/>
        <v>45486</v>
      </c>
      <c r="F195" s="871" t="s">
        <v>283</v>
      </c>
      <c r="G195" s="757">
        <f t="shared" si="81"/>
        <v>45473</v>
      </c>
      <c r="H195" s="757">
        <f t="shared" si="81"/>
        <v>45473</v>
      </c>
      <c r="I195" s="193"/>
    </row>
    <row r="196" spans="1:9" s="14" customFormat="1" ht="20.100000000000001" hidden="1" customHeight="1">
      <c r="A196" s="865" t="s">
        <v>2442</v>
      </c>
      <c r="B196" s="942" t="s">
        <v>3612</v>
      </c>
      <c r="C196" s="942" t="s">
        <v>3620</v>
      </c>
      <c r="D196" s="942">
        <v>45483</v>
      </c>
      <c r="E196" s="801">
        <f t="shared" si="84"/>
        <v>45484</v>
      </c>
      <c r="F196" s="801">
        <f t="shared" ref="F196:F198" si="86">D196+6</f>
        <v>45489</v>
      </c>
      <c r="G196" s="757">
        <f t="shared" si="81"/>
        <v>45480</v>
      </c>
      <c r="H196" s="757">
        <f t="shared" si="81"/>
        <v>45480</v>
      </c>
      <c r="I196" s="193"/>
    </row>
    <row r="197" spans="1:9" s="14" customFormat="1" ht="20.100000000000001" hidden="1" customHeight="1">
      <c r="A197" s="805"/>
      <c r="B197" s="942" t="s">
        <v>3600</v>
      </c>
      <c r="C197" s="942" t="s">
        <v>3621</v>
      </c>
      <c r="D197" s="942">
        <v>45491</v>
      </c>
      <c r="E197" s="801">
        <f t="shared" si="84"/>
        <v>45492</v>
      </c>
      <c r="F197" s="801">
        <f t="shared" si="86"/>
        <v>45497</v>
      </c>
      <c r="G197" s="757">
        <f t="shared" si="81"/>
        <v>45487</v>
      </c>
      <c r="H197" s="757">
        <f t="shared" si="81"/>
        <v>45487</v>
      </c>
      <c r="I197" s="193"/>
    </row>
    <row r="198" spans="1:9" s="14" customFormat="1" ht="20.100000000000001" hidden="1" customHeight="1">
      <c r="A198" s="865"/>
      <c r="B198" s="942" t="s">
        <v>2507</v>
      </c>
      <c r="C198" s="942" t="s">
        <v>3622</v>
      </c>
      <c r="D198" s="871" t="s">
        <v>283</v>
      </c>
      <c r="E198" s="849" t="e">
        <f t="shared" si="84"/>
        <v>#VALUE!</v>
      </c>
      <c r="F198" s="849" t="e">
        <f t="shared" si="86"/>
        <v>#VALUE!</v>
      </c>
      <c r="G198" s="757">
        <f t="shared" si="81"/>
        <v>45494</v>
      </c>
      <c r="H198" s="757">
        <f t="shared" si="81"/>
        <v>45494</v>
      </c>
      <c r="I198" s="193"/>
    </row>
    <row r="199" spans="1:9" s="14" customFormat="1" ht="20.100000000000001" hidden="1" customHeight="1">
      <c r="A199" s="865"/>
      <c r="B199" s="942" t="s">
        <v>3043</v>
      </c>
      <c r="C199" s="942" t="s">
        <v>3623</v>
      </c>
      <c r="D199" s="871" t="s">
        <v>283</v>
      </c>
      <c r="E199" s="849" t="e">
        <f t="shared" si="84"/>
        <v>#VALUE!</v>
      </c>
      <c r="F199" s="798" t="s">
        <v>283</v>
      </c>
      <c r="G199" s="757">
        <f t="shared" si="81"/>
        <v>45501</v>
      </c>
      <c r="H199" s="757">
        <f t="shared" si="81"/>
        <v>45501</v>
      </c>
      <c r="I199" s="193"/>
    </row>
    <row r="200" spans="1:9" s="14" customFormat="1" ht="20.100000000000001" hidden="1" customHeight="1">
      <c r="A200" s="839" t="s">
        <v>2104</v>
      </c>
      <c r="B200" s="942" t="s">
        <v>2127</v>
      </c>
      <c r="C200" s="942" t="s">
        <v>3624</v>
      </c>
      <c r="D200" s="942">
        <v>45519</v>
      </c>
      <c r="E200" s="871" t="s">
        <v>283</v>
      </c>
      <c r="F200" s="871" t="s">
        <v>283</v>
      </c>
      <c r="G200" s="757">
        <f t="shared" si="81"/>
        <v>45508</v>
      </c>
      <c r="H200" s="757">
        <f t="shared" si="81"/>
        <v>45508</v>
      </c>
      <c r="I200" s="193"/>
    </row>
    <row r="201" spans="1:9" s="14" customFormat="1" ht="20.100000000000001" hidden="1" customHeight="1">
      <c r="A201" s="865" t="s">
        <v>2442</v>
      </c>
      <c r="B201" s="942" t="s">
        <v>3612</v>
      </c>
      <c r="C201" s="942" t="s">
        <v>3625</v>
      </c>
      <c r="D201" s="942">
        <v>45531</v>
      </c>
      <c r="E201" s="871" t="s">
        <v>283</v>
      </c>
      <c r="F201" s="871" t="s">
        <v>283</v>
      </c>
      <c r="G201" s="757">
        <f t="shared" si="81"/>
        <v>45515</v>
      </c>
      <c r="H201" s="757">
        <f t="shared" si="81"/>
        <v>45515</v>
      </c>
      <c r="I201" s="193"/>
    </row>
    <row r="202" spans="1:9" s="14" customFormat="1" ht="20.100000000000001" hidden="1" customHeight="1">
      <c r="A202" s="805"/>
      <c r="B202" s="942" t="s">
        <v>3600</v>
      </c>
      <c r="C202" s="942" t="s">
        <v>3626</v>
      </c>
      <c r="D202" s="942">
        <v>45532</v>
      </c>
      <c r="E202" s="801">
        <f t="shared" ref="E202" si="87">D202+1</f>
        <v>45533</v>
      </c>
      <c r="F202" s="801">
        <v>45543</v>
      </c>
      <c r="G202" s="757">
        <f t="shared" si="81"/>
        <v>45522</v>
      </c>
      <c r="H202" s="757">
        <f t="shared" si="81"/>
        <v>45522</v>
      </c>
      <c r="I202" s="193"/>
    </row>
    <row r="203" spans="1:9" s="14" customFormat="1" ht="20.100000000000001" hidden="1" customHeight="1">
      <c r="A203" s="805" t="s">
        <v>3627</v>
      </c>
      <c r="B203" s="942" t="s">
        <v>2499</v>
      </c>
      <c r="C203" s="942" t="s">
        <v>3628</v>
      </c>
      <c r="D203" s="942">
        <v>45536</v>
      </c>
      <c r="E203" s="871" t="s">
        <v>283</v>
      </c>
      <c r="F203" s="871" t="s">
        <v>283</v>
      </c>
      <c r="G203" s="757">
        <f t="shared" si="81"/>
        <v>45529</v>
      </c>
      <c r="H203" s="757">
        <f t="shared" si="81"/>
        <v>45529</v>
      </c>
      <c r="I203" s="193"/>
    </row>
    <row r="204" spans="1:9" s="14" customFormat="1" ht="20.100000000000001" hidden="1" customHeight="1">
      <c r="A204" s="805" t="s">
        <v>3629</v>
      </c>
      <c r="B204" s="942" t="s">
        <v>3043</v>
      </c>
      <c r="C204" s="942" t="s">
        <v>3630</v>
      </c>
      <c r="D204" s="942">
        <v>45538</v>
      </c>
      <c r="E204" s="801">
        <f t="shared" ref="E204:E206" si="88">D204+1</f>
        <v>45539</v>
      </c>
      <c r="F204" s="801">
        <v>45545</v>
      </c>
      <c r="I204" s="757">
        <f>G203+7</f>
        <v>45536</v>
      </c>
    </row>
    <row r="205" spans="1:9" s="14" customFormat="1" ht="20.100000000000001" hidden="1" customHeight="1">
      <c r="A205" s="805"/>
      <c r="B205" s="942" t="s">
        <v>2127</v>
      </c>
      <c r="C205" s="942" t="s">
        <v>3631</v>
      </c>
      <c r="D205" s="942">
        <v>45546</v>
      </c>
      <c r="E205" s="801">
        <f t="shared" si="88"/>
        <v>45547</v>
      </c>
      <c r="F205" s="801">
        <v>45553</v>
      </c>
      <c r="I205" s="757">
        <f>I204+7</f>
        <v>45543</v>
      </c>
    </row>
    <row r="206" spans="1:9" s="14" customFormat="1" ht="20.100000000000001" hidden="1" customHeight="1">
      <c r="A206" s="805"/>
      <c r="B206" s="942" t="s">
        <v>3456</v>
      </c>
      <c r="C206" s="942" t="s">
        <v>3632</v>
      </c>
      <c r="D206" s="942">
        <v>45564</v>
      </c>
      <c r="E206" s="801">
        <f t="shared" si="88"/>
        <v>45565</v>
      </c>
      <c r="F206" s="871" t="s">
        <v>283</v>
      </c>
      <c r="I206" s="757">
        <f>I205+7</f>
        <v>45550</v>
      </c>
    </row>
    <row r="207" spans="1:9" s="14" customFormat="1" ht="20.100000000000001" hidden="1" customHeight="1">
      <c r="A207" s="805"/>
      <c r="B207" s="942" t="s">
        <v>3633</v>
      </c>
      <c r="C207" s="942" t="s">
        <v>3634</v>
      </c>
      <c r="D207" s="942">
        <v>45558</v>
      </c>
      <c r="E207" s="871" t="s">
        <v>283</v>
      </c>
      <c r="F207" s="801">
        <f>D207+6</f>
        <v>45564</v>
      </c>
      <c r="I207" s="757">
        <f>I206+7</f>
        <v>45557</v>
      </c>
    </row>
    <row r="208" spans="1:9" s="14" customFormat="1" ht="20.100000000000001" hidden="1" customHeight="1">
      <c r="A208" s="805" t="s">
        <v>2507</v>
      </c>
      <c r="B208" s="942" t="s">
        <v>3456</v>
      </c>
      <c r="C208" s="942" t="s">
        <v>3635</v>
      </c>
      <c r="D208" s="942">
        <v>45572</v>
      </c>
      <c r="E208" s="871" t="s">
        <v>283</v>
      </c>
      <c r="F208" s="871" t="s">
        <v>283</v>
      </c>
      <c r="I208" s="757">
        <f>I207+7</f>
        <v>45564</v>
      </c>
    </row>
    <row r="209" spans="1:10" s="14" customFormat="1" ht="20.100000000000001" hidden="1" customHeight="1">
      <c r="A209" s="805" t="s">
        <v>3043</v>
      </c>
      <c r="B209" s="942" t="s">
        <v>3043</v>
      </c>
      <c r="C209" s="942" t="s">
        <v>3636</v>
      </c>
      <c r="D209" s="942">
        <v>45568</v>
      </c>
      <c r="E209" s="801">
        <f t="shared" ref="E209" si="89">D209+1</f>
        <v>45569</v>
      </c>
      <c r="F209" s="801">
        <f t="shared" ref="F209:F212" si="90">D209+6</f>
        <v>45574</v>
      </c>
      <c r="I209" s="757">
        <f>I208+7</f>
        <v>45571</v>
      </c>
    </row>
    <row r="210" spans="1:10" s="14" customFormat="1" ht="20.100000000000001" hidden="1" customHeight="1">
      <c r="A210" s="805" t="s">
        <v>3600</v>
      </c>
      <c r="B210" s="942" t="s">
        <v>3637</v>
      </c>
      <c r="C210" s="942" t="s">
        <v>3638</v>
      </c>
      <c r="D210" s="942">
        <v>45583</v>
      </c>
      <c r="E210" s="871" t="s">
        <v>283</v>
      </c>
      <c r="F210" s="801">
        <f t="shared" si="90"/>
        <v>45589</v>
      </c>
      <c r="I210" s="757">
        <v>45576</v>
      </c>
    </row>
    <row r="211" spans="1:10" s="14" customFormat="1" ht="20.100000000000001" hidden="1" customHeight="1">
      <c r="A211" s="805" t="s">
        <v>2127</v>
      </c>
      <c r="B211" s="942" t="s">
        <v>3004</v>
      </c>
      <c r="C211" s="942" t="s">
        <v>3639</v>
      </c>
      <c r="D211" s="942">
        <v>45585</v>
      </c>
      <c r="E211" s="871" t="s">
        <v>283</v>
      </c>
      <c r="F211" s="801">
        <f t="shared" si="90"/>
        <v>45591</v>
      </c>
      <c r="I211" s="757">
        <f>I210+7</f>
        <v>45583</v>
      </c>
    </row>
    <row r="212" spans="1:10" s="14" customFormat="1" ht="20.100000000000001" hidden="1" customHeight="1">
      <c r="A212" s="805" t="s">
        <v>3640</v>
      </c>
      <c r="B212" s="942" t="s">
        <v>3498</v>
      </c>
      <c r="C212" s="942" t="s">
        <v>3641</v>
      </c>
      <c r="D212" s="942">
        <v>45590</v>
      </c>
      <c r="E212" s="801">
        <f t="shared" ref="E212:E214" si="91">D212+1</f>
        <v>45591</v>
      </c>
      <c r="F212" s="801">
        <f t="shared" si="90"/>
        <v>45596</v>
      </c>
      <c r="I212" s="757">
        <f>I211+7</f>
        <v>45590</v>
      </c>
    </row>
    <row r="213" spans="1:10" s="14" customFormat="1" ht="20.100000000000001" hidden="1" customHeight="1">
      <c r="A213" s="805" t="s">
        <v>2127</v>
      </c>
      <c r="B213" s="942" t="s">
        <v>728</v>
      </c>
      <c r="C213" s="942" t="s">
        <v>3642</v>
      </c>
      <c r="D213" s="942">
        <v>45595</v>
      </c>
      <c r="E213" s="801">
        <f t="shared" si="91"/>
        <v>45596</v>
      </c>
      <c r="F213" s="757">
        <f>D213+6</f>
        <v>45601</v>
      </c>
      <c r="I213" s="757">
        <f>I212+7</f>
        <v>45597</v>
      </c>
    </row>
    <row r="214" spans="1:10" s="14" customFormat="1" ht="20.100000000000001" hidden="1" customHeight="1">
      <c r="A214" s="805" t="s">
        <v>3643</v>
      </c>
      <c r="B214" s="942" t="s">
        <v>3644</v>
      </c>
      <c r="C214" s="1011" t="s">
        <v>3645</v>
      </c>
      <c r="D214" s="942">
        <v>45604</v>
      </c>
      <c r="E214" s="801">
        <f t="shared" si="91"/>
        <v>45605</v>
      </c>
      <c r="F214" s="757">
        <f>D214+6</f>
        <v>45610</v>
      </c>
      <c r="I214" s="757">
        <f t="shared" ref="I214:I218" si="92">I213+7</f>
        <v>45604</v>
      </c>
    </row>
    <row r="215" spans="1:10" s="14" customFormat="1" ht="20.100000000000001" hidden="1" customHeight="1">
      <c r="A215" s="805"/>
      <c r="B215" s="942" t="s">
        <v>3043</v>
      </c>
      <c r="C215" s="942" t="s">
        <v>3646</v>
      </c>
      <c r="D215" s="942">
        <v>45612</v>
      </c>
      <c r="E215" s="801">
        <f>D215+2</f>
        <v>45614</v>
      </c>
      <c r="F215" s="801">
        <f t="shared" ref="F215:F216" si="93">D215+6</f>
        <v>45618</v>
      </c>
      <c r="I215" s="757">
        <f t="shared" si="92"/>
        <v>45611</v>
      </c>
    </row>
    <row r="216" spans="1:10" s="14" customFormat="1" ht="20.100000000000001" hidden="1" customHeight="1">
      <c r="A216" s="805" t="s">
        <v>3637</v>
      </c>
      <c r="B216" s="1011" t="s">
        <v>307</v>
      </c>
      <c r="C216" s="942" t="s">
        <v>3647</v>
      </c>
      <c r="D216" s="799">
        <v>45617</v>
      </c>
      <c r="E216" s="849">
        <f t="shared" ref="E216" si="94">D216+1</f>
        <v>45618</v>
      </c>
      <c r="F216" s="849">
        <f t="shared" si="93"/>
        <v>45623</v>
      </c>
      <c r="I216" s="757">
        <f t="shared" si="92"/>
        <v>45618</v>
      </c>
    </row>
    <row r="217" spans="1:10" s="14" customFormat="1" ht="20.100000000000001" hidden="1" customHeight="1">
      <c r="A217" s="805"/>
      <c r="B217" s="942" t="s">
        <v>3004</v>
      </c>
      <c r="C217" s="942" t="s">
        <v>3648</v>
      </c>
      <c r="D217" s="942">
        <v>45625</v>
      </c>
      <c r="E217" s="801">
        <f>D217+2</f>
        <v>45627</v>
      </c>
      <c r="F217" s="871" t="s">
        <v>283</v>
      </c>
      <c r="I217" s="757">
        <f t="shared" si="92"/>
        <v>45625</v>
      </c>
    </row>
    <row r="218" spans="1:10" s="14" customFormat="1" ht="20.100000000000001" hidden="1" customHeight="1">
      <c r="A218" s="805"/>
      <c r="B218" s="942" t="s">
        <v>726</v>
      </c>
      <c r="C218" s="942" t="s">
        <v>3649</v>
      </c>
      <c r="D218" s="942">
        <v>45639</v>
      </c>
      <c r="E218" s="801">
        <f t="shared" ref="E218" si="95">D218+2</f>
        <v>45641</v>
      </c>
      <c r="F218" s="801">
        <f t="shared" ref="F218" si="96">D218+6</f>
        <v>45645</v>
      </c>
      <c r="I218" s="757">
        <f t="shared" si="92"/>
        <v>45632</v>
      </c>
    </row>
    <row r="219" spans="1:10" s="14" customFormat="1" ht="20.100000000000001" hidden="1" customHeight="1">
      <c r="A219" s="805"/>
      <c r="B219" s="942" t="s">
        <v>3509</v>
      </c>
      <c r="C219" s="942" t="s">
        <v>3667</v>
      </c>
      <c r="D219" s="942">
        <v>45677</v>
      </c>
      <c r="E219" s="801">
        <f>D219+4</f>
        <v>45681</v>
      </c>
      <c r="F219" s="801">
        <f>E219+10</f>
        <v>45691</v>
      </c>
      <c r="I219" s="757">
        <v>45673</v>
      </c>
      <c r="J219" s="332">
        <f>WEEKNUM(I219)</f>
        <v>3</v>
      </c>
    </row>
    <row r="220" spans="1:10" s="14" customFormat="1" ht="20.100000000000001" hidden="1" customHeight="1">
      <c r="A220" s="805"/>
      <c r="B220" s="942" t="s">
        <v>726</v>
      </c>
      <c r="C220" s="942" t="s">
        <v>3668</v>
      </c>
      <c r="D220" s="942">
        <v>45687</v>
      </c>
      <c r="E220" s="801">
        <f t="shared" ref="E220:E224" si="97">D220+4</f>
        <v>45691</v>
      </c>
      <c r="F220" s="801">
        <f t="shared" ref="F220:F225" si="98">E220+10</f>
        <v>45701</v>
      </c>
      <c r="I220" s="757">
        <f>I219+7</f>
        <v>45680</v>
      </c>
      <c r="J220" s="332">
        <f>WEEKNUM(I220)</f>
        <v>4</v>
      </c>
    </row>
    <row r="221" spans="1:10" s="14" customFormat="1" ht="20.100000000000001" hidden="1" customHeight="1">
      <c r="A221" s="805"/>
      <c r="B221" s="942" t="s">
        <v>3498</v>
      </c>
      <c r="C221" s="942" t="s">
        <v>3669</v>
      </c>
      <c r="D221" s="942">
        <v>45686</v>
      </c>
      <c r="E221" s="801">
        <f t="shared" si="97"/>
        <v>45690</v>
      </c>
      <c r="F221" s="801">
        <f t="shared" si="98"/>
        <v>45700</v>
      </c>
      <c r="I221" s="757">
        <f t="shared" ref="I221:I226" si="99">I220+7</f>
        <v>45687</v>
      </c>
      <c r="J221" s="332">
        <f>WEEKNUM(I221)</f>
        <v>5</v>
      </c>
    </row>
    <row r="222" spans="1:10" s="14" customFormat="1" ht="20.100000000000001" hidden="1" customHeight="1">
      <c r="A222" s="805"/>
      <c r="B222" s="942" t="s">
        <v>3043</v>
      </c>
      <c r="C222" s="942" t="s">
        <v>3670</v>
      </c>
      <c r="D222" s="942">
        <v>45692</v>
      </c>
      <c r="E222" s="801">
        <f t="shared" si="97"/>
        <v>45696</v>
      </c>
      <c r="F222" s="801">
        <f t="shared" si="98"/>
        <v>45706</v>
      </c>
      <c r="I222" s="757">
        <f t="shared" si="99"/>
        <v>45694</v>
      </c>
      <c r="J222" s="332">
        <f>WEEKNUM(I222)</f>
        <v>6</v>
      </c>
    </row>
    <row r="223" spans="1:10" s="14" customFormat="1" ht="20.100000000000001" hidden="1" customHeight="1">
      <c r="A223" s="805" t="s">
        <v>3600</v>
      </c>
      <c r="B223" s="942" t="s">
        <v>728</v>
      </c>
      <c r="C223" s="942" t="s">
        <v>3671</v>
      </c>
      <c r="D223" s="942">
        <v>45699</v>
      </c>
      <c r="E223" s="801">
        <f t="shared" si="97"/>
        <v>45703</v>
      </c>
      <c r="F223" s="801">
        <f t="shared" si="98"/>
        <v>45713</v>
      </c>
      <c r="I223" s="757">
        <f t="shared" si="99"/>
        <v>45701</v>
      </c>
      <c r="J223" s="332">
        <f t="shared" ref="J223:J225" si="100">WEEKNUM(I223)</f>
        <v>7</v>
      </c>
    </row>
    <row r="224" spans="1:10" s="14" customFormat="1" ht="20.100000000000001" hidden="1" customHeight="1">
      <c r="A224" s="805"/>
      <c r="B224" s="942" t="s">
        <v>3600</v>
      </c>
      <c r="C224" s="942" t="s">
        <v>3672</v>
      </c>
      <c r="D224" s="942">
        <v>45709</v>
      </c>
      <c r="E224" s="801">
        <f t="shared" si="97"/>
        <v>45713</v>
      </c>
      <c r="F224" s="801">
        <f t="shared" si="98"/>
        <v>45723</v>
      </c>
      <c r="I224" s="757">
        <f t="shared" si="99"/>
        <v>45708</v>
      </c>
      <c r="J224" s="332">
        <f t="shared" si="100"/>
        <v>8</v>
      </c>
    </row>
    <row r="225" spans="1:16" s="14" customFormat="1" ht="20.100000000000001" hidden="1" customHeight="1">
      <c r="A225" s="805"/>
      <c r="B225" s="942" t="s">
        <v>726</v>
      </c>
      <c r="C225" s="942" t="s">
        <v>3673</v>
      </c>
      <c r="D225" s="942">
        <v>45716</v>
      </c>
      <c r="E225" s="801">
        <v>45352</v>
      </c>
      <c r="F225" s="801">
        <f t="shared" si="98"/>
        <v>45362</v>
      </c>
      <c r="I225" s="757">
        <f t="shared" si="99"/>
        <v>45715</v>
      </c>
      <c r="J225" s="332">
        <f t="shared" si="100"/>
        <v>9</v>
      </c>
    </row>
    <row r="226" spans="1:16" s="14" customFormat="1" ht="20.100000000000001" hidden="1" customHeight="1">
      <c r="A226" s="805"/>
      <c r="B226" s="942" t="s">
        <v>3498</v>
      </c>
      <c r="C226" s="942" t="s">
        <v>3674</v>
      </c>
      <c r="D226" s="942">
        <v>45725</v>
      </c>
      <c r="E226" s="801">
        <f t="shared" ref="E226" si="101">D226+4</f>
        <v>45729</v>
      </c>
      <c r="F226" s="801">
        <f t="shared" ref="F226" si="102">E226+10</f>
        <v>45739</v>
      </c>
      <c r="I226" s="757">
        <f t="shared" si="99"/>
        <v>45722</v>
      </c>
      <c r="J226" s="332">
        <f>WEEKNUM(I226)</f>
        <v>10</v>
      </c>
    </row>
    <row r="227" spans="1:16" s="149" customFormat="1" ht="20.100000000000001" hidden="1" customHeight="1">
      <c r="A227" s="1020"/>
      <c r="B227" s="147" t="s">
        <v>464</v>
      </c>
      <c r="C227" s="74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599"/>
      <c r="O227" s="146"/>
      <c r="P227" s="146"/>
    </row>
    <row r="228" spans="1:16" s="14" customFormat="1" ht="20.100000000000001" hidden="1" customHeight="1">
      <c r="A228" s="805"/>
      <c r="B228" s="763"/>
      <c r="C228" s="763"/>
      <c r="D228" s="763"/>
      <c r="E228" s="800"/>
      <c r="F228" s="800"/>
      <c r="I228" s="763"/>
      <c r="J228" s="169"/>
    </row>
    <row r="229" spans="1:16" s="14" customFormat="1" ht="20.100000000000001" hidden="1" customHeight="1">
      <c r="A229" s="805"/>
      <c r="B229" s="763"/>
      <c r="C229" s="763"/>
      <c r="D229" s="763"/>
      <c r="E229" s="800"/>
      <c r="F229" s="800"/>
      <c r="I229" s="763"/>
      <c r="J229" s="169"/>
    </row>
    <row r="230" spans="1:16" s="149" customFormat="1" ht="20.100000000000001" hidden="1" customHeight="1">
      <c r="A230" s="1018"/>
      <c r="B230" s="1587" t="s">
        <v>1226</v>
      </c>
      <c r="C230" s="1587"/>
      <c r="D230" s="1587"/>
      <c r="E230" s="1587"/>
      <c r="F230" s="1587"/>
      <c r="G230" s="1587"/>
      <c r="H230" s="1019"/>
      <c r="I230" s="1022"/>
      <c r="J230" s="1022"/>
      <c r="K230" s="1022"/>
    </row>
    <row r="231" spans="1:16" s="14" customFormat="1" ht="20.100000000000001" hidden="1" customHeight="1">
      <c r="A231" s="805"/>
      <c r="B231" s="763"/>
      <c r="C231" s="763"/>
      <c r="D231" s="763"/>
      <c r="E231" s="800"/>
      <c r="F231" s="800"/>
      <c r="G231" s="800"/>
      <c r="H231" s="800"/>
      <c r="I231" s="800"/>
      <c r="J231" s="193"/>
      <c r="K231" s="763"/>
    </row>
    <row r="232" spans="1:16" s="14" customFormat="1" ht="42" hidden="1" customHeight="1">
      <c r="A232" s="805"/>
      <c r="B232" s="1593" t="s">
        <v>3675</v>
      </c>
      <c r="C232" s="1594"/>
      <c r="D232" s="1595" t="s">
        <v>247</v>
      </c>
      <c r="E232" s="1031" t="s">
        <v>2839</v>
      </c>
      <c r="F232" s="928" t="s">
        <v>3655</v>
      </c>
      <c r="G232" s="872"/>
      <c r="H232" s="872"/>
      <c r="I232" s="407"/>
    </row>
    <row r="233" spans="1:16" s="14" customFormat="1" ht="18" hidden="1" customHeight="1">
      <c r="A233" s="805"/>
      <c r="B233" s="931" t="s">
        <v>249</v>
      </c>
      <c r="C233" s="931" t="s">
        <v>250</v>
      </c>
      <c r="D233" s="1596"/>
      <c r="E233" s="936" t="s">
        <v>109</v>
      </c>
      <c r="F233" s="936" t="s">
        <v>98</v>
      </c>
      <c r="I233" s="955" t="s">
        <v>251</v>
      </c>
      <c r="J233" s="971" t="s">
        <v>252</v>
      </c>
    </row>
    <row r="234" spans="1:16" s="14" customFormat="1" ht="24.95" hidden="1" customHeight="1">
      <c r="A234" s="805"/>
      <c r="B234" s="818" t="s">
        <v>3676</v>
      </c>
      <c r="C234" s="801" t="s">
        <v>3677</v>
      </c>
      <c r="D234" s="801">
        <v>44946</v>
      </c>
      <c r="E234" s="801"/>
      <c r="F234" s="801">
        <f t="shared" ref="F234:F256" si="103">D234+1</f>
        <v>44947</v>
      </c>
      <c r="G234" s="757"/>
      <c r="H234" s="757"/>
      <c r="I234" s="854" t="e">
        <f>#REF!+7</f>
        <v>#REF!</v>
      </c>
      <c r="J234" s="1053" t="e">
        <f>#REF!+7</f>
        <v>#REF!</v>
      </c>
    </row>
    <row r="235" spans="1:16" s="14" customFormat="1" ht="24.95" hidden="1" customHeight="1">
      <c r="A235" s="805" t="s">
        <v>3678</v>
      </c>
      <c r="B235" s="818" t="s">
        <v>1833</v>
      </c>
      <c r="C235" s="801" t="s">
        <v>3679</v>
      </c>
      <c r="D235" s="801">
        <v>44952</v>
      </c>
      <c r="E235" s="801"/>
      <c r="F235" s="801">
        <f t="shared" si="103"/>
        <v>44953</v>
      </c>
      <c r="G235" s="757"/>
      <c r="H235" s="757"/>
      <c r="I235" s="854" t="e">
        <f t="shared" ref="I235" si="104">I234+7</f>
        <v>#REF!</v>
      </c>
      <c r="J235" s="1053" t="e">
        <f t="shared" ref="J235:J256" si="105">J234+7</f>
        <v>#REF!</v>
      </c>
    </row>
    <row r="236" spans="1:16" s="692" customFormat="1" ht="24.95" hidden="1" customHeight="1">
      <c r="A236" s="862"/>
      <c r="B236" s="847" t="s">
        <v>1864</v>
      </c>
      <c r="C236" s="848" t="s">
        <v>3680</v>
      </c>
      <c r="D236" s="848">
        <v>44963</v>
      </c>
      <c r="E236" s="848"/>
      <c r="F236" s="848">
        <f t="shared" si="103"/>
        <v>44964</v>
      </c>
      <c r="G236" s="757"/>
      <c r="H236" s="757"/>
      <c r="I236" s="854" t="e">
        <f t="shared" ref="I236:I251" si="106">I235+7</f>
        <v>#REF!</v>
      </c>
      <c r="J236" s="1054" t="e">
        <f t="shared" si="105"/>
        <v>#REF!</v>
      </c>
    </row>
    <row r="237" spans="1:16" s="692" customFormat="1" ht="24.95" hidden="1" customHeight="1">
      <c r="A237" s="862" t="s">
        <v>3681</v>
      </c>
      <c r="B237" s="847" t="s">
        <v>3682</v>
      </c>
      <c r="C237" s="848" t="s">
        <v>3683</v>
      </c>
      <c r="D237" s="848">
        <v>44968</v>
      </c>
      <c r="E237" s="848"/>
      <c r="F237" s="848">
        <f t="shared" si="103"/>
        <v>44969</v>
      </c>
      <c r="G237" s="757"/>
      <c r="H237" s="757"/>
      <c r="I237" s="854" t="e">
        <f t="shared" si="106"/>
        <v>#REF!</v>
      </c>
      <c r="J237" s="1054" t="e">
        <f t="shared" si="105"/>
        <v>#REF!</v>
      </c>
    </row>
    <row r="238" spans="1:16" s="692" customFormat="1" ht="24.95" hidden="1" customHeight="1">
      <c r="A238" s="862"/>
      <c r="B238" s="847" t="s">
        <v>2503</v>
      </c>
      <c r="C238" s="848" t="s">
        <v>3684</v>
      </c>
      <c r="D238" s="848">
        <v>44973</v>
      </c>
      <c r="E238" s="848"/>
      <c r="F238" s="848">
        <f t="shared" si="103"/>
        <v>44974</v>
      </c>
      <c r="G238" s="757"/>
      <c r="H238" s="757"/>
      <c r="I238" s="854" t="e">
        <f t="shared" si="106"/>
        <v>#REF!</v>
      </c>
      <c r="J238" s="1054" t="e">
        <f t="shared" si="105"/>
        <v>#REF!</v>
      </c>
    </row>
    <row r="239" spans="1:16" s="692" customFormat="1" ht="24.95" hidden="1" customHeight="1">
      <c r="A239" s="862" t="s">
        <v>3685</v>
      </c>
      <c r="B239" s="818" t="s">
        <v>3686</v>
      </c>
      <c r="C239" s="848" t="s">
        <v>3687</v>
      </c>
      <c r="D239" s="848">
        <f t="shared" ref="D239:D242" si="107">D238+7</f>
        <v>44980</v>
      </c>
      <c r="E239" s="848"/>
      <c r="F239" s="848">
        <f t="shared" si="103"/>
        <v>44981</v>
      </c>
      <c r="G239" s="757"/>
      <c r="H239" s="757"/>
      <c r="I239" s="854" t="e">
        <f t="shared" si="106"/>
        <v>#REF!</v>
      </c>
      <c r="J239" s="1054" t="e">
        <f t="shared" si="105"/>
        <v>#REF!</v>
      </c>
    </row>
    <row r="240" spans="1:16" s="14" customFormat="1" ht="24.95" hidden="1" customHeight="1">
      <c r="A240" s="805" t="s">
        <v>3688</v>
      </c>
      <c r="B240" s="818" t="s">
        <v>3450</v>
      </c>
      <c r="C240" s="801" t="s">
        <v>3689</v>
      </c>
      <c r="D240" s="801">
        <f t="shared" si="107"/>
        <v>44987</v>
      </c>
      <c r="E240" s="801"/>
      <c r="F240" s="801">
        <f t="shared" si="103"/>
        <v>44988</v>
      </c>
      <c r="G240" s="757"/>
      <c r="H240" s="757"/>
      <c r="I240" s="854" t="e">
        <f t="shared" si="106"/>
        <v>#REF!</v>
      </c>
      <c r="J240" s="1053" t="e">
        <f t="shared" si="105"/>
        <v>#REF!</v>
      </c>
    </row>
    <row r="241" spans="1:10" s="14" customFormat="1" ht="24.95" hidden="1" customHeight="1">
      <c r="A241" s="805" t="s">
        <v>3690</v>
      </c>
      <c r="B241" s="818" t="s">
        <v>1833</v>
      </c>
      <c r="C241" s="801" t="s">
        <v>3691</v>
      </c>
      <c r="D241" s="801">
        <f t="shared" si="107"/>
        <v>44994</v>
      </c>
      <c r="E241" s="801"/>
      <c r="F241" s="801">
        <f t="shared" si="103"/>
        <v>44995</v>
      </c>
      <c r="G241" s="757"/>
      <c r="H241" s="757"/>
      <c r="I241" s="854" t="e">
        <f t="shared" si="106"/>
        <v>#REF!</v>
      </c>
      <c r="J241" s="1053" t="e">
        <f t="shared" si="105"/>
        <v>#REF!</v>
      </c>
    </row>
    <row r="242" spans="1:10" s="14" customFormat="1" ht="20.25" hidden="1" customHeight="1">
      <c r="A242" s="805"/>
      <c r="B242" s="818" t="s">
        <v>1332</v>
      </c>
      <c r="C242" s="801" t="s">
        <v>3692</v>
      </c>
      <c r="D242" s="801">
        <f t="shared" si="107"/>
        <v>45001</v>
      </c>
      <c r="E242" s="801"/>
      <c r="F242" s="801">
        <f t="shared" si="103"/>
        <v>45002</v>
      </c>
      <c r="G242" s="757"/>
      <c r="H242" s="757"/>
      <c r="I242" s="854" t="e">
        <f t="shared" si="106"/>
        <v>#REF!</v>
      </c>
      <c r="J242" s="1053" t="e">
        <f t="shared" si="105"/>
        <v>#REF!</v>
      </c>
    </row>
    <row r="243" spans="1:10" s="14" customFormat="1" ht="23.25" hidden="1" customHeight="1">
      <c r="A243" s="805" t="s">
        <v>3693</v>
      </c>
      <c r="B243" s="818" t="s">
        <v>2503</v>
      </c>
      <c r="C243" s="801" t="s">
        <v>3694</v>
      </c>
      <c r="D243" s="801">
        <v>45008</v>
      </c>
      <c r="E243" s="801"/>
      <c r="F243" s="802">
        <f t="shared" si="103"/>
        <v>45009</v>
      </c>
      <c r="G243" s="757"/>
      <c r="H243" s="757"/>
      <c r="I243" s="854" t="e">
        <f t="shared" si="106"/>
        <v>#REF!</v>
      </c>
      <c r="J243" s="1053" t="e">
        <f t="shared" si="105"/>
        <v>#REF!</v>
      </c>
    </row>
    <row r="244" spans="1:10" s="14" customFormat="1" ht="42.6" hidden="1" customHeight="1">
      <c r="A244" s="805" t="s">
        <v>3695</v>
      </c>
      <c r="B244" s="818" t="s">
        <v>1838</v>
      </c>
      <c r="C244" s="801" t="s">
        <v>3696</v>
      </c>
      <c r="D244" s="801">
        <f t="shared" ref="D244" si="108">D243+7</f>
        <v>45015</v>
      </c>
      <c r="E244" s="801"/>
      <c r="F244" s="801">
        <f t="shared" si="103"/>
        <v>45016</v>
      </c>
      <c r="G244" s="757"/>
      <c r="H244" s="757"/>
      <c r="I244" s="854" t="e">
        <f t="shared" si="106"/>
        <v>#REF!</v>
      </c>
      <c r="J244" s="1053" t="e">
        <f t="shared" si="105"/>
        <v>#REF!</v>
      </c>
    </row>
    <row r="245" spans="1:10" s="14" customFormat="1" ht="27" hidden="1" customHeight="1">
      <c r="A245" s="805"/>
      <c r="B245" s="818" t="s">
        <v>3686</v>
      </c>
      <c r="C245" s="801" t="s">
        <v>3697</v>
      </c>
      <c r="D245" s="801">
        <v>45027</v>
      </c>
      <c r="E245" s="801"/>
      <c r="F245" s="801">
        <f t="shared" si="103"/>
        <v>45028</v>
      </c>
      <c r="G245" s="757"/>
      <c r="H245" s="757"/>
      <c r="I245" s="854" t="e">
        <f t="shared" si="106"/>
        <v>#REF!</v>
      </c>
      <c r="J245" s="1053" t="e">
        <f t="shared" si="105"/>
        <v>#REF!</v>
      </c>
    </row>
    <row r="246" spans="1:10" s="14" customFormat="1" ht="27" hidden="1" customHeight="1">
      <c r="A246" s="805"/>
      <c r="B246" s="818" t="s">
        <v>1983</v>
      </c>
      <c r="C246" s="801" t="s">
        <v>3698</v>
      </c>
      <c r="D246" s="801">
        <v>45034</v>
      </c>
      <c r="E246" s="801"/>
      <c r="F246" s="801">
        <f t="shared" si="103"/>
        <v>45035</v>
      </c>
      <c r="G246" s="757"/>
      <c r="H246" s="757"/>
      <c r="I246" s="854" t="e">
        <f t="shared" si="106"/>
        <v>#REF!</v>
      </c>
      <c r="J246" s="1053" t="e">
        <f t="shared" si="105"/>
        <v>#REF!</v>
      </c>
    </row>
    <row r="247" spans="1:10" s="14" customFormat="1" ht="27" hidden="1" customHeight="1">
      <c r="A247" s="805"/>
      <c r="B247" s="818" t="s">
        <v>1833</v>
      </c>
      <c r="C247" s="801" t="s">
        <v>3699</v>
      </c>
      <c r="D247" s="801">
        <v>45039</v>
      </c>
      <c r="E247" s="801"/>
      <c r="F247" s="801">
        <f t="shared" si="103"/>
        <v>45040</v>
      </c>
      <c r="G247" s="757"/>
      <c r="H247" s="757"/>
      <c r="I247" s="854" t="e">
        <f t="shared" si="106"/>
        <v>#REF!</v>
      </c>
      <c r="J247" s="1053" t="e">
        <f t="shared" si="105"/>
        <v>#REF!</v>
      </c>
    </row>
    <row r="248" spans="1:10" s="14" customFormat="1" ht="27" hidden="1" customHeight="1">
      <c r="A248" s="805" t="s">
        <v>3700</v>
      </c>
      <c r="B248" s="827" t="s">
        <v>724</v>
      </c>
      <c r="C248" s="801" t="s">
        <v>3701</v>
      </c>
      <c r="D248" s="801">
        <v>45043</v>
      </c>
      <c r="E248" s="801"/>
      <c r="F248" s="801">
        <f t="shared" si="103"/>
        <v>45044</v>
      </c>
      <c r="G248" s="757"/>
      <c r="H248" s="757"/>
      <c r="I248" s="854" t="e">
        <f t="shared" si="106"/>
        <v>#REF!</v>
      </c>
      <c r="J248" s="1053" t="e">
        <f t="shared" si="105"/>
        <v>#REF!</v>
      </c>
    </row>
    <row r="249" spans="1:10" s="14" customFormat="1" ht="27" hidden="1" customHeight="1">
      <c r="A249" s="805" t="s">
        <v>3702</v>
      </c>
      <c r="B249" s="818" t="s">
        <v>2503</v>
      </c>
      <c r="C249" s="801" t="s">
        <v>3703</v>
      </c>
      <c r="D249" s="801">
        <v>45059</v>
      </c>
      <c r="E249" s="801"/>
      <c r="F249" s="801">
        <f t="shared" si="103"/>
        <v>45060</v>
      </c>
      <c r="G249" s="757"/>
      <c r="H249" s="757"/>
      <c r="I249" s="854" t="e">
        <f t="shared" si="106"/>
        <v>#REF!</v>
      </c>
      <c r="J249" s="1053" t="e">
        <f t="shared" si="105"/>
        <v>#REF!</v>
      </c>
    </row>
    <row r="250" spans="1:10" s="14" customFormat="1" ht="27" hidden="1" customHeight="1">
      <c r="A250" s="805" t="s">
        <v>3695</v>
      </c>
      <c r="B250" s="818" t="s">
        <v>1838</v>
      </c>
      <c r="C250" s="801" t="s">
        <v>3704</v>
      </c>
      <c r="D250" s="801">
        <v>45065</v>
      </c>
      <c r="E250" s="801"/>
      <c r="F250" s="801">
        <f t="shared" si="103"/>
        <v>45066</v>
      </c>
      <c r="G250" s="757"/>
      <c r="H250" s="757"/>
      <c r="I250" s="854" t="e">
        <f t="shared" si="106"/>
        <v>#REF!</v>
      </c>
      <c r="J250" s="1053" t="e">
        <f t="shared" si="105"/>
        <v>#REF!</v>
      </c>
    </row>
    <row r="251" spans="1:10" s="14" customFormat="1" ht="27" hidden="1" customHeight="1">
      <c r="A251" s="805"/>
      <c r="B251" s="818" t="s">
        <v>3686</v>
      </c>
      <c r="C251" s="801" t="s">
        <v>3705</v>
      </c>
      <c r="D251" s="801">
        <v>45066</v>
      </c>
      <c r="E251" s="801"/>
      <c r="F251" s="801">
        <f t="shared" si="103"/>
        <v>45067</v>
      </c>
      <c r="G251" s="757"/>
      <c r="H251" s="757"/>
      <c r="I251" s="854" t="e">
        <f t="shared" si="106"/>
        <v>#REF!</v>
      </c>
      <c r="J251" s="1053" t="e">
        <f t="shared" si="105"/>
        <v>#REF!</v>
      </c>
    </row>
    <row r="252" spans="1:10" s="14" customFormat="1" ht="27" hidden="1" customHeight="1">
      <c r="A252" s="805"/>
      <c r="B252" s="818" t="s">
        <v>1983</v>
      </c>
      <c r="C252" s="801" t="s">
        <v>3706</v>
      </c>
      <c r="D252" s="801">
        <v>45075</v>
      </c>
      <c r="E252" s="801"/>
      <c r="F252" s="801">
        <f t="shared" si="103"/>
        <v>45076</v>
      </c>
      <c r="I252" s="854" t="e">
        <f t="shared" ref="I252:I267" si="109">I251+7</f>
        <v>#REF!</v>
      </c>
      <c r="J252" s="1053" t="e">
        <f t="shared" si="105"/>
        <v>#REF!</v>
      </c>
    </row>
    <row r="253" spans="1:10" s="14" customFormat="1" ht="27" hidden="1" customHeight="1">
      <c r="A253" s="805"/>
      <c r="B253" s="818" t="s">
        <v>1833</v>
      </c>
      <c r="C253" s="801" t="s">
        <v>3707</v>
      </c>
      <c r="D253" s="801">
        <v>45081</v>
      </c>
      <c r="E253" s="801"/>
      <c r="F253" s="801">
        <f t="shared" si="103"/>
        <v>45082</v>
      </c>
      <c r="I253" s="854" t="e">
        <f t="shared" si="109"/>
        <v>#REF!</v>
      </c>
      <c r="J253" s="1053" t="e">
        <f t="shared" si="105"/>
        <v>#REF!</v>
      </c>
    </row>
    <row r="254" spans="1:10" s="14" customFormat="1" ht="27" hidden="1" customHeight="1">
      <c r="A254" s="805" t="s">
        <v>3708</v>
      </c>
      <c r="B254" s="818" t="s">
        <v>731</v>
      </c>
      <c r="C254" s="801" t="s">
        <v>3709</v>
      </c>
      <c r="D254" s="801">
        <v>45089</v>
      </c>
      <c r="E254" s="801"/>
      <c r="F254" s="801">
        <f t="shared" si="103"/>
        <v>45090</v>
      </c>
      <c r="I254" s="854" t="e">
        <f t="shared" si="109"/>
        <v>#REF!</v>
      </c>
      <c r="J254" s="1053" t="e">
        <f t="shared" si="105"/>
        <v>#REF!</v>
      </c>
    </row>
    <row r="255" spans="1:10" s="14" customFormat="1" ht="27" hidden="1" customHeight="1">
      <c r="A255" s="805"/>
      <c r="B255" s="818" t="s">
        <v>2503</v>
      </c>
      <c r="C255" s="801" t="s">
        <v>3710</v>
      </c>
      <c r="D255" s="801">
        <v>45097</v>
      </c>
      <c r="E255" s="801"/>
      <c r="F255" s="801">
        <f t="shared" si="103"/>
        <v>45098</v>
      </c>
      <c r="I255" s="854" t="e">
        <f t="shared" si="109"/>
        <v>#REF!</v>
      </c>
      <c r="J255" s="1053" t="e">
        <f t="shared" si="105"/>
        <v>#REF!</v>
      </c>
    </row>
    <row r="256" spans="1:10" s="14" customFormat="1" ht="27" hidden="1" customHeight="1">
      <c r="A256" s="805"/>
      <c r="B256" s="818" t="s">
        <v>1838</v>
      </c>
      <c r="C256" s="801" t="s">
        <v>3711</v>
      </c>
      <c r="D256" s="802">
        <f t="shared" ref="D256" si="110">D255+7</f>
        <v>45104</v>
      </c>
      <c r="E256" s="802"/>
      <c r="F256" s="802">
        <f t="shared" si="103"/>
        <v>45105</v>
      </c>
      <c r="I256" s="854" t="e">
        <f t="shared" si="109"/>
        <v>#REF!</v>
      </c>
      <c r="J256" s="1053" t="e">
        <f t="shared" si="105"/>
        <v>#REF!</v>
      </c>
    </row>
    <row r="257" spans="1:10" s="14" customFormat="1" ht="19.5" hidden="1" customHeight="1">
      <c r="A257" s="805"/>
      <c r="B257" s="846"/>
      <c r="C257" s="800"/>
      <c r="D257" s="800"/>
      <c r="E257" s="800"/>
      <c r="F257" s="800"/>
      <c r="I257" s="854" t="e">
        <f t="shared" si="109"/>
        <v>#REF!</v>
      </c>
      <c r="J257" s="1053"/>
    </row>
    <row r="258" spans="1:10" s="14" customFormat="1" ht="27" hidden="1" customHeight="1">
      <c r="A258" s="805" t="s">
        <v>3712</v>
      </c>
      <c r="B258" s="818" t="s">
        <v>3713</v>
      </c>
      <c r="C258" s="617" t="s">
        <v>3714</v>
      </c>
      <c r="D258" s="801">
        <v>45191</v>
      </c>
      <c r="E258" s="801"/>
      <c r="F258" s="801">
        <f t="shared" ref="F258:F284" si="111">D258+2</f>
        <v>45193</v>
      </c>
      <c r="I258" s="854" t="e">
        <f>#REF!+7</f>
        <v>#REF!</v>
      </c>
      <c r="J258" s="1053"/>
    </row>
    <row r="259" spans="1:10" s="14" customFormat="1" ht="27" hidden="1" customHeight="1">
      <c r="A259" s="805" t="s">
        <v>3715</v>
      </c>
      <c r="B259" s="818" t="s">
        <v>2104</v>
      </c>
      <c r="C259" s="617" t="s">
        <v>3716</v>
      </c>
      <c r="D259" s="801">
        <f t="shared" ref="D259:D276" si="112">D258+7</f>
        <v>45198</v>
      </c>
      <c r="E259" s="801"/>
      <c r="F259" s="801">
        <f t="shared" si="111"/>
        <v>45200</v>
      </c>
      <c r="I259" s="854" t="e">
        <f t="shared" si="109"/>
        <v>#REF!</v>
      </c>
      <c r="J259" s="1053"/>
    </row>
    <row r="260" spans="1:10" s="14" customFormat="1" ht="27" hidden="1" customHeight="1">
      <c r="A260" s="805" t="s">
        <v>3717</v>
      </c>
      <c r="B260" s="818" t="s">
        <v>1838</v>
      </c>
      <c r="C260" s="617" t="s">
        <v>3718</v>
      </c>
      <c r="D260" s="801">
        <f t="shared" si="112"/>
        <v>45205</v>
      </c>
      <c r="E260" s="801"/>
      <c r="F260" s="801">
        <f t="shared" si="111"/>
        <v>45207</v>
      </c>
      <c r="I260" s="854" t="e">
        <f t="shared" si="109"/>
        <v>#REF!</v>
      </c>
      <c r="J260" s="1053"/>
    </row>
    <row r="261" spans="1:10" s="14" customFormat="1" ht="27" hidden="1" customHeight="1">
      <c r="A261" s="805" t="s">
        <v>3702</v>
      </c>
      <c r="B261" s="806" t="s">
        <v>3450</v>
      </c>
      <c r="C261" s="617" t="s">
        <v>3719</v>
      </c>
      <c r="D261" s="801">
        <v>45213</v>
      </c>
      <c r="E261" s="801"/>
      <c r="F261" s="801">
        <f t="shared" si="111"/>
        <v>45215</v>
      </c>
      <c r="I261" s="854" t="e">
        <f t="shared" si="109"/>
        <v>#REF!</v>
      </c>
      <c r="J261" s="1053"/>
    </row>
    <row r="262" spans="1:10" s="14" customFormat="1" ht="27" hidden="1" customHeight="1">
      <c r="A262" s="805" t="s">
        <v>3720</v>
      </c>
      <c r="B262" s="806" t="s">
        <v>3721</v>
      </c>
      <c r="C262" s="617" t="s">
        <v>3722</v>
      </c>
      <c r="D262" s="801">
        <v>45219</v>
      </c>
      <c r="E262" s="801"/>
      <c r="F262" s="801">
        <f t="shared" si="111"/>
        <v>45221</v>
      </c>
      <c r="I262" s="854" t="e">
        <f t="shared" si="109"/>
        <v>#REF!</v>
      </c>
      <c r="J262" s="1053"/>
    </row>
    <row r="263" spans="1:10" s="14" customFormat="1" ht="27" hidden="1" customHeight="1">
      <c r="A263" s="805"/>
      <c r="B263" s="818" t="s">
        <v>3713</v>
      </c>
      <c r="C263" s="617" t="s">
        <v>3723</v>
      </c>
      <c r="D263" s="801">
        <f t="shared" si="112"/>
        <v>45226</v>
      </c>
      <c r="E263" s="801"/>
      <c r="F263" s="801">
        <f t="shared" si="111"/>
        <v>45228</v>
      </c>
      <c r="I263" s="854" t="e">
        <f t="shared" si="109"/>
        <v>#REF!</v>
      </c>
      <c r="J263" s="1053"/>
    </row>
    <row r="264" spans="1:10" s="14" customFormat="1" ht="27" hidden="1" customHeight="1">
      <c r="A264" s="805"/>
      <c r="B264" s="806" t="s">
        <v>2104</v>
      </c>
      <c r="C264" s="617" t="s">
        <v>3724</v>
      </c>
      <c r="D264" s="801">
        <f>D263+7</f>
        <v>45233</v>
      </c>
      <c r="E264" s="801"/>
      <c r="F264" s="801">
        <f t="shared" si="111"/>
        <v>45235</v>
      </c>
      <c r="I264" s="854" t="e">
        <f>I263+7</f>
        <v>#REF!</v>
      </c>
      <c r="J264" s="1053"/>
    </row>
    <row r="265" spans="1:10" s="14" customFormat="1" ht="27" hidden="1" customHeight="1">
      <c r="A265" s="805" t="s">
        <v>3662</v>
      </c>
      <c r="B265" s="818" t="s">
        <v>2127</v>
      </c>
      <c r="C265" s="617" t="s">
        <v>3725</v>
      </c>
      <c r="D265" s="801">
        <f t="shared" si="112"/>
        <v>45240</v>
      </c>
      <c r="E265" s="801"/>
      <c r="F265" s="801">
        <f t="shared" si="111"/>
        <v>45242</v>
      </c>
      <c r="I265" s="854" t="e">
        <f t="shared" si="109"/>
        <v>#REF!</v>
      </c>
      <c r="J265" s="1053"/>
    </row>
    <row r="266" spans="1:10" s="14" customFormat="1" ht="27" hidden="1" customHeight="1">
      <c r="A266" s="805" t="s">
        <v>3726</v>
      </c>
      <c r="B266" s="806" t="s">
        <v>1838</v>
      </c>
      <c r="C266" s="617" t="s">
        <v>3727</v>
      </c>
      <c r="D266" s="801">
        <f t="shared" si="112"/>
        <v>45247</v>
      </c>
      <c r="E266" s="801"/>
      <c r="F266" s="801">
        <f t="shared" si="111"/>
        <v>45249</v>
      </c>
      <c r="G266" s="801"/>
      <c r="H266" s="801"/>
      <c r="I266" s="854" t="e">
        <f t="shared" si="109"/>
        <v>#REF!</v>
      </c>
      <c r="J266" s="1053"/>
    </row>
    <row r="267" spans="1:10" s="14" customFormat="1" ht="27" hidden="1" customHeight="1">
      <c r="A267" s="805" t="s">
        <v>3728</v>
      </c>
      <c r="B267" s="806" t="s">
        <v>3721</v>
      </c>
      <c r="C267" s="617" t="s">
        <v>3729</v>
      </c>
      <c r="D267" s="801">
        <f t="shared" si="112"/>
        <v>45254</v>
      </c>
      <c r="E267" s="801"/>
      <c r="F267" s="801">
        <f t="shared" si="111"/>
        <v>45256</v>
      </c>
      <c r="G267" s="801"/>
      <c r="H267" s="801"/>
      <c r="I267" s="854" t="e">
        <f t="shared" si="109"/>
        <v>#REF!</v>
      </c>
      <c r="J267" s="1053"/>
    </row>
    <row r="268" spans="1:10" s="14" customFormat="1" ht="27" hidden="1" customHeight="1">
      <c r="A268" s="805"/>
      <c r="B268" s="818" t="s">
        <v>3713</v>
      </c>
      <c r="C268" s="617" t="s">
        <v>3730</v>
      </c>
      <c r="D268" s="801">
        <f t="shared" si="112"/>
        <v>45261</v>
      </c>
      <c r="E268" s="801"/>
      <c r="F268" s="801">
        <f t="shared" si="111"/>
        <v>45263</v>
      </c>
      <c r="G268" s="801"/>
      <c r="H268" s="801"/>
      <c r="I268" s="854" t="e">
        <f t="shared" ref="I268:I276" si="113">I267+7</f>
        <v>#REF!</v>
      </c>
      <c r="J268" s="1053"/>
    </row>
    <row r="269" spans="1:10" s="14" customFormat="1" ht="27" hidden="1" customHeight="1">
      <c r="A269" s="805" t="s">
        <v>3717</v>
      </c>
      <c r="B269" s="806" t="s">
        <v>3450</v>
      </c>
      <c r="C269" s="617" t="s">
        <v>3731</v>
      </c>
      <c r="D269" s="801">
        <v>45271</v>
      </c>
      <c r="E269" s="801"/>
      <c r="F269" s="801">
        <f t="shared" si="111"/>
        <v>45273</v>
      </c>
      <c r="G269" s="801"/>
      <c r="H269" s="801"/>
      <c r="I269" s="854" t="e">
        <f t="shared" si="113"/>
        <v>#REF!</v>
      </c>
      <c r="J269" s="1053"/>
    </row>
    <row r="270" spans="1:10" s="14" customFormat="1" ht="27" hidden="1" customHeight="1">
      <c r="A270" s="805"/>
      <c r="B270" s="806" t="s">
        <v>2127</v>
      </c>
      <c r="C270" s="617" t="s">
        <v>3732</v>
      </c>
      <c r="D270" s="801">
        <v>45276</v>
      </c>
      <c r="E270" s="801"/>
      <c r="F270" s="801">
        <f t="shared" si="111"/>
        <v>45278</v>
      </c>
      <c r="G270" s="801"/>
      <c r="H270" s="801"/>
      <c r="I270" s="854" t="e">
        <f t="shared" si="113"/>
        <v>#REF!</v>
      </c>
      <c r="J270" s="1053"/>
    </row>
    <row r="271" spans="1:10" s="14" customFormat="1" ht="27" hidden="1" customHeight="1">
      <c r="A271" s="805" t="s">
        <v>3702</v>
      </c>
      <c r="B271" s="806" t="s">
        <v>2104</v>
      </c>
      <c r="C271" s="617" t="s">
        <v>3733</v>
      </c>
      <c r="D271" s="801">
        <v>45284</v>
      </c>
      <c r="E271" s="801"/>
      <c r="F271" s="801">
        <f t="shared" si="111"/>
        <v>45286</v>
      </c>
      <c r="G271" s="801"/>
      <c r="H271" s="801"/>
      <c r="I271" s="854" t="e">
        <f t="shared" si="113"/>
        <v>#REF!</v>
      </c>
      <c r="J271" s="1053"/>
    </row>
    <row r="272" spans="1:10" s="14" customFormat="1" ht="27" hidden="1" customHeight="1">
      <c r="A272" s="805" t="s">
        <v>3734</v>
      </c>
      <c r="B272" s="806" t="s">
        <v>1838</v>
      </c>
      <c r="C272" s="617" t="s">
        <v>3735</v>
      </c>
      <c r="D272" s="801">
        <v>45289</v>
      </c>
      <c r="E272" s="801"/>
      <c r="F272" s="801">
        <f t="shared" si="111"/>
        <v>45291</v>
      </c>
      <c r="G272" s="801"/>
      <c r="H272" s="801"/>
      <c r="I272" s="854" t="e">
        <f t="shared" si="113"/>
        <v>#REF!</v>
      </c>
      <c r="J272" s="1053"/>
    </row>
    <row r="273" spans="1:10" s="14" customFormat="1" ht="27" hidden="1" customHeight="1">
      <c r="A273" s="805" t="s">
        <v>3657</v>
      </c>
      <c r="B273" s="842" t="s">
        <v>2507</v>
      </c>
      <c r="C273" s="617" t="s">
        <v>3736</v>
      </c>
      <c r="D273" s="801">
        <v>44933</v>
      </c>
      <c r="E273" s="801"/>
      <c r="F273" s="801">
        <f t="shared" si="111"/>
        <v>44935</v>
      </c>
      <c r="G273" s="801"/>
      <c r="H273" s="801"/>
      <c r="I273" s="854" t="e">
        <f t="shared" si="113"/>
        <v>#REF!</v>
      </c>
      <c r="J273" s="1053"/>
    </row>
    <row r="274" spans="1:10" s="14" customFormat="1" ht="27" hidden="1" customHeight="1">
      <c r="A274" s="805"/>
      <c r="B274" s="818" t="s">
        <v>3450</v>
      </c>
      <c r="C274" s="617" t="s">
        <v>3737</v>
      </c>
      <c r="D274" s="801">
        <v>44938</v>
      </c>
      <c r="E274" s="801"/>
      <c r="F274" s="801">
        <f t="shared" si="111"/>
        <v>44940</v>
      </c>
      <c r="G274" s="801"/>
      <c r="H274" s="801"/>
      <c r="I274" s="854" t="e">
        <f t="shared" si="113"/>
        <v>#REF!</v>
      </c>
      <c r="J274" s="1053"/>
    </row>
    <row r="275" spans="1:10" s="14" customFormat="1" ht="27" hidden="1" customHeight="1">
      <c r="A275" s="805"/>
      <c r="B275" s="818" t="s">
        <v>2127</v>
      </c>
      <c r="C275" s="617" t="s">
        <v>3738</v>
      </c>
      <c r="D275" s="801">
        <f>D274+7</f>
        <v>44945</v>
      </c>
      <c r="E275" s="801"/>
      <c r="F275" s="801">
        <f t="shared" si="111"/>
        <v>44947</v>
      </c>
      <c r="G275" s="801"/>
      <c r="H275" s="801"/>
      <c r="I275" s="854" t="e">
        <f t="shared" si="113"/>
        <v>#REF!</v>
      </c>
      <c r="J275" s="1053"/>
    </row>
    <row r="276" spans="1:10" s="14" customFormat="1" ht="27" hidden="1" customHeight="1">
      <c r="A276" s="805"/>
      <c r="B276" s="806" t="s">
        <v>2104</v>
      </c>
      <c r="C276" s="617" t="s">
        <v>3739</v>
      </c>
      <c r="D276" s="801">
        <f t="shared" si="112"/>
        <v>44952</v>
      </c>
      <c r="E276" s="801"/>
      <c r="F276" s="801">
        <f t="shared" si="111"/>
        <v>44954</v>
      </c>
      <c r="G276" s="801"/>
      <c r="H276" s="801"/>
      <c r="I276" s="854" t="e">
        <f t="shared" si="113"/>
        <v>#REF!</v>
      </c>
      <c r="J276" s="1053"/>
    </row>
    <row r="277" spans="1:10" s="14" customFormat="1" ht="27" hidden="1" customHeight="1">
      <c r="A277" s="805"/>
      <c r="B277" s="818" t="s">
        <v>1838</v>
      </c>
      <c r="C277" s="617" t="s">
        <v>3740</v>
      </c>
      <c r="D277" s="801">
        <v>45329</v>
      </c>
      <c r="E277" s="801"/>
      <c r="F277" s="801">
        <f t="shared" si="111"/>
        <v>45331</v>
      </c>
      <c r="G277" s="801"/>
      <c r="H277" s="801"/>
      <c r="I277" s="854">
        <v>45325</v>
      </c>
      <c r="J277" s="1053"/>
    </row>
    <row r="278" spans="1:10" s="14" customFormat="1" ht="27" hidden="1" customHeight="1">
      <c r="A278" s="805"/>
      <c r="B278" s="818" t="s">
        <v>2507</v>
      </c>
      <c r="C278" s="617" t="s">
        <v>3741</v>
      </c>
      <c r="D278" s="801">
        <v>45336</v>
      </c>
      <c r="E278" s="801"/>
      <c r="F278" s="801">
        <f t="shared" si="111"/>
        <v>45338</v>
      </c>
      <c r="G278" s="801"/>
      <c r="H278" s="801"/>
      <c r="I278" s="854">
        <v>45332</v>
      </c>
      <c r="J278" s="1053"/>
    </row>
    <row r="279" spans="1:10" s="14" customFormat="1" ht="27" hidden="1" customHeight="1">
      <c r="A279" s="805"/>
      <c r="B279" s="818" t="s">
        <v>3450</v>
      </c>
      <c r="C279" s="617" t="s">
        <v>3742</v>
      </c>
      <c r="D279" s="801">
        <v>45342</v>
      </c>
      <c r="E279" s="801"/>
      <c r="F279" s="801">
        <f t="shared" si="111"/>
        <v>45344</v>
      </c>
      <c r="G279" s="801"/>
      <c r="H279" s="801"/>
      <c r="I279" s="854">
        <v>45339</v>
      </c>
      <c r="J279" s="1053"/>
    </row>
    <row r="280" spans="1:10" s="14" customFormat="1" ht="27" hidden="1" customHeight="1">
      <c r="A280" s="805"/>
      <c r="B280" s="818" t="s">
        <v>2127</v>
      </c>
      <c r="C280" s="617" t="s">
        <v>3743</v>
      </c>
      <c r="D280" s="801">
        <v>45348</v>
      </c>
      <c r="E280" s="801"/>
      <c r="F280" s="801">
        <f t="shared" si="111"/>
        <v>45350</v>
      </c>
      <c r="G280" s="801"/>
      <c r="H280" s="801"/>
      <c r="I280" s="854">
        <v>45346</v>
      </c>
      <c r="J280" s="1053"/>
    </row>
    <row r="281" spans="1:10" s="14" customFormat="1" ht="27" hidden="1" customHeight="1">
      <c r="A281" s="805"/>
      <c r="B281" s="806" t="s">
        <v>2104</v>
      </c>
      <c r="C281" s="617" t="s">
        <v>3744</v>
      </c>
      <c r="D281" s="801">
        <v>45359</v>
      </c>
      <c r="E281" s="801"/>
      <c r="F281" s="801">
        <f t="shared" si="111"/>
        <v>45361</v>
      </c>
      <c r="G281" s="801"/>
      <c r="H281" s="801"/>
      <c r="I281" s="854">
        <v>45353</v>
      </c>
      <c r="J281" s="1053"/>
    </row>
    <row r="282" spans="1:10" s="14" customFormat="1" ht="27" hidden="1" customHeight="1">
      <c r="A282" s="805" t="s">
        <v>3662</v>
      </c>
      <c r="B282" s="818" t="s">
        <v>2442</v>
      </c>
      <c r="C282" s="617" t="s">
        <v>3745</v>
      </c>
      <c r="D282" s="801">
        <v>45359</v>
      </c>
      <c r="E282" s="801"/>
      <c r="F282" s="801">
        <f t="shared" si="111"/>
        <v>45361</v>
      </c>
      <c r="G282" s="801"/>
      <c r="H282" s="801"/>
      <c r="I282" s="854">
        <f>I281+7</f>
        <v>45360</v>
      </c>
      <c r="J282" s="1053"/>
    </row>
    <row r="283" spans="1:10" s="14" customFormat="1" ht="27" hidden="1" customHeight="1">
      <c r="A283" s="805"/>
      <c r="B283" s="818" t="s">
        <v>2507</v>
      </c>
      <c r="C283" s="617" t="s">
        <v>3746</v>
      </c>
      <c r="D283" s="801">
        <v>45370</v>
      </c>
      <c r="E283" s="801"/>
      <c r="F283" s="801">
        <f t="shared" si="111"/>
        <v>45372</v>
      </c>
      <c r="G283" s="801"/>
      <c r="H283" s="801"/>
      <c r="I283" s="854">
        <f t="shared" ref="I283:I305" si="114">I282+7</f>
        <v>45367</v>
      </c>
      <c r="J283" s="1053"/>
    </row>
    <row r="284" spans="1:10" s="14" customFormat="1" ht="27" hidden="1" customHeight="1">
      <c r="A284" s="805"/>
      <c r="B284" s="895" t="s">
        <v>3450</v>
      </c>
      <c r="C284" s="894" t="s">
        <v>3747</v>
      </c>
      <c r="D284" s="801">
        <v>45378</v>
      </c>
      <c r="E284" s="801"/>
      <c r="F284" s="801">
        <f t="shared" si="111"/>
        <v>45380</v>
      </c>
      <c r="G284" s="801"/>
      <c r="H284" s="801"/>
      <c r="I284" s="854">
        <f t="shared" si="114"/>
        <v>45374</v>
      </c>
      <c r="J284" s="1053"/>
    </row>
    <row r="285" spans="1:10" s="14" customFormat="1" ht="27" hidden="1" customHeight="1">
      <c r="A285" s="805"/>
      <c r="B285" s="949" t="s">
        <v>2127</v>
      </c>
      <c r="C285" s="942" t="s">
        <v>3446</v>
      </c>
      <c r="D285" s="940">
        <v>45389</v>
      </c>
      <c r="E285" s="940"/>
      <c r="F285" s="871" t="s">
        <v>283</v>
      </c>
      <c r="G285" s="871"/>
      <c r="H285" s="871"/>
      <c r="I285" s="757">
        <f t="shared" si="114"/>
        <v>45381</v>
      </c>
      <c r="J285" s="1053"/>
    </row>
    <row r="286" spans="1:10" s="14" customFormat="1" ht="27" hidden="1" customHeight="1">
      <c r="A286" s="839" t="s">
        <v>2104</v>
      </c>
      <c r="B286" s="908" t="s">
        <v>307</v>
      </c>
      <c r="C286" s="926" t="s">
        <v>3447</v>
      </c>
      <c r="D286" s="849">
        <v>45394</v>
      </c>
      <c r="E286" s="849"/>
      <c r="F286" s="849">
        <f>D286+2</f>
        <v>45396</v>
      </c>
      <c r="G286" s="849"/>
      <c r="H286" s="849"/>
      <c r="I286" s="757">
        <f t="shared" si="114"/>
        <v>45388</v>
      </c>
      <c r="J286" s="1053"/>
    </row>
    <row r="287" spans="1:10" s="14" customFormat="1" ht="27" hidden="1" customHeight="1">
      <c r="A287" s="839" t="s">
        <v>2442</v>
      </c>
      <c r="B287" s="949" t="s">
        <v>2104</v>
      </c>
      <c r="C287" s="942" t="s">
        <v>3448</v>
      </c>
      <c r="D287" s="940">
        <v>45400</v>
      </c>
      <c r="E287" s="940"/>
      <c r="F287" s="801">
        <f>D287+2</f>
        <v>45402</v>
      </c>
      <c r="G287" s="801"/>
      <c r="H287" s="801"/>
      <c r="I287" s="757">
        <f t="shared" si="114"/>
        <v>45395</v>
      </c>
      <c r="J287" s="1053"/>
    </row>
    <row r="288" spans="1:10" s="14" customFormat="1" ht="27" hidden="1" customHeight="1">
      <c r="A288" s="865" t="s">
        <v>2507</v>
      </c>
      <c r="B288" s="949" t="s">
        <v>2442</v>
      </c>
      <c r="C288" s="942" t="s">
        <v>3449</v>
      </c>
      <c r="D288" s="940">
        <v>45405</v>
      </c>
      <c r="E288" s="940"/>
      <c r="F288" s="801">
        <f>D288+2</f>
        <v>45407</v>
      </c>
      <c r="G288" s="801"/>
      <c r="H288" s="801"/>
      <c r="I288" s="757">
        <f t="shared" si="114"/>
        <v>45402</v>
      </c>
      <c r="J288" s="1053"/>
    </row>
    <row r="289" spans="1:10" s="14" customFormat="1" ht="27" hidden="1" customHeight="1">
      <c r="A289" s="865" t="s">
        <v>3450</v>
      </c>
      <c r="B289" s="949" t="s">
        <v>2507</v>
      </c>
      <c r="C289" s="942" t="s">
        <v>3451</v>
      </c>
      <c r="D289" s="940">
        <v>45413</v>
      </c>
      <c r="E289" s="940"/>
      <c r="F289" s="801">
        <f>D289+2</f>
        <v>45415</v>
      </c>
      <c r="G289" s="801"/>
      <c r="H289" s="801"/>
      <c r="I289" s="757">
        <f t="shared" si="114"/>
        <v>45409</v>
      </c>
      <c r="J289" s="1053"/>
    </row>
    <row r="290" spans="1:10" s="14" customFormat="1" ht="20.100000000000001" hidden="1" customHeight="1">
      <c r="A290" s="865" t="s">
        <v>2127</v>
      </c>
      <c r="B290" s="949" t="s">
        <v>3450</v>
      </c>
      <c r="C290" s="942" t="s">
        <v>3452</v>
      </c>
      <c r="D290" s="940">
        <v>45421</v>
      </c>
      <c r="E290" s="940"/>
      <c r="F290" s="801">
        <f>D290+2</f>
        <v>45423</v>
      </c>
      <c r="G290" s="801"/>
      <c r="H290" s="801"/>
      <c r="I290" s="757">
        <f t="shared" si="114"/>
        <v>45416</v>
      </c>
      <c r="J290" s="1053"/>
    </row>
    <row r="291" spans="1:10" s="14" customFormat="1" ht="20.100000000000001" hidden="1" customHeight="1">
      <c r="A291" s="865" t="s">
        <v>3453</v>
      </c>
      <c r="B291" s="942" t="s">
        <v>2127</v>
      </c>
      <c r="C291" s="942" t="s">
        <v>3454</v>
      </c>
      <c r="D291" s="940">
        <v>45434</v>
      </c>
      <c r="E291" s="940"/>
      <c r="F291" s="871" t="s">
        <v>283</v>
      </c>
      <c r="G291" s="871"/>
      <c r="H291" s="871"/>
      <c r="I291" s="757">
        <f t="shared" si="114"/>
        <v>45423</v>
      </c>
      <c r="J291" s="1053"/>
    </row>
    <row r="292" spans="1:10" s="14" customFormat="1" ht="20.100000000000001" hidden="1" customHeight="1">
      <c r="A292" s="839" t="s">
        <v>3455</v>
      </c>
      <c r="B292" s="942" t="s">
        <v>3456</v>
      </c>
      <c r="C292" s="942" t="s">
        <v>3457</v>
      </c>
      <c r="D292" s="940">
        <v>45443</v>
      </c>
      <c r="E292" s="940"/>
      <c r="F292" s="871" t="s">
        <v>283</v>
      </c>
      <c r="G292" s="871"/>
      <c r="H292" s="871"/>
      <c r="I292" s="757">
        <f t="shared" si="114"/>
        <v>45430</v>
      </c>
      <c r="J292" s="1053"/>
    </row>
    <row r="293" spans="1:10" s="14" customFormat="1" ht="20.100000000000001" hidden="1" customHeight="1">
      <c r="A293" s="839" t="s">
        <v>3458</v>
      </c>
      <c r="B293" s="942" t="s">
        <v>2442</v>
      </c>
      <c r="C293" s="942" t="s">
        <v>3459</v>
      </c>
      <c r="D293" s="940">
        <v>45453</v>
      </c>
      <c r="E293" s="940"/>
      <c r="F293" s="871" t="s">
        <v>283</v>
      </c>
      <c r="G293" s="871"/>
      <c r="H293" s="871"/>
      <c r="I293" s="757">
        <f t="shared" si="114"/>
        <v>45437</v>
      </c>
      <c r="J293" s="1053"/>
    </row>
    <row r="294" spans="1:10" s="14" customFormat="1" ht="20.100000000000001" hidden="1" customHeight="1">
      <c r="A294" s="865" t="s">
        <v>2507</v>
      </c>
      <c r="B294" s="871" t="s">
        <v>307</v>
      </c>
      <c r="C294" s="942" t="s">
        <v>3460</v>
      </c>
      <c r="D294" s="849">
        <v>45443</v>
      </c>
      <c r="E294" s="849"/>
      <c r="F294" s="849">
        <f>D294+2</f>
        <v>45445</v>
      </c>
      <c r="G294" s="849"/>
      <c r="H294" s="849"/>
      <c r="I294" s="757">
        <f t="shared" si="114"/>
        <v>45444</v>
      </c>
      <c r="J294" s="1053"/>
    </row>
    <row r="295" spans="1:10" s="14" customFormat="1" ht="20.100000000000001" hidden="1" customHeight="1">
      <c r="A295" s="865" t="s">
        <v>3461</v>
      </c>
      <c r="B295" s="942" t="s">
        <v>2507</v>
      </c>
      <c r="C295" s="942" t="s">
        <v>3462</v>
      </c>
      <c r="D295" s="940">
        <v>45458</v>
      </c>
      <c r="E295" s="940"/>
      <c r="F295" s="871" t="s">
        <v>283</v>
      </c>
      <c r="G295" s="871"/>
      <c r="H295" s="871"/>
      <c r="I295" s="757">
        <f t="shared" si="114"/>
        <v>45451</v>
      </c>
      <c r="J295" s="1053"/>
    </row>
    <row r="296" spans="1:10" s="14" customFormat="1" ht="20.100000000000001" hidden="1" customHeight="1">
      <c r="A296" s="865" t="s">
        <v>3463</v>
      </c>
      <c r="B296" s="942" t="s">
        <v>3043</v>
      </c>
      <c r="C296" s="942" t="s">
        <v>3464</v>
      </c>
      <c r="D296" s="940">
        <v>45468</v>
      </c>
      <c r="E296" s="940"/>
      <c r="F296" s="871" t="s">
        <v>283</v>
      </c>
      <c r="G296" s="871"/>
      <c r="H296" s="871"/>
      <c r="I296" s="757">
        <f t="shared" si="114"/>
        <v>45458</v>
      </c>
      <c r="J296" s="1053"/>
    </row>
    <row r="297" spans="1:10" s="14" customFormat="1" ht="20.100000000000001" hidden="1" customHeight="1">
      <c r="A297" s="839" t="s">
        <v>3453</v>
      </c>
      <c r="B297" s="942" t="s">
        <v>2127</v>
      </c>
      <c r="C297" s="942" t="s">
        <v>3465</v>
      </c>
      <c r="D297" s="940">
        <v>45476</v>
      </c>
      <c r="E297" s="940"/>
      <c r="F297" s="871" t="s">
        <v>283</v>
      </c>
      <c r="G297" s="871"/>
      <c r="H297" s="871"/>
      <c r="I297" s="757">
        <f t="shared" si="114"/>
        <v>45465</v>
      </c>
      <c r="J297" s="1053"/>
    </row>
    <row r="298" spans="1:10" s="14" customFormat="1" ht="20.100000000000001" hidden="1" customHeight="1">
      <c r="A298" s="865" t="s">
        <v>3466</v>
      </c>
      <c r="B298" s="942" t="s">
        <v>3456</v>
      </c>
      <c r="C298" s="942" t="s">
        <v>3467</v>
      </c>
      <c r="D298" s="871" t="s">
        <v>283</v>
      </c>
      <c r="E298" s="871"/>
      <c r="F298" s="798" t="s">
        <v>283</v>
      </c>
      <c r="G298" s="798"/>
      <c r="H298" s="798"/>
      <c r="I298" s="757">
        <f t="shared" si="114"/>
        <v>45472</v>
      </c>
      <c r="J298" s="1053"/>
    </row>
    <row r="299" spans="1:10" s="14" customFormat="1" ht="20.100000000000001" hidden="1" customHeight="1">
      <c r="A299" s="865" t="s">
        <v>3468</v>
      </c>
      <c r="B299" s="942" t="s">
        <v>2442</v>
      </c>
      <c r="C299" s="942" t="s">
        <v>3469</v>
      </c>
      <c r="D299" s="871" t="s">
        <v>283</v>
      </c>
      <c r="E299" s="871"/>
      <c r="F299" s="798" t="s">
        <v>283</v>
      </c>
      <c r="G299" s="798"/>
      <c r="H299" s="798"/>
      <c r="I299" s="757">
        <f t="shared" si="114"/>
        <v>45479</v>
      </c>
      <c r="J299" s="1053"/>
    </row>
    <row r="300" spans="1:10" s="14" customFormat="1" ht="20.100000000000001" hidden="1" customHeight="1">
      <c r="A300" s="839" t="s">
        <v>3470</v>
      </c>
      <c r="B300" s="942" t="s">
        <v>2507</v>
      </c>
      <c r="C300" s="942" t="s">
        <v>3471</v>
      </c>
      <c r="D300" s="940">
        <v>45500</v>
      </c>
      <c r="E300" s="940"/>
      <c r="F300" s="871" t="s">
        <v>283</v>
      </c>
      <c r="G300" s="871"/>
      <c r="H300" s="871"/>
      <c r="I300" s="757">
        <f t="shared" si="114"/>
        <v>45486</v>
      </c>
      <c r="J300" s="1053"/>
    </row>
    <row r="301" spans="1:10" s="14" customFormat="1" ht="20.100000000000001" hidden="1" customHeight="1">
      <c r="A301" s="839" t="s">
        <v>3470</v>
      </c>
      <c r="B301" s="942" t="s">
        <v>3043</v>
      </c>
      <c r="C301" s="942" t="s">
        <v>3472</v>
      </c>
      <c r="D301" s="871" t="s">
        <v>283</v>
      </c>
      <c r="E301" s="871"/>
      <c r="F301" s="798" t="s">
        <v>283</v>
      </c>
      <c r="G301" s="798"/>
      <c r="H301" s="798"/>
      <c r="I301" s="757">
        <f t="shared" si="114"/>
        <v>45493</v>
      </c>
      <c r="J301" s="1053"/>
    </row>
    <row r="302" spans="1:10" s="14" customFormat="1" ht="20.100000000000001" hidden="1" customHeight="1">
      <c r="A302" s="839" t="s">
        <v>3470</v>
      </c>
      <c r="B302" s="942" t="s">
        <v>2127</v>
      </c>
      <c r="C302" s="942" t="s">
        <v>3473</v>
      </c>
      <c r="D302" s="940">
        <v>45514</v>
      </c>
      <c r="E302" s="940"/>
      <c r="F302" s="871" t="s">
        <v>283</v>
      </c>
      <c r="G302" s="871"/>
      <c r="H302" s="871"/>
      <c r="I302" s="757">
        <f t="shared" si="114"/>
        <v>45500</v>
      </c>
      <c r="J302" s="1053"/>
    </row>
    <row r="303" spans="1:10" s="14" customFormat="1" ht="20.100000000000001" hidden="1" customHeight="1">
      <c r="A303" s="839" t="s">
        <v>3470</v>
      </c>
      <c r="B303" s="942" t="s">
        <v>3456</v>
      </c>
      <c r="C303" s="942" t="s">
        <v>3474</v>
      </c>
      <c r="D303" s="940">
        <v>45523</v>
      </c>
      <c r="E303" s="940"/>
      <c r="F303" s="871" t="s">
        <v>283</v>
      </c>
      <c r="G303" s="871"/>
      <c r="H303" s="871"/>
      <c r="I303" s="757">
        <f t="shared" si="114"/>
        <v>45507</v>
      </c>
      <c r="J303" s="1053"/>
    </row>
    <row r="304" spans="1:10" s="14" customFormat="1" ht="20.100000000000001" hidden="1" customHeight="1">
      <c r="A304" s="839" t="s">
        <v>3470</v>
      </c>
      <c r="B304" s="942" t="s">
        <v>2442</v>
      </c>
      <c r="C304" s="942" t="s">
        <v>3475</v>
      </c>
      <c r="D304" s="940">
        <v>45523</v>
      </c>
      <c r="E304" s="940"/>
      <c r="F304" s="871" t="s">
        <v>283</v>
      </c>
      <c r="G304" s="871"/>
      <c r="H304" s="871"/>
      <c r="I304" s="757">
        <f t="shared" si="114"/>
        <v>45514</v>
      </c>
      <c r="J304" s="1053"/>
    </row>
    <row r="305" spans="1:11" s="14" customFormat="1" ht="20.100000000000001" hidden="1" customHeight="1">
      <c r="A305" s="865" t="s">
        <v>2507</v>
      </c>
      <c r="B305" s="942" t="s">
        <v>2499</v>
      </c>
      <c r="C305" s="942" t="s">
        <v>3476</v>
      </c>
      <c r="D305" s="871" t="s">
        <v>283</v>
      </c>
      <c r="E305" s="871"/>
      <c r="F305" s="849" t="e">
        <f>D305+2</f>
        <v>#VALUE!</v>
      </c>
      <c r="G305" s="849"/>
      <c r="H305" s="849"/>
      <c r="I305" s="757">
        <f t="shared" si="114"/>
        <v>45521</v>
      </c>
      <c r="J305" s="1053"/>
    </row>
    <row r="306" spans="1:11" s="14" customFormat="1" ht="20.100000000000001" hidden="1" customHeight="1">
      <c r="A306" s="865"/>
      <c r="B306" s="1011" t="s">
        <v>307</v>
      </c>
      <c r="C306" s="942" t="s">
        <v>3748</v>
      </c>
      <c r="D306" s="849">
        <v>45541</v>
      </c>
      <c r="E306" s="849"/>
      <c r="F306" s="849">
        <f t="shared" ref="F306:F312" si="115">D306+8</f>
        <v>45549</v>
      </c>
      <c r="G306" s="849"/>
      <c r="H306" s="849"/>
      <c r="I306" s="757">
        <v>45537</v>
      </c>
      <c r="J306" s="1053"/>
      <c r="K306" s="407"/>
    </row>
    <row r="307" spans="1:11" s="14" customFormat="1" ht="20.100000000000001" hidden="1" customHeight="1">
      <c r="A307" s="865"/>
      <c r="B307" s="942" t="s">
        <v>2442</v>
      </c>
      <c r="C307" s="942" t="s">
        <v>3749</v>
      </c>
      <c r="D307" s="940">
        <v>45545</v>
      </c>
      <c r="E307" s="940">
        <f>D307+2</f>
        <v>45547</v>
      </c>
      <c r="F307" s="801">
        <f t="shared" si="115"/>
        <v>45553</v>
      </c>
      <c r="G307" s="801"/>
      <c r="H307" s="801"/>
      <c r="I307" s="757">
        <f>I306+7</f>
        <v>45544</v>
      </c>
      <c r="J307" s="1053"/>
      <c r="K307" s="407"/>
    </row>
    <row r="308" spans="1:11" s="14" customFormat="1" ht="20.100000000000001" hidden="1" customHeight="1">
      <c r="A308" s="865"/>
      <c r="B308" s="1011" t="s">
        <v>307</v>
      </c>
      <c r="C308" s="942" t="s">
        <v>3750</v>
      </c>
      <c r="D308" s="849">
        <v>45551</v>
      </c>
      <c r="E308" s="849">
        <f>D308+3</f>
        <v>45554</v>
      </c>
      <c r="F308" s="849">
        <f t="shared" si="115"/>
        <v>45559</v>
      </c>
      <c r="G308" s="849"/>
      <c r="H308" s="849"/>
      <c r="I308" s="757">
        <f t="shared" ref="I308:I311" si="116">I307+7</f>
        <v>45551</v>
      </c>
      <c r="J308" s="1053"/>
      <c r="K308" s="407"/>
    </row>
    <row r="309" spans="1:11" s="14" customFormat="1" ht="20.100000000000001" hidden="1" customHeight="1">
      <c r="A309" s="839"/>
      <c r="B309" s="942" t="s">
        <v>2127</v>
      </c>
      <c r="C309" s="942" t="s">
        <v>3751</v>
      </c>
      <c r="D309" s="942">
        <v>45559</v>
      </c>
      <c r="E309" s="940">
        <f>D309+3</f>
        <v>45562</v>
      </c>
      <c r="F309" s="801">
        <f t="shared" si="115"/>
        <v>45567</v>
      </c>
      <c r="G309" s="801"/>
      <c r="H309" s="801"/>
      <c r="I309" s="757">
        <f t="shared" si="116"/>
        <v>45558</v>
      </c>
      <c r="J309" s="332">
        <f t="shared" ref="J309:J325" si="117">WEEKNUM(I309)</f>
        <v>39</v>
      </c>
      <c r="K309" s="407"/>
    </row>
    <row r="310" spans="1:11" s="14" customFormat="1" ht="20.100000000000001" hidden="1" customHeight="1">
      <c r="A310" s="865" t="s">
        <v>3633</v>
      </c>
      <c r="B310" s="1011" t="s">
        <v>307</v>
      </c>
      <c r="C310" s="942" t="s">
        <v>3752</v>
      </c>
      <c r="D310" s="799">
        <v>45565</v>
      </c>
      <c r="E310" s="849">
        <f>D310+3</f>
        <v>45568</v>
      </c>
      <c r="F310" s="849">
        <f t="shared" si="115"/>
        <v>45573</v>
      </c>
      <c r="G310" s="849"/>
      <c r="H310" s="849"/>
      <c r="I310" s="757">
        <f t="shared" si="116"/>
        <v>45565</v>
      </c>
      <c r="J310" s="332">
        <f t="shared" si="117"/>
        <v>40</v>
      </c>
      <c r="K310" s="407"/>
    </row>
    <row r="311" spans="1:11" s="14" customFormat="1" ht="20.100000000000001" hidden="1" customHeight="1">
      <c r="A311" s="865"/>
      <c r="B311" s="942" t="s">
        <v>3456</v>
      </c>
      <c r="C311" s="942" t="s">
        <v>3753</v>
      </c>
      <c r="D311" s="871" t="s">
        <v>283</v>
      </c>
      <c r="E311" s="849" t="e">
        <f>D311+3</f>
        <v>#VALUE!</v>
      </c>
      <c r="F311" s="849" t="e">
        <f t="shared" si="115"/>
        <v>#VALUE!</v>
      </c>
      <c r="G311" s="849"/>
      <c r="H311" s="849"/>
      <c r="I311" s="757">
        <f t="shared" si="116"/>
        <v>45572</v>
      </c>
      <c r="J311" s="332">
        <f t="shared" si="117"/>
        <v>41</v>
      </c>
      <c r="K311" s="407"/>
    </row>
    <row r="312" spans="1:11" s="14" customFormat="1" ht="20.100000000000001" hidden="1" customHeight="1">
      <c r="A312" s="865"/>
      <c r="B312" s="942" t="s">
        <v>3754</v>
      </c>
      <c r="C312" s="942" t="s">
        <v>3755</v>
      </c>
      <c r="D312" s="940">
        <v>45579</v>
      </c>
      <c r="E312" s="940">
        <f>D312+3</f>
        <v>45582</v>
      </c>
      <c r="F312" s="801">
        <f t="shared" si="115"/>
        <v>45587</v>
      </c>
      <c r="G312" s="801"/>
      <c r="H312" s="801"/>
      <c r="I312" s="757">
        <f t="shared" ref="I312" si="118">I311+7</f>
        <v>45579</v>
      </c>
      <c r="J312" s="332">
        <f t="shared" si="117"/>
        <v>42</v>
      </c>
      <c r="K312" s="407"/>
    </row>
    <row r="313" spans="1:11" s="14" customFormat="1" ht="20.100000000000001" hidden="1" customHeight="1">
      <c r="A313" s="865" t="s">
        <v>2442</v>
      </c>
      <c r="B313" s="1011" t="s">
        <v>307</v>
      </c>
      <c r="C313" s="942" t="s">
        <v>3756</v>
      </c>
      <c r="D313" s="799"/>
      <c r="E313" s="799"/>
      <c r="F313" s="799"/>
      <c r="G313" s="799"/>
      <c r="H313" s="799"/>
      <c r="I313" s="757">
        <f>I312+7</f>
        <v>45586</v>
      </c>
      <c r="J313" s="332">
        <f t="shared" si="117"/>
        <v>43</v>
      </c>
      <c r="K313" s="407"/>
    </row>
    <row r="314" spans="1:11" s="14" customFormat="1" ht="20.100000000000001" hidden="1" customHeight="1">
      <c r="A314" s="865"/>
      <c r="B314" s="942" t="s">
        <v>3757</v>
      </c>
      <c r="C314" s="942" t="s">
        <v>3758</v>
      </c>
      <c r="D314" s="940">
        <v>45593</v>
      </c>
      <c r="E314" s="801">
        <f t="shared" ref="E314:E316" si="119">D314+3</f>
        <v>45596</v>
      </c>
      <c r="F314" s="801">
        <f t="shared" ref="F314:F322" si="120">D314+8</f>
        <v>45601</v>
      </c>
      <c r="I314" s="757">
        <f t="shared" ref="I314:I324" si="121">I313+7</f>
        <v>45593</v>
      </c>
      <c r="J314" s="332">
        <f t="shared" si="117"/>
        <v>44</v>
      </c>
      <c r="K314" s="407"/>
    </row>
    <row r="315" spans="1:11" s="14" customFormat="1" ht="20.100000000000001" hidden="1" customHeight="1">
      <c r="A315" s="865" t="s">
        <v>3759</v>
      </c>
      <c r="B315" s="942" t="s">
        <v>726</v>
      </c>
      <c r="C315" s="942" t="s">
        <v>3760</v>
      </c>
      <c r="D315" s="940">
        <v>45601</v>
      </c>
      <c r="E315" s="801">
        <f t="shared" si="119"/>
        <v>45604</v>
      </c>
      <c r="F315" s="801">
        <f t="shared" si="120"/>
        <v>45609</v>
      </c>
      <c r="G315" s="800"/>
      <c r="H315" s="800"/>
      <c r="I315" s="757">
        <f t="shared" si="121"/>
        <v>45600</v>
      </c>
      <c r="J315" s="332">
        <f t="shared" si="117"/>
        <v>45</v>
      </c>
      <c r="K315" s="407"/>
    </row>
    <row r="316" spans="1:11" s="14" customFormat="1" ht="20.100000000000001" hidden="1" customHeight="1">
      <c r="A316" s="865" t="s">
        <v>2127</v>
      </c>
      <c r="B316" s="942" t="s">
        <v>728</v>
      </c>
      <c r="C316" s="942" t="s">
        <v>3761</v>
      </c>
      <c r="D316" s="940">
        <v>45608</v>
      </c>
      <c r="E316" s="801">
        <f t="shared" si="119"/>
        <v>45611</v>
      </c>
      <c r="F316" s="801">
        <f t="shared" si="120"/>
        <v>45616</v>
      </c>
      <c r="G316" s="677"/>
      <c r="H316" s="677"/>
      <c r="I316" s="757">
        <f t="shared" si="121"/>
        <v>45607</v>
      </c>
      <c r="J316" s="332">
        <f t="shared" si="117"/>
        <v>46</v>
      </c>
      <c r="K316" s="407"/>
    </row>
    <row r="317" spans="1:11" s="14" customFormat="1" ht="20.100000000000001" hidden="1" customHeight="1">
      <c r="A317" s="865" t="s">
        <v>3762</v>
      </c>
      <c r="B317" s="942" t="s">
        <v>3644</v>
      </c>
      <c r="C317" s="942" t="s">
        <v>3763</v>
      </c>
      <c r="D317" s="942">
        <v>45617</v>
      </c>
      <c r="E317" s="801">
        <f>D317+2</f>
        <v>45619</v>
      </c>
      <c r="F317" s="871" t="s">
        <v>283</v>
      </c>
      <c r="G317" s="11"/>
      <c r="H317" s="11"/>
      <c r="I317" s="757">
        <f>I316+7</f>
        <v>45614</v>
      </c>
      <c r="J317" s="332">
        <f t="shared" si="117"/>
        <v>47</v>
      </c>
      <c r="K317" s="407"/>
    </row>
    <row r="318" spans="1:11" s="14" customFormat="1" ht="20.100000000000001" hidden="1" customHeight="1">
      <c r="A318" s="865"/>
      <c r="B318" s="942" t="s">
        <v>3043</v>
      </c>
      <c r="C318" s="942" t="s">
        <v>3764</v>
      </c>
      <c r="D318" s="940">
        <v>45621</v>
      </c>
      <c r="E318" s="801">
        <f t="shared" ref="E318:E322" si="122">D318+2</f>
        <v>45623</v>
      </c>
      <c r="F318" s="871" t="s">
        <v>283</v>
      </c>
      <c r="G318" s="11"/>
      <c r="H318" s="11"/>
      <c r="I318" s="757">
        <f t="shared" si="121"/>
        <v>45621</v>
      </c>
      <c r="J318" s="332">
        <f t="shared" si="117"/>
        <v>48</v>
      </c>
      <c r="K318" s="407"/>
    </row>
    <row r="319" spans="1:11" s="14" customFormat="1" ht="20.100000000000001" hidden="1" customHeight="1">
      <c r="A319" s="865"/>
      <c r="B319" s="1011" t="s">
        <v>307</v>
      </c>
      <c r="C319" s="942" t="s">
        <v>3765</v>
      </c>
      <c r="D319" s="849">
        <v>45627</v>
      </c>
      <c r="E319" s="849">
        <f t="shared" si="122"/>
        <v>45629</v>
      </c>
      <c r="F319" s="849">
        <f t="shared" si="120"/>
        <v>45635</v>
      </c>
      <c r="G319" s="11"/>
      <c r="H319" s="11"/>
      <c r="I319" s="757">
        <f>I318+7</f>
        <v>45628</v>
      </c>
      <c r="J319" s="332">
        <f t="shared" si="117"/>
        <v>49</v>
      </c>
      <c r="K319" s="407"/>
    </row>
    <row r="320" spans="1:11" s="14" customFormat="1" ht="20.100000000000001" hidden="1" customHeight="1">
      <c r="A320" s="865" t="s">
        <v>3757</v>
      </c>
      <c r="B320" s="942" t="s">
        <v>3004</v>
      </c>
      <c r="C320" s="942" t="s">
        <v>3766</v>
      </c>
      <c r="D320" s="871" t="s">
        <v>283</v>
      </c>
      <c r="E320" s="849"/>
      <c r="F320" s="849"/>
      <c r="G320" s="11"/>
      <c r="H320" s="11"/>
      <c r="I320" s="757">
        <f t="shared" si="121"/>
        <v>45635</v>
      </c>
      <c r="J320" s="332">
        <f t="shared" si="117"/>
        <v>50</v>
      </c>
      <c r="K320" s="407"/>
    </row>
    <row r="321" spans="1:11" s="14" customFormat="1" ht="20.100000000000001" hidden="1" customHeight="1">
      <c r="A321" s="865" t="s">
        <v>726</v>
      </c>
      <c r="B321" s="1011" t="s">
        <v>307</v>
      </c>
      <c r="C321" s="942" t="s">
        <v>3767</v>
      </c>
      <c r="D321" s="849">
        <v>45642</v>
      </c>
      <c r="E321" s="849">
        <f t="shared" si="122"/>
        <v>45644</v>
      </c>
      <c r="F321" s="849">
        <f t="shared" si="120"/>
        <v>45650</v>
      </c>
      <c r="G321" s="800"/>
      <c r="H321" s="800"/>
      <c r="I321" s="757">
        <f t="shared" si="121"/>
        <v>45642</v>
      </c>
      <c r="J321" s="332">
        <f t="shared" si="117"/>
        <v>51</v>
      </c>
      <c r="K321" s="407"/>
    </row>
    <row r="322" spans="1:11" s="14" customFormat="1" ht="20.100000000000001" hidden="1" customHeight="1">
      <c r="A322" s="865" t="s">
        <v>728</v>
      </c>
      <c r="B322" s="942" t="s">
        <v>726</v>
      </c>
      <c r="C322" s="942" t="s">
        <v>3768</v>
      </c>
      <c r="D322" s="940">
        <v>45651</v>
      </c>
      <c r="E322" s="801">
        <f t="shared" si="122"/>
        <v>45653</v>
      </c>
      <c r="F322" s="801">
        <f t="shared" si="120"/>
        <v>45659</v>
      </c>
      <c r="G322" s="677"/>
      <c r="H322" s="677"/>
      <c r="I322" s="757">
        <f t="shared" si="121"/>
        <v>45649</v>
      </c>
      <c r="J322" s="332">
        <f t="shared" si="117"/>
        <v>52</v>
      </c>
      <c r="K322" s="407"/>
    </row>
    <row r="323" spans="1:11" s="14" customFormat="1" ht="20.100000000000001" hidden="1" customHeight="1">
      <c r="A323" s="865" t="s">
        <v>3637</v>
      </c>
      <c r="B323" s="942" t="s">
        <v>3498</v>
      </c>
      <c r="C323" s="942" t="s">
        <v>3769</v>
      </c>
      <c r="D323" s="871" t="s">
        <v>283</v>
      </c>
      <c r="E323" s="801">
        <v>45292</v>
      </c>
      <c r="F323" s="801">
        <v>45298</v>
      </c>
      <c r="G323" s="11"/>
      <c r="H323" s="11"/>
      <c r="I323" s="757">
        <f>I322+7</f>
        <v>45656</v>
      </c>
      <c r="J323" s="332">
        <f t="shared" si="117"/>
        <v>53</v>
      </c>
      <c r="K323" s="407"/>
    </row>
    <row r="324" spans="1:11" s="14" customFormat="1" ht="20.100000000000001" hidden="1" customHeight="1">
      <c r="A324" s="865"/>
      <c r="B324" s="942" t="s">
        <v>3043</v>
      </c>
      <c r="C324" s="942" t="s">
        <v>3770</v>
      </c>
      <c r="D324" s="871" t="s">
        <v>283</v>
      </c>
      <c r="E324" s="801">
        <v>45299</v>
      </c>
      <c r="F324" s="801">
        <v>45305</v>
      </c>
      <c r="G324" s="11"/>
      <c r="H324" s="11"/>
      <c r="I324" s="757">
        <f t="shared" si="121"/>
        <v>45663</v>
      </c>
      <c r="J324" s="332">
        <f t="shared" si="117"/>
        <v>2</v>
      </c>
      <c r="K324" s="407"/>
    </row>
    <row r="325" spans="1:11" s="14" customFormat="1" ht="20.100000000000001" hidden="1" customHeight="1">
      <c r="A325" s="865" t="s">
        <v>3004</v>
      </c>
      <c r="B325" s="942" t="s">
        <v>3004</v>
      </c>
      <c r="C325" s="942" t="s">
        <v>3771</v>
      </c>
      <c r="D325" s="871" t="s">
        <v>283</v>
      </c>
      <c r="E325" s="801">
        <v>45306</v>
      </c>
      <c r="F325" s="801">
        <v>45312</v>
      </c>
      <c r="G325" s="11"/>
      <c r="H325" s="11"/>
      <c r="I325" s="757">
        <f>I324+7</f>
        <v>45670</v>
      </c>
      <c r="J325" s="332">
        <f t="shared" si="117"/>
        <v>3</v>
      </c>
      <c r="K325" s="407"/>
    </row>
    <row r="326" spans="1:11" s="14" customFormat="1" ht="20.100000000000001" hidden="1" customHeight="1">
      <c r="A326" s="805"/>
      <c r="B326" s="763"/>
      <c r="C326" s="763"/>
      <c r="D326" s="763"/>
      <c r="E326" s="800"/>
      <c r="F326" s="800"/>
      <c r="G326" s="800"/>
      <c r="H326" s="800"/>
      <c r="I326" s="800"/>
      <c r="J326" s="193"/>
      <c r="K326" s="763"/>
    </row>
    <row r="327" spans="1:11" s="14" customFormat="1" ht="34.5" hidden="1" customHeight="1">
      <c r="A327" s="805"/>
      <c r="B327" s="1589" t="s">
        <v>3444</v>
      </c>
      <c r="C327" s="1590"/>
      <c r="D327" s="1579" t="s">
        <v>247</v>
      </c>
      <c r="E327" s="1147" t="s">
        <v>333</v>
      </c>
      <c r="F327" s="1147" t="s">
        <v>3772</v>
      </c>
      <c r="G327" s="1147" t="s">
        <v>3655</v>
      </c>
      <c r="H327" s="1147" t="s">
        <v>114</v>
      </c>
      <c r="I327" s="1351"/>
      <c r="J327" s="1180"/>
      <c r="K327" s="1351"/>
    </row>
    <row r="328" spans="1:11" s="14" customFormat="1" ht="26.25" hidden="1" customHeight="1">
      <c r="A328" s="805"/>
      <c r="B328" s="1148" t="s">
        <v>249</v>
      </c>
      <c r="C328" s="1148" t="s">
        <v>250</v>
      </c>
      <c r="D328" s="1580"/>
      <c r="E328" s="1359" t="s">
        <v>204</v>
      </c>
      <c r="F328" s="1359" t="s">
        <v>56</v>
      </c>
      <c r="G328" s="1359" t="s">
        <v>141</v>
      </c>
      <c r="H328" s="1359" t="s">
        <v>150</v>
      </c>
      <c r="I328" s="1351"/>
      <c r="K328" s="1273" t="s">
        <v>388</v>
      </c>
    </row>
    <row r="329" spans="1:11" s="14" customFormat="1" ht="20.100000000000001" hidden="1" customHeight="1">
      <c r="A329" s="805"/>
      <c r="B329" s="1154" t="s">
        <v>3043</v>
      </c>
      <c r="C329" s="1154" t="s">
        <v>3773</v>
      </c>
      <c r="D329" s="1154">
        <v>45731</v>
      </c>
      <c r="E329" s="1184">
        <f>D329+6</f>
        <v>45737</v>
      </c>
      <c r="F329" s="1184">
        <f>E329+3</f>
        <v>45740</v>
      </c>
      <c r="G329" s="1184">
        <f>F329+12</f>
        <v>45752</v>
      </c>
      <c r="H329" s="1184">
        <f>G329+12</f>
        <v>45764</v>
      </c>
      <c r="I329" s="1351"/>
      <c r="K329" s="1151">
        <v>45729</v>
      </c>
    </row>
    <row r="330" spans="1:11" s="14" customFormat="1" ht="20.100000000000001" hidden="1" customHeight="1">
      <c r="A330" s="805"/>
      <c r="B330" s="1154" t="s">
        <v>728</v>
      </c>
      <c r="C330" s="1154" t="s">
        <v>3774</v>
      </c>
      <c r="D330" s="1154">
        <v>45740</v>
      </c>
      <c r="E330" s="1184">
        <f t="shared" ref="E330:E333" si="123">D330+6</f>
        <v>45746</v>
      </c>
      <c r="F330" s="1184">
        <f t="shared" ref="F330:F333" si="124">E330+3</f>
        <v>45749</v>
      </c>
      <c r="G330" s="1184">
        <f t="shared" ref="G330:H333" si="125">F330+12</f>
        <v>45761</v>
      </c>
      <c r="H330" s="1184">
        <f t="shared" si="125"/>
        <v>45773</v>
      </c>
      <c r="I330" s="1351"/>
      <c r="K330" s="1151">
        <f t="shared" ref="K330:K332" si="126">K329+7</f>
        <v>45736</v>
      </c>
    </row>
    <row r="331" spans="1:11" s="14" customFormat="1" ht="20.100000000000001" hidden="1" customHeight="1">
      <c r="A331" s="805"/>
      <c r="B331" s="1154" t="s">
        <v>2442</v>
      </c>
      <c r="C331" s="1154" t="s">
        <v>3775</v>
      </c>
      <c r="D331" s="1154">
        <v>45745</v>
      </c>
      <c r="E331" s="1184">
        <f t="shared" si="123"/>
        <v>45751</v>
      </c>
      <c r="F331" s="1184">
        <f t="shared" si="124"/>
        <v>45754</v>
      </c>
      <c r="G331" s="1184">
        <f t="shared" si="125"/>
        <v>45766</v>
      </c>
      <c r="H331" s="1184">
        <f t="shared" si="125"/>
        <v>45778</v>
      </c>
      <c r="I331" s="1351"/>
      <c r="K331" s="1151">
        <f t="shared" si="126"/>
        <v>45743</v>
      </c>
    </row>
    <row r="332" spans="1:11" s="14" customFormat="1" ht="20.100000000000001" hidden="1" customHeight="1">
      <c r="A332" s="805" t="s">
        <v>726</v>
      </c>
      <c r="B332" s="1154" t="s">
        <v>1989</v>
      </c>
      <c r="C332" s="1154" t="s">
        <v>3776</v>
      </c>
      <c r="D332" s="1154">
        <v>45748</v>
      </c>
      <c r="E332" s="1184">
        <f>D332+6</f>
        <v>45754</v>
      </c>
      <c r="F332" s="1184">
        <f>E332+3</f>
        <v>45757</v>
      </c>
      <c r="G332" s="1184">
        <f>F332+12</f>
        <v>45769</v>
      </c>
      <c r="H332" s="1184">
        <f>G332+12</f>
        <v>45781</v>
      </c>
      <c r="I332" s="1351"/>
      <c r="K332" s="1151">
        <f t="shared" si="126"/>
        <v>45750</v>
      </c>
    </row>
    <row r="333" spans="1:11" s="14" customFormat="1" ht="20.100000000000001" hidden="1" customHeight="1">
      <c r="A333" s="805"/>
      <c r="B333" s="1154" t="s">
        <v>3498</v>
      </c>
      <c r="C333" s="1154" t="s">
        <v>3777</v>
      </c>
      <c r="D333" s="1154">
        <v>45762</v>
      </c>
      <c r="E333" s="1184">
        <f t="shared" si="123"/>
        <v>45768</v>
      </c>
      <c r="F333" s="1184">
        <f t="shared" si="124"/>
        <v>45771</v>
      </c>
      <c r="G333" s="1184">
        <f t="shared" si="125"/>
        <v>45783</v>
      </c>
      <c r="H333" s="1184">
        <f t="shared" si="125"/>
        <v>45795</v>
      </c>
      <c r="I333" s="1351"/>
      <c r="K333" s="1151">
        <f t="shared" ref="K333:K336" si="127">K332+7</f>
        <v>45757</v>
      </c>
    </row>
    <row r="334" spans="1:11" s="14" customFormat="1" ht="20.100000000000001" hidden="1" customHeight="1">
      <c r="A334" s="805"/>
      <c r="B334" s="1154" t="s">
        <v>3519</v>
      </c>
      <c r="C334" s="1154" t="s">
        <v>3778</v>
      </c>
      <c r="D334" s="1177" t="s">
        <v>283</v>
      </c>
      <c r="E334" s="1193"/>
      <c r="F334" s="1193"/>
      <c r="G334" s="1193"/>
      <c r="H334" s="1193"/>
      <c r="I334" s="1351"/>
      <c r="K334" s="1151">
        <f t="shared" si="127"/>
        <v>45764</v>
      </c>
    </row>
    <row r="335" spans="1:11" s="14" customFormat="1" ht="20.100000000000001" hidden="1" customHeight="1">
      <c r="A335" s="805" t="s">
        <v>3043</v>
      </c>
      <c r="B335" s="1154" t="s">
        <v>3521</v>
      </c>
      <c r="C335" s="1154" t="s">
        <v>3779</v>
      </c>
      <c r="D335" s="1154">
        <v>45771</v>
      </c>
      <c r="E335" s="1184">
        <f>D335+6</f>
        <v>45777</v>
      </c>
      <c r="F335" s="1184">
        <f>E335+3</f>
        <v>45780</v>
      </c>
      <c r="G335" s="1184">
        <f>F335+12</f>
        <v>45792</v>
      </c>
      <c r="H335" s="1184">
        <f>G335+12</f>
        <v>45804</v>
      </c>
      <c r="I335" s="1351"/>
      <c r="K335" s="1151">
        <f t="shared" si="127"/>
        <v>45771</v>
      </c>
    </row>
    <row r="336" spans="1:11" s="14" customFormat="1" ht="20.100000000000001" hidden="1" customHeight="1">
      <c r="A336" s="805"/>
      <c r="B336" s="1154" t="s">
        <v>728</v>
      </c>
      <c r="C336" s="1154" t="s">
        <v>3780</v>
      </c>
      <c r="D336" s="1154">
        <v>45782</v>
      </c>
      <c r="E336" s="1184">
        <f>D336+9</f>
        <v>45791</v>
      </c>
      <c r="F336" s="1184">
        <f>E336+4</f>
        <v>45795</v>
      </c>
      <c r="G336" s="1184">
        <f>F336+8</f>
        <v>45803</v>
      </c>
      <c r="H336" s="1184">
        <f>G336+8</f>
        <v>45811</v>
      </c>
      <c r="I336" s="1351"/>
      <c r="K336" s="1151">
        <f t="shared" si="127"/>
        <v>45778</v>
      </c>
    </row>
    <row r="337" spans="1:11" s="14" customFormat="1" ht="20.100000000000001" hidden="1" customHeight="1">
      <c r="A337" s="805"/>
      <c r="B337" s="1154" t="s">
        <v>2442</v>
      </c>
      <c r="C337" s="1154" t="s">
        <v>3781</v>
      </c>
      <c r="D337" s="1154">
        <v>45794</v>
      </c>
      <c r="E337" s="1184">
        <f t="shared" ref="E337:E343" si="128">D337+9</f>
        <v>45803</v>
      </c>
      <c r="F337" s="1184">
        <f t="shared" ref="F337:F343" si="129">E337+4</f>
        <v>45807</v>
      </c>
      <c r="G337" s="1184">
        <f t="shared" ref="G337:H343" si="130">F337+8</f>
        <v>45815</v>
      </c>
      <c r="H337" s="1184">
        <f t="shared" si="130"/>
        <v>45823</v>
      </c>
      <c r="I337" s="1351"/>
      <c r="K337" s="1151">
        <f>K336+7</f>
        <v>45785</v>
      </c>
    </row>
    <row r="338" spans="1:11" s="14" customFormat="1" ht="20.100000000000001" hidden="1" customHeight="1">
      <c r="A338" s="805"/>
      <c r="B338" s="1154" t="s">
        <v>1989</v>
      </c>
      <c r="C338" s="1154" t="s">
        <v>3782</v>
      </c>
      <c r="D338" s="1154">
        <v>45801</v>
      </c>
      <c r="E338" s="1184">
        <f t="shared" si="128"/>
        <v>45810</v>
      </c>
      <c r="F338" s="1184">
        <f t="shared" si="129"/>
        <v>45814</v>
      </c>
      <c r="G338" s="1184">
        <f t="shared" si="130"/>
        <v>45822</v>
      </c>
      <c r="H338" s="1184">
        <f>G338+2</f>
        <v>45824</v>
      </c>
      <c r="I338" s="1351"/>
      <c r="K338" s="1151">
        <f>K337+7</f>
        <v>45792</v>
      </c>
    </row>
    <row r="339" spans="1:11" s="14" customFormat="1" ht="20.100000000000001" hidden="1" customHeight="1">
      <c r="A339" s="805"/>
      <c r="B339" s="1154" t="s">
        <v>3498</v>
      </c>
      <c r="C339" s="1154" t="s">
        <v>3783</v>
      </c>
      <c r="D339" s="1154">
        <v>45805</v>
      </c>
      <c r="E339" s="1184">
        <f t="shared" si="128"/>
        <v>45814</v>
      </c>
      <c r="F339" s="1184">
        <f t="shared" si="129"/>
        <v>45818</v>
      </c>
      <c r="G339" s="1184">
        <f t="shared" si="130"/>
        <v>45826</v>
      </c>
      <c r="H339" s="1184">
        <f t="shared" ref="H339:H340" si="131">G339+2</f>
        <v>45828</v>
      </c>
      <c r="I339" s="1351"/>
      <c r="K339" s="1151">
        <f t="shared" ref="K339:K342" si="132">K338+7</f>
        <v>45799</v>
      </c>
    </row>
    <row r="340" spans="1:11" s="14" customFormat="1" ht="20.100000000000001" hidden="1" customHeight="1">
      <c r="A340" s="1098"/>
      <c r="B340" s="1154" t="s">
        <v>3521</v>
      </c>
      <c r="C340" s="1154" t="s">
        <v>3784</v>
      </c>
      <c r="D340" s="1154">
        <v>45818</v>
      </c>
      <c r="E340" s="1184">
        <f t="shared" si="128"/>
        <v>45827</v>
      </c>
      <c r="F340" s="1184">
        <f t="shared" si="129"/>
        <v>45831</v>
      </c>
      <c r="G340" s="1184">
        <f t="shared" si="130"/>
        <v>45839</v>
      </c>
      <c r="H340" s="1184">
        <f t="shared" si="131"/>
        <v>45841</v>
      </c>
      <c r="I340" s="1351"/>
      <c r="K340" s="1151">
        <f t="shared" si="132"/>
        <v>45806</v>
      </c>
    </row>
    <row r="341" spans="1:11" s="14" customFormat="1" ht="20.100000000000001" hidden="1" customHeight="1">
      <c r="A341" s="805"/>
      <c r="B341" s="1158" t="s">
        <v>307</v>
      </c>
      <c r="C341" s="1154" t="s">
        <v>3785</v>
      </c>
      <c r="D341" s="1156"/>
      <c r="E341" s="1193"/>
      <c r="F341" s="1193"/>
      <c r="G341" s="1193"/>
      <c r="H341" s="1193"/>
      <c r="I341" s="1351"/>
      <c r="K341" s="1151">
        <f t="shared" si="132"/>
        <v>45813</v>
      </c>
    </row>
    <row r="342" spans="1:11" s="14" customFormat="1" ht="20.100000000000001" hidden="1" customHeight="1">
      <c r="A342" s="805"/>
      <c r="B342" s="1154" t="s">
        <v>3519</v>
      </c>
      <c r="C342" s="1154" t="s">
        <v>3786</v>
      </c>
      <c r="D342" s="1154">
        <v>45823</v>
      </c>
      <c r="E342" s="1184">
        <f t="shared" ref="E342" si="133">D342+9</f>
        <v>45832</v>
      </c>
      <c r="F342" s="1184">
        <f t="shared" ref="F342" si="134">E342+4</f>
        <v>45836</v>
      </c>
      <c r="G342" s="1184">
        <f t="shared" ref="G342" si="135">F342+8</f>
        <v>45844</v>
      </c>
      <c r="H342" s="1184">
        <f t="shared" ref="H342" si="136">G342+2</f>
        <v>45846</v>
      </c>
      <c r="I342" s="1351"/>
      <c r="K342" s="1151">
        <f t="shared" si="132"/>
        <v>45820</v>
      </c>
    </row>
    <row r="343" spans="1:11" s="14" customFormat="1" ht="20.100000000000001" hidden="1" customHeight="1">
      <c r="A343" s="805" t="s">
        <v>728</v>
      </c>
      <c r="B343" s="1154" t="s">
        <v>3530</v>
      </c>
      <c r="C343" s="1154" t="s">
        <v>3787</v>
      </c>
      <c r="D343" s="1154">
        <v>45832</v>
      </c>
      <c r="E343" s="1184">
        <f t="shared" si="128"/>
        <v>45841</v>
      </c>
      <c r="F343" s="1184">
        <f t="shared" si="129"/>
        <v>45845</v>
      </c>
      <c r="G343" s="1184">
        <f t="shared" si="130"/>
        <v>45853</v>
      </c>
      <c r="H343" s="1184">
        <f>G343+2</f>
        <v>45855</v>
      </c>
      <c r="I343" s="1351"/>
      <c r="K343" s="1151">
        <f>K342+7</f>
        <v>45827</v>
      </c>
    </row>
    <row r="344" spans="1:11" s="14" customFormat="1" ht="20.100000000000001" hidden="1" customHeight="1">
      <c r="A344" s="805" t="s">
        <v>2442</v>
      </c>
      <c r="B344" s="1158" t="s">
        <v>307</v>
      </c>
      <c r="C344" s="1154" t="s">
        <v>3788</v>
      </c>
      <c r="D344" s="1156"/>
      <c r="E344" s="1193"/>
      <c r="F344" s="1193"/>
      <c r="G344" s="1193"/>
      <c r="H344" s="1193"/>
      <c r="I344" s="1351"/>
      <c r="K344" s="1151">
        <f>K343+7</f>
        <v>45834</v>
      </c>
    </row>
    <row r="345" spans="1:11" s="14" customFormat="1" ht="20.100000000000001" hidden="1" customHeight="1">
      <c r="A345" s="805"/>
      <c r="B345" s="1158" t="s">
        <v>307</v>
      </c>
      <c r="C345" s="1154" t="s">
        <v>3789</v>
      </c>
      <c r="D345" s="1156"/>
      <c r="E345" s="1193"/>
      <c r="F345" s="1193"/>
      <c r="G345" s="1193"/>
      <c r="H345" s="1193"/>
      <c r="I345" s="1351"/>
      <c r="K345" s="1151">
        <f t="shared" ref="K345:K348" si="137">K344+7</f>
        <v>45841</v>
      </c>
    </row>
    <row r="346" spans="1:11" s="14" customFormat="1" ht="20.100000000000001" hidden="1" customHeight="1">
      <c r="A346" s="1098"/>
      <c r="B346" s="1154" t="s">
        <v>3498</v>
      </c>
      <c r="C346" s="1154" t="s">
        <v>3790</v>
      </c>
      <c r="D346" s="1154">
        <v>45849</v>
      </c>
      <c r="E346" s="1184">
        <f t="shared" ref="E346" si="138">D346+9</f>
        <v>45858</v>
      </c>
      <c r="F346" s="1184">
        <f t="shared" ref="F346" si="139">E346+4</f>
        <v>45862</v>
      </c>
      <c r="G346" s="1184">
        <f t="shared" ref="G346" si="140">F346+8</f>
        <v>45870</v>
      </c>
      <c r="H346" s="1184">
        <f t="shared" ref="H346:H349" si="141">G346+2</f>
        <v>45872</v>
      </c>
      <c r="I346" s="1351"/>
      <c r="K346" s="1151">
        <f t="shared" si="137"/>
        <v>45848</v>
      </c>
    </row>
    <row r="347" spans="1:11" s="14" customFormat="1" ht="20.100000000000001" hidden="1" customHeight="1">
      <c r="A347" s="805" t="s">
        <v>410</v>
      </c>
      <c r="B347" s="1154" t="s">
        <v>3521</v>
      </c>
      <c r="C347" s="1154" t="s">
        <v>3791</v>
      </c>
      <c r="D347" s="1154">
        <v>45861</v>
      </c>
      <c r="E347" s="1184">
        <f t="shared" ref="E347" si="142">D347+9</f>
        <v>45870</v>
      </c>
      <c r="F347" s="1184">
        <f t="shared" ref="F347" si="143">E347+4</f>
        <v>45874</v>
      </c>
      <c r="G347" s="1184">
        <f t="shared" ref="G347" si="144">F347+8</f>
        <v>45882</v>
      </c>
      <c r="H347" s="1184">
        <f t="shared" si="141"/>
        <v>45884</v>
      </c>
      <c r="I347" s="1351"/>
      <c r="K347" s="1151">
        <f t="shared" si="137"/>
        <v>45855</v>
      </c>
    </row>
    <row r="348" spans="1:11" s="14" customFormat="1" ht="20.100000000000001" hidden="1" customHeight="1">
      <c r="A348" s="1098"/>
      <c r="B348" s="1154" t="s">
        <v>3519</v>
      </c>
      <c r="C348" s="1154" t="s">
        <v>3792</v>
      </c>
      <c r="D348" s="1154">
        <v>45870</v>
      </c>
      <c r="E348" s="1177" t="s">
        <v>283</v>
      </c>
      <c r="F348" s="1177" t="s">
        <v>283</v>
      </c>
      <c r="G348" s="1184">
        <v>45881</v>
      </c>
      <c r="H348" s="1184">
        <f t="shared" si="141"/>
        <v>45883</v>
      </c>
      <c r="I348" s="1351"/>
      <c r="K348" s="1151">
        <f t="shared" si="137"/>
        <v>45862</v>
      </c>
    </row>
    <row r="349" spans="1:11" s="14" customFormat="1" ht="20.100000000000001" hidden="1" customHeight="1">
      <c r="A349" s="805" t="s">
        <v>3530</v>
      </c>
      <c r="B349" s="1154" t="s">
        <v>3530</v>
      </c>
      <c r="C349" s="1154" t="s">
        <v>3793</v>
      </c>
      <c r="D349" s="1154">
        <v>45876</v>
      </c>
      <c r="E349" s="1184">
        <f t="shared" ref="E349" si="145">D349+9</f>
        <v>45885</v>
      </c>
      <c r="F349" s="1184">
        <f t="shared" ref="F349" si="146">E349+4</f>
        <v>45889</v>
      </c>
      <c r="G349" s="1184">
        <f t="shared" ref="G349" si="147">F349+8</f>
        <v>45897</v>
      </c>
      <c r="H349" s="1184">
        <f t="shared" si="141"/>
        <v>45899</v>
      </c>
      <c r="I349" s="1351"/>
      <c r="K349" s="1151">
        <f t="shared" ref="K349:K351" si="148">K348+7</f>
        <v>45869</v>
      </c>
    </row>
    <row r="350" spans="1:11" s="14" customFormat="1" ht="20.100000000000001" hidden="1" customHeight="1">
      <c r="A350" s="805" t="s">
        <v>2000</v>
      </c>
      <c r="B350" s="1154" t="s">
        <v>311</v>
      </c>
      <c r="C350" s="1154" t="s">
        <v>3794</v>
      </c>
      <c r="D350" s="1154">
        <v>45886</v>
      </c>
      <c r="E350" s="1177" t="s">
        <v>283</v>
      </c>
      <c r="F350" s="1177" t="s">
        <v>283</v>
      </c>
      <c r="G350" s="1184">
        <v>45895</v>
      </c>
      <c r="H350" s="1184">
        <f>G350+2</f>
        <v>45897</v>
      </c>
      <c r="I350" s="1351"/>
      <c r="K350" s="1151">
        <f t="shared" si="148"/>
        <v>45876</v>
      </c>
    </row>
    <row r="351" spans="1:11" s="14" customFormat="1" ht="20.100000000000001" hidden="1" customHeight="1">
      <c r="A351" s="805" t="s">
        <v>3539</v>
      </c>
      <c r="B351" s="1154" t="s">
        <v>2000</v>
      </c>
      <c r="C351" s="1154" t="s">
        <v>3795</v>
      </c>
      <c r="D351" s="1154">
        <v>45892</v>
      </c>
      <c r="E351" s="1184">
        <f t="shared" ref="E351" si="149">D351+9</f>
        <v>45901</v>
      </c>
      <c r="F351" s="1184">
        <f t="shared" ref="F351" si="150">E351+4</f>
        <v>45905</v>
      </c>
      <c r="G351" s="1184">
        <v>45902</v>
      </c>
      <c r="H351" s="1184">
        <f>G351+2</f>
        <v>45904</v>
      </c>
      <c r="I351" s="1351"/>
      <c r="K351" s="1151">
        <f t="shared" si="148"/>
        <v>45883</v>
      </c>
    </row>
    <row r="352" spans="1:11" s="14" customFormat="1" ht="20.100000000000001" hidden="1" customHeight="1">
      <c r="A352" s="805" t="s">
        <v>3498</v>
      </c>
      <c r="B352" s="1154" t="s">
        <v>3498</v>
      </c>
      <c r="C352" s="1154" t="s">
        <v>3796</v>
      </c>
      <c r="D352" s="1154">
        <v>45892</v>
      </c>
      <c r="E352" s="1177" t="s">
        <v>283</v>
      </c>
      <c r="F352" s="1177" t="s">
        <v>283</v>
      </c>
      <c r="G352" s="1177" t="s">
        <v>283</v>
      </c>
      <c r="H352" s="1177" t="s">
        <v>283</v>
      </c>
      <c r="I352" s="1351"/>
      <c r="K352" s="1151">
        <f t="shared" ref="K352:K354" si="151">K351+7</f>
        <v>45890</v>
      </c>
    </row>
    <row r="353" spans="1:11" s="14" customFormat="1" ht="20.100000000000001" hidden="1" customHeight="1">
      <c r="A353" s="805"/>
      <c r="B353" s="1154" t="s">
        <v>3521</v>
      </c>
      <c r="C353" s="1154" t="s">
        <v>3797</v>
      </c>
      <c r="D353" s="1154">
        <v>45901</v>
      </c>
      <c r="E353" s="1184">
        <f t="shared" ref="E353:E356" si="152">D353+9</f>
        <v>45910</v>
      </c>
      <c r="F353" s="1184">
        <f t="shared" ref="F353:F356" si="153">E353+4</f>
        <v>45914</v>
      </c>
      <c r="G353" s="1184">
        <f t="shared" ref="G353:G356" si="154">F353+8</f>
        <v>45922</v>
      </c>
      <c r="H353" s="1184">
        <f t="shared" ref="H353:H355" si="155">G353+2</f>
        <v>45924</v>
      </c>
      <c r="I353" s="1351"/>
      <c r="K353" s="1151">
        <f t="shared" si="151"/>
        <v>45897</v>
      </c>
    </row>
    <row r="354" spans="1:11" s="14" customFormat="1" ht="20.100000000000001" hidden="1" customHeight="1">
      <c r="A354" s="1098"/>
      <c r="B354" s="1154" t="s">
        <v>3519</v>
      </c>
      <c r="C354" s="1154" t="s">
        <v>3798</v>
      </c>
      <c r="D354" s="1154">
        <v>45911</v>
      </c>
      <c r="E354" s="1184">
        <f t="shared" si="152"/>
        <v>45920</v>
      </c>
      <c r="F354" s="1184">
        <f t="shared" si="153"/>
        <v>45924</v>
      </c>
      <c r="G354" s="1184">
        <f t="shared" si="154"/>
        <v>45932</v>
      </c>
      <c r="H354" s="1184">
        <f t="shared" si="155"/>
        <v>45934</v>
      </c>
      <c r="I354" s="1351"/>
      <c r="K354" s="1151">
        <f t="shared" si="151"/>
        <v>45904</v>
      </c>
    </row>
    <row r="355" spans="1:11" s="14" customFormat="1" ht="20.100000000000001" hidden="1" customHeight="1">
      <c r="A355" s="805"/>
      <c r="B355" s="1154" t="s">
        <v>3530</v>
      </c>
      <c r="C355" s="1154" t="s">
        <v>3799</v>
      </c>
      <c r="D355" s="1154">
        <v>45922</v>
      </c>
      <c r="E355" s="1177" t="s">
        <v>283</v>
      </c>
      <c r="F355" s="1177" t="s">
        <v>283</v>
      </c>
      <c r="G355" s="1184">
        <v>45930</v>
      </c>
      <c r="H355" s="1184">
        <f t="shared" si="155"/>
        <v>45932</v>
      </c>
      <c r="I355" s="1351"/>
      <c r="K355" s="1151">
        <f t="shared" ref="K355:K357" si="156">K354+7</f>
        <v>45911</v>
      </c>
    </row>
    <row r="356" spans="1:11" s="14" customFormat="1" ht="20.100000000000001" hidden="1" customHeight="1">
      <c r="A356" s="805"/>
      <c r="B356" s="1154" t="s">
        <v>311</v>
      </c>
      <c r="C356" s="1154" t="s">
        <v>3800</v>
      </c>
      <c r="D356" s="1154">
        <v>45916</v>
      </c>
      <c r="E356" s="1184">
        <f t="shared" si="152"/>
        <v>45925</v>
      </c>
      <c r="F356" s="1184">
        <f t="shared" si="153"/>
        <v>45929</v>
      </c>
      <c r="G356" s="1184">
        <f t="shared" si="154"/>
        <v>45937</v>
      </c>
      <c r="H356" s="1184">
        <f>G356+2</f>
        <v>45939</v>
      </c>
      <c r="I356" s="1351"/>
      <c r="K356" s="1151">
        <f t="shared" si="156"/>
        <v>45918</v>
      </c>
    </row>
    <row r="357" spans="1:11" s="14" customFormat="1" ht="20.100000000000001" hidden="1" customHeight="1">
      <c r="A357" s="805" t="s">
        <v>2000</v>
      </c>
      <c r="B357" s="1154" t="s">
        <v>3547</v>
      </c>
      <c r="C357" s="1154" t="s">
        <v>3801</v>
      </c>
      <c r="D357" s="1154">
        <v>45929</v>
      </c>
      <c r="E357" s="1184">
        <f t="shared" ref="E357:E362" si="157">D357+9</f>
        <v>45938</v>
      </c>
      <c r="F357" s="1184">
        <f t="shared" ref="F357:F362" si="158">E357+4</f>
        <v>45942</v>
      </c>
      <c r="G357" s="1184">
        <f t="shared" ref="G357:G362" si="159">F357+8</f>
        <v>45950</v>
      </c>
      <c r="H357" s="1184">
        <f>G357+2</f>
        <v>45952</v>
      </c>
      <c r="I357" s="1351"/>
      <c r="K357" s="1151">
        <f t="shared" si="156"/>
        <v>45925</v>
      </c>
    </row>
    <row r="358" spans="1:11" s="14" customFormat="1" ht="7.5" hidden="1" customHeight="1">
      <c r="A358" s="805" t="s">
        <v>3802</v>
      </c>
      <c r="B358" s="1158" t="s">
        <v>459</v>
      </c>
      <c r="C358" s="1154" t="s">
        <v>3803</v>
      </c>
      <c r="D358" s="1154">
        <v>45930</v>
      </c>
      <c r="E358" s="1184">
        <f t="shared" si="157"/>
        <v>45939</v>
      </c>
      <c r="F358" s="1184">
        <f t="shared" si="158"/>
        <v>45943</v>
      </c>
      <c r="G358" s="1184">
        <f t="shared" si="159"/>
        <v>45951</v>
      </c>
      <c r="H358" s="1184">
        <f t="shared" ref="H358:H361" si="160">G358+2</f>
        <v>45953</v>
      </c>
      <c r="I358" s="1351"/>
      <c r="K358" s="1151">
        <f t="shared" ref="K358:K360" si="161">K357+7</f>
        <v>45932</v>
      </c>
    </row>
    <row r="359" spans="1:11" s="14" customFormat="1" ht="20.100000000000001" hidden="1" customHeight="1">
      <c r="A359" s="805" t="s">
        <v>3804</v>
      </c>
      <c r="B359" s="1159" t="s">
        <v>459</v>
      </c>
      <c r="C359" s="1167" t="s">
        <v>3805</v>
      </c>
      <c r="D359" s="1154">
        <v>45942</v>
      </c>
      <c r="E359" s="1184">
        <f t="shared" si="157"/>
        <v>45951</v>
      </c>
      <c r="F359" s="1184">
        <f t="shared" si="158"/>
        <v>45955</v>
      </c>
      <c r="G359" s="1184">
        <f t="shared" si="159"/>
        <v>45963</v>
      </c>
      <c r="H359" s="1184">
        <f t="shared" si="160"/>
        <v>45965</v>
      </c>
      <c r="I359" s="1351"/>
      <c r="K359" s="1151">
        <v>45937</v>
      </c>
    </row>
    <row r="360" spans="1:11" s="14" customFormat="1" ht="20.100000000000001" hidden="1" customHeight="1">
      <c r="A360" s="1098"/>
      <c r="B360" s="1154" t="s">
        <v>3519</v>
      </c>
      <c r="C360" s="1167" t="s">
        <v>3806</v>
      </c>
      <c r="D360" s="1154">
        <v>45957</v>
      </c>
      <c r="E360" s="1184">
        <f t="shared" si="157"/>
        <v>45966</v>
      </c>
      <c r="F360" s="1184">
        <f t="shared" si="158"/>
        <v>45970</v>
      </c>
      <c r="G360" s="1184">
        <f t="shared" si="159"/>
        <v>45978</v>
      </c>
      <c r="H360" s="1177" t="s">
        <v>283</v>
      </c>
      <c r="I360" s="1351"/>
      <c r="K360" s="1151">
        <f t="shared" si="161"/>
        <v>45944</v>
      </c>
    </row>
    <row r="361" spans="1:11" s="14" customFormat="1" ht="20.100000000000001" hidden="1" customHeight="1">
      <c r="A361" s="805" t="s">
        <v>3552</v>
      </c>
      <c r="B361" s="1159" t="s">
        <v>307</v>
      </c>
      <c r="C361" s="1167" t="s">
        <v>3807</v>
      </c>
      <c r="D361" s="1156">
        <v>45951</v>
      </c>
      <c r="E361" s="1193">
        <f t="shared" si="157"/>
        <v>45960</v>
      </c>
      <c r="F361" s="1193">
        <f t="shared" si="158"/>
        <v>45964</v>
      </c>
      <c r="G361" s="1193">
        <f t="shared" si="159"/>
        <v>45972</v>
      </c>
      <c r="H361" s="1193">
        <f t="shared" si="160"/>
        <v>45974</v>
      </c>
      <c r="I361" s="1351"/>
      <c r="K361" s="1151">
        <f t="shared" ref="K361:K363" si="162">K360+7</f>
        <v>45951</v>
      </c>
    </row>
    <row r="362" spans="1:11" s="14" customFormat="1" ht="20.100000000000001" hidden="1" customHeight="1">
      <c r="A362" s="805" t="s">
        <v>311</v>
      </c>
      <c r="B362" s="1154" t="s">
        <v>3530</v>
      </c>
      <c r="C362" s="1154" t="s">
        <v>3808</v>
      </c>
      <c r="D362" s="1154">
        <v>45957</v>
      </c>
      <c r="E362" s="1184">
        <f t="shared" si="157"/>
        <v>45966</v>
      </c>
      <c r="F362" s="1184">
        <f t="shared" si="158"/>
        <v>45970</v>
      </c>
      <c r="G362" s="1184">
        <f t="shared" si="159"/>
        <v>45978</v>
      </c>
      <c r="H362" s="1184">
        <f>G362+2</f>
        <v>45980</v>
      </c>
      <c r="I362" s="1351"/>
      <c r="K362" s="1151">
        <f t="shared" si="162"/>
        <v>45958</v>
      </c>
    </row>
    <row r="363" spans="1:11" s="14" customFormat="1" ht="20.100000000000001" hidden="1" customHeight="1">
      <c r="A363" s="805" t="s">
        <v>3555</v>
      </c>
      <c r="B363" s="1154" t="s">
        <v>311</v>
      </c>
      <c r="C363" s="1154" t="s">
        <v>3809</v>
      </c>
      <c r="D363" s="1154">
        <v>45970</v>
      </c>
      <c r="E363" s="1184">
        <f t="shared" ref="E363" si="163">D363+9</f>
        <v>45979</v>
      </c>
      <c r="F363" s="1184">
        <f t="shared" ref="F363:F366" si="164">E363+4</f>
        <v>45983</v>
      </c>
      <c r="G363" s="1184">
        <f t="shared" ref="G363:G366" si="165">F363+8</f>
        <v>45991</v>
      </c>
      <c r="H363" s="1184">
        <f>G363+2</f>
        <v>45993</v>
      </c>
      <c r="I363" s="1351"/>
      <c r="K363" s="1151">
        <f t="shared" si="162"/>
        <v>45965</v>
      </c>
    </row>
    <row r="364" spans="1:11" s="14" customFormat="1" ht="20.100000000000001" hidden="1" customHeight="1">
      <c r="A364" s="805" t="s">
        <v>3555</v>
      </c>
      <c r="B364" s="1159" t="s">
        <v>459</v>
      </c>
      <c r="C364" s="1154" t="s">
        <v>3810</v>
      </c>
      <c r="D364" s="1154">
        <v>45972</v>
      </c>
      <c r="E364" s="1184">
        <v>45981</v>
      </c>
      <c r="F364" s="1184">
        <f t="shared" si="164"/>
        <v>45985</v>
      </c>
      <c r="G364" s="1184">
        <f t="shared" si="165"/>
        <v>45993</v>
      </c>
      <c r="H364" s="1184">
        <f t="shared" ref="H364:H365" si="166">G364+2</f>
        <v>45995</v>
      </c>
      <c r="I364" s="1351"/>
      <c r="K364" s="1151">
        <f t="shared" ref="K364:K371" si="167">K363+7</f>
        <v>45972</v>
      </c>
    </row>
    <row r="365" spans="1:11" s="14" customFormat="1" ht="20.100000000000001" hidden="1" customHeight="1">
      <c r="A365" s="805" t="s">
        <v>3811</v>
      </c>
      <c r="B365" s="1360" t="s">
        <v>459</v>
      </c>
      <c r="C365" s="1154" t="s">
        <v>3812</v>
      </c>
      <c r="D365" s="1177" t="s">
        <v>283</v>
      </c>
      <c r="E365" s="1193">
        <v>45988</v>
      </c>
      <c r="F365" s="1193">
        <f t="shared" si="164"/>
        <v>45992</v>
      </c>
      <c r="G365" s="1193">
        <f t="shared" si="165"/>
        <v>46000</v>
      </c>
      <c r="H365" s="1193">
        <f t="shared" si="166"/>
        <v>46002</v>
      </c>
      <c r="I365" s="1351"/>
      <c r="K365" s="1151">
        <f t="shared" si="167"/>
        <v>45979</v>
      </c>
    </row>
    <row r="366" spans="1:11" s="14" customFormat="1" ht="20.100000000000001" hidden="1" customHeight="1">
      <c r="A366" s="805" t="s">
        <v>3813</v>
      </c>
      <c r="B366" s="1361" t="s">
        <v>307</v>
      </c>
      <c r="C366" s="1362" t="s">
        <v>3814</v>
      </c>
      <c r="D366" s="1363" t="s">
        <v>283</v>
      </c>
      <c r="E366" s="1187">
        <v>45995</v>
      </c>
      <c r="F366" s="1187">
        <f t="shared" si="164"/>
        <v>45999</v>
      </c>
      <c r="G366" s="1187">
        <f t="shared" si="165"/>
        <v>46007</v>
      </c>
      <c r="H366" s="1187">
        <f>G366+2</f>
        <v>46009</v>
      </c>
      <c r="I366" s="1351"/>
      <c r="K366" s="1151">
        <f t="shared" si="167"/>
        <v>45986</v>
      </c>
    </row>
    <row r="367" spans="1:11" s="14" customFormat="1" ht="20.100000000000001" hidden="1" customHeight="1">
      <c r="A367" s="805" t="s">
        <v>3815</v>
      </c>
      <c r="B367" s="1364" t="s">
        <v>2771</v>
      </c>
      <c r="C367" s="1154" t="s">
        <v>3816</v>
      </c>
      <c r="D367" s="1154">
        <v>45997</v>
      </c>
      <c r="E367" s="1184">
        <v>46002</v>
      </c>
      <c r="F367" s="1184">
        <f t="shared" ref="F367:F368" si="168">E367+4</f>
        <v>46006</v>
      </c>
      <c r="G367" s="1184">
        <f t="shared" ref="G367:G368" si="169">F367+8</f>
        <v>46014</v>
      </c>
      <c r="H367" s="1184">
        <f t="shared" ref="H367:H368" si="170">G367+2</f>
        <v>46016</v>
      </c>
      <c r="I367" s="1351"/>
      <c r="K367" s="1151">
        <f t="shared" si="167"/>
        <v>45993</v>
      </c>
    </row>
    <row r="368" spans="1:11" s="14" customFormat="1" ht="20.100000000000001" hidden="1" customHeight="1">
      <c r="A368" s="805" t="s">
        <v>3817</v>
      </c>
      <c r="B368" s="1167" t="s">
        <v>3818</v>
      </c>
      <c r="C368" s="1154" t="s">
        <v>3819</v>
      </c>
      <c r="D368" s="1154">
        <v>46000</v>
      </c>
      <c r="E368" s="1184">
        <f t="shared" ref="E368" si="171">D368+9</f>
        <v>46009</v>
      </c>
      <c r="F368" s="1184">
        <f t="shared" si="168"/>
        <v>46013</v>
      </c>
      <c r="G368" s="1184">
        <f t="shared" si="169"/>
        <v>46021</v>
      </c>
      <c r="H368" s="1184">
        <f t="shared" si="170"/>
        <v>46023</v>
      </c>
      <c r="I368" s="1351"/>
      <c r="K368" s="1151">
        <f t="shared" si="167"/>
        <v>46000</v>
      </c>
    </row>
    <row r="369" spans="1:11" s="14" customFormat="1" ht="20.100000000000001" hidden="1" customHeight="1">
      <c r="A369" s="805" t="s">
        <v>3820</v>
      </c>
      <c r="B369" s="1167" t="s">
        <v>3578</v>
      </c>
      <c r="C369" s="1154" t="s">
        <v>3821</v>
      </c>
      <c r="D369" s="1154">
        <v>46014</v>
      </c>
      <c r="E369" s="1184">
        <f>D369+9</f>
        <v>46023</v>
      </c>
      <c r="F369" s="1184">
        <f>E369+4</f>
        <v>46027</v>
      </c>
      <c r="G369" s="1184">
        <f>F369+8</f>
        <v>46035</v>
      </c>
      <c r="H369" s="1184">
        <f>G369+2</f>
        <v>46037</v>
      </c>
      <c r="I369" s="1351"/>
      <c r="K369" s="1151">
        <f t="shared" si="167"/>
        <v>46007</v>
      </c>
    </row>
    <row r="370" spans="1:11" s="14" customFormat="1" ht="20.100000000000001" hidden="1" customHeight="1">
      <c r="A370" s="805" t="s">
        <v>3822</v>
      </c>
      <c r="B370" s="1159" t="s">
        <v>307</v>
      </c>
      <c r="C370" s="1154" t="s">
        <v>3823</v>
      </c>
      <c r="D370" s="1160">
        <v>46016</v>
      </c>
      <c r="E370" s="1187">
        <f t="shared" ref="E370" si="172">D370+9</f>
        <v>46025</v>
      </c>
      <c r="F370" s="1187">
        <f t="shared" ref="F370:F371" si="173">E370+4</f>
        <v>46029</v>
      </c>
      <c r="G370" s="1187">
        <f t="shared" ref="G370" si="174">F370+8</f>
        <v>46037</v>
      </c>
      <c r="H370" s="1187">
        <f t="shared" ref="H370" si="175">G370+2</f>
        <v>46039</v>
      </c>
      <c r="I370" s="1351"/>
      <c r="K370" s="1151">
        <f t="shared" si="167"/>
        <v>46014</v>
      </c>
    </row>
    <row r="371" spans="1:11" s="14" customFormat="1" ht="20.100000000000001" hidden="1" customHeight="1">
      <c r="A371" s="805" t="s">
        <v>3824</v>
      </c>
      <c r="B371" s="1167" t="s">
        <v>3825</v>
      </c>
      <c r="C371" s="1154" t="s">
        <v>3826</v>
      </c>
      <c r="D371" s="1154">
        <v>46028</v>
      </c>
      <c r="E371" s="1184">
        <f>D371+9</f>
        <v>46037</v>
      </c>
      <c r="F371" s="1184">
        <f t="shared" si="173"/>
        <v>46041</v>
      </c>
      <c r="G371" s="1177" t="s">
        <v>283</v>
      </c>
      <c r="H371" s="1177" t="s">
        <v>283</v>
      </c>
      <c r="I371" s="1351"/>
      <c r="K371" s="1151">
        <f t="shared" si="167"/>
        <v>46021</v>
      </c>
    </row>
    <row r="372" spans="1:11" s="14" customFormat="1" ht="20.100000000000001" hidden="1" customHeight="1">
      <c r="A372" s="805" t="s">
        <v>3827</v>
      </c>
      <c r="B372" s="1167" t="s">
        <v>2771</v>
      </c>
      <c r="C372" s="1154" t="s">
        <v>3828</v>
      </c>
      <c r="D372" s="1177" t="s">
        <v>283</v>
      </c>
      <c r="E372" s="1184">
        <v>46044</v>
      </c>
      <c r="F372" s="1184">
        <f t="shared" ref="F372:F373" si="176">E372+4</f>
        <v>46048</v>
      </c>
      <c r="G372" s="1184">
        <f t="shared" ref="G372:G373" si="177">F372+8</f>
        <v>46056</v>
      </c>
      <c r="H372" s="1184">
        <f t="shared" ref="H372:H373" si="178">G372+2</f>
        <v>46058</v>
      </c>
      <c r="I372" s="1351"/>
      <c r="K372" s="1151">
        <v>46028</v>
      </c>
    </row>
    <row r="373" spans="1:11" s="14" customFormat="1" ht="20.100000000000001" hidden="1" customHeight="1">
      <c r="A373" s="805" t="s">
        <v>3829</v>
      </c>
      <c r="B373" s="1167" t="s">
        <v>728</v>
      </c>
      <c r="C373" s="1154" t="s">
        <v>3830</v>
      </c>
      <c r="D373" s="1154">
        <v>46039</v>
      </c>
      <c r="E373" s="1184">
        <f t="shared" ref="E373" si="179">D373+9</f>
        <v>46048</v>
      </c>
      <c r="F373" s="1184">
        <f t="shared" si="176"/>
        <v>46052</v>
      </c>
      <c r="G373" s="1184">
        <f t="shared" si="177"/>
        <v>46060</v>
      </c>
      <c r="H373" s="1184">
        <f t="shared" si="178"/>
        <v>46062</v>
      </c>
      <c r="I373" s="1351"/>
      <c r="K373" s="1151">
        <f t="shared" ref="K373:K382" si="180">K372+7</f>
        <v>46035</v>
      </c>
    </row>
    <row r="374" spans="1:11" s="14" customFormat="1" ht="20.100000000000001" hidden="1" customHeight="1">
      <c r="A374" s="805" t="s">
        <v>3575</v>
      </c>
      <c r="B374" s="1167" t="s">
        <v>3530</v>
      </c>
      <c r="C374" s="1154" t="s">
        <v>3831</v>
      </c>
      <c r="D374" s="1154">
        <v>46049</v>
      </c>
      <c r="E374" s="1184">
        <f t="shared" ref="E374:E375" si="181">D374+9</f>
        <v>46058</v>
      </c>
      <c r="F374" s="1184">
        <f t="shared" ref="F374:F375" si="182">E374+4</f>
        <v>46062</v>
      </c>
      <c r="G374" s="1184">
        <f t="shared" ref="G374:G375" si="183">F374+8</f>
        <v>46070</v>
      </c>
      <c r="H374" s="1184">
        <f t="shared" ref="H374:H375" si="184">G374+2</f>
        <v>46072</v>
      </c>
      <c r="I374" s="1351"/>
      <c r="K374" s="1151">
        <f t="shared" si="180"/>
        <v>46042</v>
      </c>
    </row>
    <row r="375" spans="1:11" s="14" customFormat="1" ht="20.100000000000001" hidden="1" customHeight="1">
      <c r="A375" s="805" t="s">
        <v>3577</v>
      </c>
      <c r="B375" s="1167" t="s">
        <v>3578</v>
      </c>
      <c r="C375" s="1154" t="s">
        <v>3832</v>
      </c>
      <c r="D375" s="1154">
        <v>46054</v>
      </c>
      <c r="E375" s="1184">
        <f t="shared" si="181"/>
        <v>46063</v>
      </c>
      <c r="F375" s="1184">
        <f t="shared" si="182"/>
        <v>46067</v>
      </c>
      <c r="G375" s="1184">
        <f t="shared" si="183"/>
        <v>46075</v>
      </c>
      <c r="H375" s="1184">
        <f t="shared" si="184"/>
        <v>46077</v>
      </c>
      <c r="I375" s="1351"/>
      <c r="K375" s="1151">
        <f t="shared" si="180"/>
        <v>46049</v>
      </c>
    </row>
    <row r="376" spans="1:11" s="14" customFormat="1" ht="20.100000000000001" hidden="1" customHeight="1">
      <c r="A376" s="805" t="s">
        <v>3833</v>
      </c>
      <c r="B376" s="1159" t="s">
        <v>459</v>
      </c>
      <c r="C376" s="1154" t="s">
        <v>3834</v>
      </c>
      <c r="D376" s="1154">
        <v>46064</v>
      </c>
      <c r="E376" s="1177" t="s">
        <v>283</v>
      </c>
      <c r="F376" s="1177" t="s">
        <v>283</v>
      </c>
      <c r="G376" s="1177" t="s">
        <v>283</v>
      </c>
      <c r="H376" s="1177" t="s">
        <v>283</v>
      </c>
      <c r="I376" s="1351"/>
      <c r="K376" s="1151">
        <f t="shared" si="180"/>
        <v>46056</v>
      </c>
    </row>
    <row r="377" spans="1:11" s="14" customFormat="1" ht="20.100000000000001" hidden="1" customHeight="1">
      <c r="A377" s="805" t="s">
        <v>3835</v>
      </c>
      <c r="B377" s="1167" t="s">
        <v>3582</v>
      </c>
      <c r="C377" s="1154" t="s">
        <v>3836</v>
      </c>
      <c r="D377" s="1177" t="s">
        <v>283</v>
      </c>
      <c r="E377" s="1184">
        <v>46078</v>
      </c>
      <c r="F377" s="1184">
        <f t="shared" ref="F377:F378" si="185">E377+4</f>
        <v>46082</v>
      </c>
      <c r="G377" s="1184">
        <f t="shared" ref="G377:G378" si="186">F377+8</f>
        <v>46090</v>
      </c>
      <c r="H377" s="1184">
        <f t="shared" ref="H377:H379" si="187">G377+2</f>
        <v>46092</v>
      </c>
      <c r="I377" s="1351"/>
      <c r="K377" s="1151">
        <f t="shared" si="180"/>
        <v>46063</v>
      </c>
    </row>
    <row r="378" spans="1:11" s="14" customFormat="1" ht="20.100000000000001" hidden="1" customHeight="1">
      <c r="A378" s="805" t="s">
        <v>3584</v>
      </c>
      <c r="B378" s="1167" t="s">
        <v>2783</v>
      </c>
      <c r="C378" s="1154" t="s">
        <v>3837</v>
      </c>
      <c r="D378" s="1177" t="s">
        <v>283</v>
      </c>
      <c r="E378" s="1184">
        <v>46080</v>
      </c>
      <c r="F378" s="1184">
        <f t="shared" si="185"/>
        <v>46084</v>
      </c>
      <c r="G378" s="1184">
        <f t="shared" si="186"/>
        <v>46092</v>
      </c>
      <c r="H378" s="1184">
        <f t="shared" si="187"/>
        <v>46094</v>
      </c>
      <c r="I378" s="1351"/>
      <c r="K378" s="1151">
        <f t="shared" si="180"/>
        <v>46070</v>
      </c>
    </row>
    <row r="379" spans="1:11" s="14" customFormat="1" ht="20.100000000000001" hidden="1" customHeight="1">
      <c r="A379" s="805" t="s">
        <v>3838</v>
      </c>
      <c r="B379" s="1167" t="s">
        <v>728</v>
      </c>
      <c r="C379" s="1154" t="s">
        <v>3839</v>
      </c>
      <c r="D379" s="1154">
        <v>46083</v>
      </c>
      <c r="E379" s="1184">
        <f t="shared" ref="E379" si="188">D379+9</f>
        <v>46092</v>
      </c>
      <c r="F379" s="1184">
        <f t="shared" ref="F379" si="189">E379+4</f>
        <v>46096</v>
      </c>
      <c r="G379" s="1184">
        <f t="shared" ref="G379" si="190">F379+8</f>
        <v>46104</v>
      </c>
      <c r="H379" s="1184">
        <f t="shared" si="187"/>
        <v>46106</v>
      </c>
      <c r="I379" s="1351"/>
      <c r="K379" s="1151">
        <f t="shared" si="180"/>
        <v>46077</v>
      </c>
    </row>
    <row r="380" spans="1:11" s="14" customFormat="1" ht="20.100000000000001" hidden="1" customHeight="1">
      <c r="A380" s="805" t="s">
        <v>3840</v>
      </c>
      <c r="B380" s="1406" t="s">
        <v>3079</v>
      </c>
      <c r="C380" s="1154" t="s">
        <v>3841</v>
      </c>
      <c r="D380" s="1154">
        <v>46084</v>
      </c>
      <c r="E380" s="1177" t="s">
        <v>283</v>
      </c>
      <c r="F380" s="1177" t="s">
        <v>283</v>
      </c>
      <c r="G380" s="1184">
        <f>D380+21</f>
        <v>46105</v>
      </c>
      <c r="H380" s="1184">
        <f t="shared" ref="H380" si="191">G380+2</f>
        <v>46107</v>
      </c>
      <c r="I380" s="1351"/>
      <c r="K380" s="1151">
        <f t="shared" si="180"/>
        <v>46084</v>
      </c>
    </row>
    <row r="381" spans="1:11" s="14" customFormat="1" ht="20.100000000000001" hidden="1" customHeight="1">
      <c r="A381" s="805" t="s">
        <v>3162</v>
      </c>
      <c r="B381" s="1440" t="s">
        <v>2234</v>
      </c>
      <c r="C381" s="1441" t="s">
        <v>3842</v>
      </c>
      <c r="D381" s="1374">
        <v>46091</v>
      </c>
      <c r="E381" s="1257">
        <f t="shared" ref="E381" si="192">D381+9</f>
        <v>46100</v>
      </c>
      <c r="F381" s="1257">
        <f t="shared" ref="F381" si="193">E381+4</f>
        <v>46104</v>
      </c>
      <c r="G381" s="1257">
        <f t="shared" ref="G381" si="194">F381+8</f>
        <v>46112</v>
      </c>
      <c r="H381" s="1257">
        <f t="shared" ref="H381" si="195">G381+2</f>
        <v>46114</v>
      </c>
      <c r="I381" s="1351"/>
      <c r="K381" s="1325">
        <f t="shared" si="180"/>
        <v>46091</v>
      </c>
    </row>
    <row r="382" spans="1:11" s="14" customFormat="1" ht="20.100000000000001" hidden="1" customHeight="1">
      <c r="A382" s="805" t="s">
        <v>2191</v>
      </c>
      <c r="B382" s="1442" t="s">
        <v>307</v>
      </c>
      <c r="C382" s="1408" t="s">
        <v>3843</v>
      </c>
      <c r="D382" s="1347">
        <v>46098</v>
      </c>
      <c r="E382" s="1430">
        <f t="shared" ref="E382" si="196">D382+9</f>
        <v>46107</v>
      </c>
      <c r="F382" s="1430">
        <f t="shared" ref="F382" si="197">E382+4</f>
        <v>46111</v>
      </c>
      <c r="G382" s="1430">
        <f t="shared" ref="G382" si="198">F382+8</f>
        <v>46119</v>
      </c>
      <c r="H382" s="1431">
        <f t="shared" ref="H382" si="199">G382+2</f>
        <v>46121</v>
      </c>
      <c r="I382" s="1351"/>
      <c r="K382" s="1342">
        <f t="shared" si="180"/>
        <v>46098</v>
      </c>
    </row>
    <row r="383" spans="1:11" s="14" customFormat="1" ht="20.100000000000001" hidden="1" customHeight="1">
      <c r="A383" s="805"/>
      <c r="B383" s="1407"/>
      <c r="C383" s="1202"/>
      <c r="D383" s="1202"/>
      <c r="E383" s="1238"/>
      <c r="F383" s="1238"/>
      <c r="G383" s="1238"/>
      <c r="H383" s="1238"/>
      <c r="I383" s="1351"/>
      <c r="J383" s="1202"/>
      <c r="K383" s="1202"/>
    </row>
    <row r="384" spans="1:11" s="14" customFormat="1" ht="31.5" customHeight="1">
      <c r="A384" s="805"/>
      <c r="B384" s="1589" t="s">
        <v>3444</v>
      </c>
      <c r="C384" s="1605"/>
      <c r="D384" s="1660" t="s">
        <v>247</v>
      </c>
      <c r="E384" s="1416" t="s">
        <v>225</v>
      </c>
      <c r="F384" s="1416" t="s">
        <v>333</v>
      </c>
      <c r="G384" s="1409" t="s">
        <v>3772</v>
      </c>
      <c r="H384" s="1409" t="s">
        <v>103</v>
      </c>
      <c r="I384" s="1410" t="s">
        <v>114</v>
      </c>
      <c r="J384" s="1202"/>
      <c r="K384" s="1202"/>
    </row>
    <row r="385" spans="1:11" s="14" customFormat="1" ht="20.100000000000001" customHeight="1">
      <c r="A385" s="805"/>
      <c r="B385" s="1148" t="s">
        <v>249</v>
      </c>
      <c r="C385" s="1259" t="s">
        <v>250</v>
      </c>
      <c r="D385" s="1661"/>
      <c r="E385" s="1417" t="s">
        <v>32</v>
      </c>
      <c r="F385" s="1417" t="s">
        <v>64</v>
      </c>
      <c r="G385" s="1411" t="s">
        <v>53</v>
      </c>
      <c r="H385" s="1411" t="s">
        <v>159</v>
      </c>
      <c r="I385" s="1412" t="s">
        <v>141</v>
      </c>
      <c r="K385" s="1414" t="s">
        <v>252</v>
      </c>
    </row>
    <row r="386" spans="1:11" s="14" customFormat="1" ht="20.100000000000001" hidden="1" customHeight="1">
      <c r="A386" s="805" t="s">
        <v>3844</v>
      </c>
      <c r="B386" s="1167" t="s">
        <v>3845</v>
      </c>
      <c r="C386" s="1154" t="s">
        <v>3590</v>
      </c>
      <c r="D386" s="1377">
        <v>46096</v>
      </c>
      <c r="E386" s="1244">
        <f>D386+5</f>
        <v>46101</v>
      </c>
      <c r="F386" s="1244">
        <f>E386+2</f>
        <v>46103</v>
      </c>
      <c r="G386" s="1244">
        <f>F386+4</f>
        <v>46107</v>
      </c>
      <c r="H386" s="1244">
        <f>G386+8</f>
        <v>46115</v>
      </c>
      <c r="I386" s="1244">
        <f>H386+2</f>
        <v>46117</v>
      </c>
      <c r="K386" s="1255">
        <v>12</v>
      </c>
    </row>
    <row r="387" spans="1:11" s="14" customFormat="1" ht="20.100000000000001" hidden="1" customHeight="1">
      <c r="A387" s="805" t="s">
        <v>2783</v>
      </c>
      <c r="B387" s="1167" t="s">
        <v>2182</v>
      </c>
      <c r="C387" s="1154" t="s">
        <v>3846</v>
      </c>
      <c r="D387" s="1154">
        <v>46108</v>
      </c>
      <c r="E387" s="1244">
        <f>D387+5</f>
        <v>46113</v>
      </c>
      <c r="F387" s="1244">
        <f>E387+2</f>
        <v>46115</v>
      </c>
      <c r="G387" s="1244">
        <f>F387+4</f>
        <v>46119</v>
      </c>
      <c r="H387" s="1244">
        <f>G387+8</f>
        <v>46127</v>
      </c>
      <c r="I387" s="1244">
        <f>H387+2</f>
        <v>46129</v>
      </c>
      <c r="K387" s="1151">
        <v>13</v>
      </c>
    </row>
    <row r="388" spans="1:11" s="14" customFormat="1" ht="20.100000000000001" hidden="1" customHeight="1">
      <c r="A388" s="805" t="s">
        <v>3847</v>
      </c>
      <c r="B388" s="1167" t="s">
        <v>3079</v>
      </c>
      <c r="C388" s="1154" t="s">
        <v>3848</v>
      </c>
      <c r="D388" s="1154">
        <v>46125</v>
      </c>
      <c r="E388" s="1178" t="s">
        <v>283</v>
      </c>
      <c r="F388" s="1178" t="s">
        <v>283</v>
      </c>
      <c r="G388" s="1178" t="s">
        <v>283</v>
      </c>
      <c r="H388" s="1178" t="s">
        <v>283</v>
      </c>
      <c r="I388" s="1178" t="s">
        <v>283</v>
      </c>
      <c r="K388" s="1151">
        <v>14</v>
      </c>
    </row>
    <row r="389" spans="1:11" s="14" customFormat="1" ht="20.100000000000001" hidden="1" customHeight="1">
      <c r="A389" s="805" t="s">
        <v>3849</v>
      </c>
      <c r="B389" s="1167" t="s">
        <v>3850</v>
      </c>
      <c r="C389" s="1154" t="s">
        <v>3851</v>
      </c>
      <c r="D389" s="1154">
        <v>46128</v>
      </c>
      <c r="E389" s="1178" t="s">
        <v>283</v>
      </c>
      <c r="F389" s="1244">
        <f>D389+7</f>
        <v>46135</v>
      </c>
      <c r="G389" s="1178" t="s">
        <v>283</v>
      </c>
      <c r="H389" s="1244">
        <f>D389+19</f>
        <v>46147</v>
      </c>
      <c r="I389" s="1244">
        <f t="shared" ref="I389:I391" si="200">H389+2</f>
        <v>46149</v>
      </c>
      <c r="K389" s="1151">
        <v>15</v>
      </c>
    </row>
    <row r="390" spans="1:11" s="14" customFormat="1" ht="20.100000000000001" hidden="1" customHeight="1">
      <c r="A390" s="805" t="s">
        <v>3852</v>
      </c>
      <c r="B390" s="1406" t="s">
        <v>3853</v>
      </c>
      <c r="C390" s="1154" t="s">
        <v>3854</v>
      </c>
      <c r="D390" s="1154">
        <v>46130</v>
      </c>
      <c r="E390" s="1244">
        <f t="shared" ref="E390:E391" si="201">D390+5</f>
        <v>46135</v>
      </c>
      <c r="F390" s="1244">
        <f t="shared" ref="F390:F391" si="202">E390+2</f>
        <v>46137</v>
      </c>
      <c r="G390" s="1244">
        <f t="shared" ref="G390:G391" si="203">F390+4</f>
        <v>46141</v>
      </c>
      <c r="H390" s="1244">
        <f t="shared" ref="H390:H391" si="204">G390+8</f>
        <v>46149</v>
      </c>
      <c r="I390" s="1244">
        <f t="shared" si="200"/>
        <v>46151</v>
      </c>
      <c r="K390" s="1151">
        <v>16</v>
      </c>
    </row>
    <row r="391" spans="1:11" s="14" customFormat="1" ht="20.100000000000001" hidden="1" customHeight="1">
      <c r="A391" s="805" t="s">
        <v>3855</v>
      </c>
      <c r="B391" s="1167" t="s">
        <v>3845</v>
      </c>
      <c r="C391" s="1154" t="s">
        <v>3856</v>
      </c>
      <c r="D391" s="1154">
        <v>46140</v>
      </c>
      <c r="E391" s="1244">
        <f t="shared" si="201"/>
        <v>46145</v>
      </c>
      <c r="F391" s="1244">
        <f t="shared" si="202"/>
        <v>46147</v>
      </c>
      <c r="G391" s="1244">
        <f t="shared" si="203"/>
        <v>46151</v>
      </c>
      <c r="H391" s="1244">
        <f t="shared" si="204"/>
        <v>46159</v>
      </c>
      <c r="I391" s="1244">
        <f t="shared" si="200"/>
        <v>46161</v>
      </c>
      <c r="K391" s="1151">
        <v>17</v>
      </c>
    </row>
    <row r="392" spans="1:11" s="14" customFormat="1" ht="20.100000000000001" hidden="1" customHeight="1">
      <c r="A392" s="805" t="s">
        <v>3857</v>
      </c>
      <c r="B392" s="1440" t="s">
        <v>728</v>
      </c>
      <c r="C392" s="1154" t="s">
        <v>3858</v>
      </c>
      <c r="D392" s="1154">
        <v>46147</v>
      </c>
      <c r="E392" s="1244">
        <f t="shared" ref="E392:E394" si="205">D392+5</f>
        <v>46152</v>
      </c>
      <c r="F392" s="1244">
        <f t="shared" ref="F392:F394" si="206">E392+2</f>
        <v>46154</v>
      </c>
      <c r="G392" s="1244">
        <f t="shared" ref="G392:G394" si="207">F392+4</f>
        <v>46158</v>
      </c>
      <c r="H392" s="1244">
        <f t="shared" ref="H392:H394" si="208">G392+8</f>
        <v>46166</v>
      </c>
      <c r="I392" s="1244">
        <f t="shared" ref="I392:I394" si="209">H392+2</f>
        <v>46168</v>
      </c>
      <c r="K392" s="1151">
        <v>18</v>
      </c>
    </row>
    <row r="393" spans="1:11" s="14" customFormat="1" ht="20.100000000000001" hidden="1" customHeight="1">
      <c r="A393" s="805" t="s">
        <v>3859</v>
      </c>
      <c r="B393" s="1167" t="s">
        <v>2129</v>
      </c>
      <c r="C393" s="1154" t="s">
        <v>3860</v>
      </c>
      <c r="D393" s="1154">
        <v>46153</v>
      </c>
      <c r="E393" s="1244">
        <f t="shared" si="205"/>
        <v>46158</v>
      </c>
      <c r="F393" s="1244">
        <f t="shared" si="206"/>
        <v>46160</v>
      </c>
      <c r="G393" s="1244">
        <f t="shared" si="207"/>
        <v>46164</v>
      </c>
      <c r="H393" s="1244">
        <f t="shared" si="208"/>
        <v>46172</v>
      </c>
      <c r="I393" s="1244">
        <f t="shared" si="209"/>
        <v>46174</v>
      </c>
      <c r="K393" s="1263">
        <v>19</v>
      </c>
    </row>
    <row r="394" spans="1:11" s="14" customFormat="1" ht="20.100000000000001" hidden="1" customHeight="1">
      <c r="A394" s="805" t="s">
        <v>3861</v>
      </c>
      <c r="B394" s="1360" t="s">
        <v>307</v>
      </c>
      <c r="C394" s="1154" t="s">
        <v>3862</v>
      </c>
      <c r="D394" s="1160">
        <v>46156</v>
      </c>
      <c r="E394" s="1246">
        <f t="shared" si="205"/>
        <v>46161</v>
      </c>
      <c r="F394" s="1246">
        <f t="shared" si="206"/>
        <v>46163</v>
      </c>
      <c r="G394" s="1246">
        <f t="shared" si="207"/>
        <v>46167</v>
      </c>
      <c r="H394" s="1246">
        <f t="shared" si="208"/>
        <v>46175</v>
      </c>
      <c r="I394" s="1246">
        <f t="shared" si="209"/>
        <v>46177</v>
      </c>
      <c r="K394" s="1263">
        <v>20</v>
      </c>
    </row>
    <row r="395" spans="1:11" s="14" customFormat="1" ht="20.100000000000001" hidden="1" customHeight="1">
      <c r="A395" s="805" t="s">
        <v>3863</v>
      </c>
      <c r="B395" s="1361" t="s">
        <v>459</v>
      </c>
      <c r="C395" s="1362" t="s">
        <v>3864</v>
      </c>
      <c r="D395" s="1154">
        <v>46163</v>
      </c>
      <c r="E395" s="1244">
        <f t="shared" ref="E395" si="210">D395+5</f>
        <v>46168</v>
      </c>
      <c r="F395" s="1244">
        <f t="shared" ref="F395" si="211">E395+2</f>
        <v>46170</v>
      </c>
      <c r="G395" s="1244">
        <f t="shared" ref="G395" si="212">F395+4</f>
        <v>46174</v>
      </c>
      <c r="H395" s="1244">
        <f t="shared" ref="H395" si="213">G395+8</f>
        <v>46182</v>
      </c>
      <c r="I395" s="1244">
        <f t="shared" ref="I395" si="214">H395+2</f>
        <v>46184</v>
      </c>
      <c r="K395" s="1263">
        <v>21</v>
      </c>
    </row>
    <row r="396" spans="1:11" s="14" customFormat="1" ht="20.100000000000001" hidden="1" customHeight="1">
      <c r="A396" s="805"/>
      <c r="B396" s="1440" t="s">
        <v>2195</v>
      </c>
      <c r="C396" s="1362" t="s">
        <v>3865</v>
      </c>
      <c r="D396" s="1154">
        <v>46180</v>
      </c>
      <c r="E396" s="1244">
        <f t="shared" ref="E396" si="215">D396+5</f>
        <v>46185</v>
      </c>
      <c r="F396" s="1244">
        <f t="shared" ref="F396" si="216">E396+2</f>
        <v>46187</v>
      </c>
      <c r="G396" s="1244">
        <f t="shared" ref="G396" si="217">F396+4</f>
        <v>46191</v>
      </c>
      <c r="H396" s="1244">
        <f t="shared" ref="H396" si="218">G396+8</f>
        <v>46199</v>
      </c>
      <c r="I396" s="1244">
        <f t="shared" ref="I396" si="219">H396+2</f>
        <v>46201</v>
      </c>
      <c r="K396" s="1263">
        <v>22</v>
      </c>
    </row>
    <row r="397" spans="1:11" s="14" customFormat="1" ht="20.100000000000001" hidden="1" customHeight="1">
      <c r="A397" s="805" t="s">
        <v>3866</v>
      </c>
      <c r="B397" s="1440" t="s">
        <v>728</v>
      </c>
      <c r="C397" s="1362" t="s">
        <v>3867</v>
      </c>
      <c r="D397" s="1154">
        <v>46190</v>
      </c>
      <c r="E397" s="1244">
        <f t="shared" ref="E397" si="220">D397+5</f>
        <v>46195</v>
      </c>
      <c r="F397" s="1244">
        <f t="shared" ref="F397" si="221">E397+2</f>
        <v>46197</v>
      </c>
      <c r="G397" s="1244">
        <f t="shared" ref="G397" si="222">F397+4</f>
        <v>46201</v>
      </c>
      <c r="H397" s="1244">
        <f t="shared" ref="H397" si="223">G397+8</f>
        <v>46209</v>
      </c>
      <c r="I397" s="1244">
        <f t="shared" ref="I397" si="224">H397+2</f>
        <v>46211</v>
      </c>
      <c r="K397" s="1263">
        <v>23</v>
      </c>
    </row>
    <row r="398" spans="1:11" s="14" customFormat="1" ht="20.100000000000001" hidden="1" customHeight="1">
      <c r="A398" s="805" t="s">
        <v>3868</v>
      </c>
      <c r="B398" s="1440" t="s">
        <v>2442</v>
      </c>
      <c r="C398" s="1362" t="s">
        <v>3869</v>
      </c>
      <c r="D398" s="1154">
        <v>46194</v>
      </c>
      <c r="E398" s="1178" t="s">
        <v>283</v>
      </c>
      <c r="F398" s="1178" t="s">
        <v>283</v>
      </c>
      <c r="G398" s="1178" t="s">
        <v>283</v>
      </c>
      <c r="H398" s="1244">
        <f>D398+19</f>
        <v>46213</v>
      </c>
      <c r="I398" s="1244">
        <f t="shared" ref="I398" si="225">H398+2</f>
        <v>46215</v>
      </c>
      <c r="K398" s="1263">
        <v>24</v>
      </c>
    </row>
    <row r="399" spans="1:11" s="14" customFormat="1" ht="20.100000000000001" hidden="1" customHeight="1">
      <c r="A399" s="805" t="s">
        <v>3870</v>
      </c>
      <c r="B399" s="1440" t="s">
        <v>3530</v>
      </c>
      <c r="C399" s="1362" t="s">
        <v>3871</v>
      </c>
      <c r="D399" s="1154">
        <v>46199</v>
      </c>
      <c r="E399" s="1178" t="s">
        <v>283</v>
      </c>
      <c r="F399" s="1244">
        <f>D399+7</f>
        <v>46206</v>
      </c>
      <c r="G399" s="1244">
        <f t="shared" ref="G399" si="226">F399+4</f>
        <v>46210</v>
      </c>
      <c r="H399" s="1244">
        <f t="shared" ref="H399" si="227">G399+8</f>
        <v>46218</v>
      </c>
      <c r="I399" s="1244">
        <f t="shared" ref="I399" si="228">H399+2</f>
        <v>46220</v>
      </c>
      <c r="K399" s="1263">
        <v>25</v>
      </c>
    </row>
    <row r="400" spans="1:11" s="14" customFormat="1" ht="20.100000000000001" hidden="1" customHeight="1">
      <c r="A400" s="805" t="s">
        <v>3872</v>
      </c>
      <c r="B400" s="1440" t="s">
        <v>2129</v>
      </c>
      <c r="C400" s="1362" t="s">
        <v>3873</v>
      </c>
      <c r="D400" s="1154">
        <v>46201</v>
      </c>
      <c r="E400" s="1244">
        <f t="shared" ref="E400" si="229">D400+5</f>
        <v>46206</v>
      </c>
      <c r="F400" s="1244">
        <f t="shared" ref="F400" si="230">E400+2</f>
        <v>46208</v>
      </c>
      <c r="G400" s="1244">
        <f t="shared" ref="G400" si="231">F400+4</f>
        <v>46212</v>
      </c>
      <c r="H400" s="1178" t="s">
        <v>283</v>
      </c>
      <c r="I400" s="1244">
        <f>D400+21</f>
        <v>46222</v>
      </c>
      <c r="K400" s="1263">
        <v>26</v>
      </c>
    </row>
    <row r="401" spans="1:11" s="14" customFormat="1" ht="20.100000000000001" hidden="1" customHeight="1">
      <c r="A401" s="805" t="s">
        <v>3874</v>
      </c>
      <c r="B401" s="1440" t="s">
        <v>3875</v>
      </c>
      <c r="C401" s="1362" t="s">
        <v>3876</v>
      </c>
      <c r="D401" s="1154">
        <v>46208</v>
      </c>
      <c r="E401" s="1244">
        <f t="shared" ref="E401" si="232">D401+5</f>
        <v>46213</v>
      </c>
      <c r="F401" s="1244">
        <f t="shared" ref="F401" si="233">E401+2</f>
        <v>46215</v>
      </c>
      <c r="G401" s="1244">
        <f t="shared" ref="G401" si="234">F401+4</f>
        <v>46219</v>
      </c>
      <c r="H401" s="1244">
        <f t="shared" ref="H401" si="235">G401+8</f>
        <v>46227</v>
      </c>
      <c r="I401" s="1244">
        <f t="shared" ref="I401" si="236">H401+2</f>
        <v>46229</v>
      </c>
      <c r="K401" s="1263">
        <v>27</v>
      </c>
    </row>
    <row r="402" spans="1:11" s="14" customFormat="1" ht="20.100000000000001" hidden="1" customHeight="1">
      <c r="A402" s="805" t="s">
        <v>3877</v>
      </c>
      <c r="B402" s="1440" t="s">
        <v>3845</v>
      </c>
      <c r="C402" s="1362" t="s">
        <v>3878</v>
      </c>
      <c r="D402" s="1154">
        <v>46216</v>
      </c>
      <c r="E402" s="1244">
        <f t="shared" ref="E402" si="237">D402+5</f>
        <v>46221</v>
      </c>
      <c r="F402" s="1244">
        <f t="shared" ref="F402" si="238">E402+2</f>
        <v>46223</v>
      </c>
      <c r="G402" s="1244">
        <f t="shared" ref="G402" si="239">F402+4</f>
        <v>46227</v>
      </c>
      <c r="H402" s="1178" t="s">
        <v>283</v>
      </c>
      <c r="I402" s="1244">
        <f>D402+21</f>
        <v>46237</v>
      </c>
      <c r="K402" s="1263">
        <v>28</v>
      </c>
    </row>
    <row r="403" spans="1:11" s="14" customFormat="1" ht="20.100000000000001" hidden="1" customHeight="1">
      <c r="A403" s="805" t="s">
        <v>2129</v>
      </c>
      <c r="B403" s="1440" t="s">
        <v>3404</v>
      </c>
      <c r="C403" s="1362" t="s">
        <v>3879</v>
      </c>
      <c r="D403" s="1154">
        <v>46225</v>
      </c>
      <c r="E403" s="1244">
        <f t="shared" ref="E403" si="240">D403+5</f>
        <v>46230</v>
      </c>
      <c r="F403" s="1244">
        <f t="shared" ref="F403" si="241">E403+2</f>
        <v>46232</v>
      </c>
      <c r="G403" s="1244">
        <f t="shared" ref="G403" si="242">F403+4</f>
        <v>46236</v>
      </c>
      <c r="H403" s="1244">
        <f t="shared" ref="H403" si="243">G403+8</f>
        <v>46244</v>
      </c>
      <c r="I403" s="1244">
        <f t="shared" ref="I403" si="244">H403+2</f>
        <v>46246</v>
      </c>
      <c r="K403" s="1263">
        <v>29</v>
      </c>
    </row>
    <row r="404" spans="1:11" s="14" customFormat="1" ht="20.100000000000001" hidden="1" customHeight="1">
      <c r="A404" s="805" t="s">
        <v>3880</v>
      </c>
      <c r="B404" s="1440" t="s">
        <v>2738</v>
      </c>
      <c r="C404" s="1362" t="s">
        <v>3881</v>
      </c>
      <c r="D404" s="1154">
        <v>46240</v>
      </c>
      <c r="E404" s="1178" t="s">
        <v>283</v>
      </c>
      <c r="F404" s="1178" t="s">
        <v>283</v>
      </c>
      <c r="G404" s="1178" t="s">
        <v>283</v>
      </c>
      <c r="H404" s="1244">
        <f>D404+19</f>
        <v>46259</v>
      </c>
      <c r="I404" s="1244">
        <f t="shared" ref="I404" si="245">H404+2</f>
        <v>46261</v>
      </c>
      <c r="K404" s="1263">
        <v>30</v>
      </c>
    </row>
    <row r="405" spans="1:11" s="14" customFormat="1" ht="20.100000000000001" hidden="1" customHeight="1">
      <c r="A405" s="805" t="s">
        <v>3882</v>
      </c>
      <c r="B405" s="1361" t="s">
        <v>307</v>
      </c>
      <c r="C405" s="1362" t="s">
        <v>3883</v>
      </c>
      <c r="D405" s="1160">
        <v>46233</v>
      </c>
      <c r="E405" s="1246">
        <f t="shared" ref="E405:E406" si="246">D405+5</f>
        <v>46238</v>
      </c>
      <c r="F405" s="1246">
        <f t="shared" ref="F405:F406" si="247">E405+2</f>
        <v>46240</v>
      </c>
      <c r="G405" s="1246">
        <f t="shared" ref="G405:G406" si="248">F405+4</f>
        <v>46244</v>
      </c>
      <c r="H405" s="1246">
        <f t="shared" ref="H405:H406" si="249">G405+8</f>
        <v>46252</v>
      </c>
      <c r="I405" s="1246">
        <f t="shared" ref="I405:I406" si="250">H405+2</f>
        <v>46254</v>
      </c>
      <c r="K405" s="1263">
        <v>31</v>
      </c>
    </row>
    <row r="406" spans="1:11" s="14" customFormat="1" ht="20.100000000000001" hidden="1" customHeight="1">
      <c r="A406" s="805" t="s">
        <v>3884</v>
      </c>
      <c r="B406" s="1440" t="s">
        <v>2195</v>
      </c>
      <c r="C406" s="1362" t="s">
        <v>3885</v>
      </c>
      <c r="D406" s="1154">
        <v>46241</v>
      </c>
      <c r="E406" s="1244">
        <f t="shared" si="246"/>
        <v>46246</v>
      </c>
      <c r="F406" s="1244">
        <f t="shared" si="247"/>
        <v>46248</v>
      </c>
      <c r="G406" s="1244">
        <f t="shared" si="248"/>
        <v>46252</v>
      </c>
      <c r="H406" s="1244">
        <f t="shared" si="249"/>
        <v>46260</v>
      </c>
      <c r="I406" s="1244">
        <f t="shared" si="250"/>
        <v>46262</v>
      </c>
      <c r="K406" s="1263">
        <v>32</v>
      </c>
    </row>
    <row r="407" spans="1:11" s="14" customFormat="1" ht="20.100000000000001" customHeight="1">
      <c r="A407" s="805" t="s">
        <v>2195</v>
      </c>
      <c r="B407" s="1440" t="s">
        <v>1979</v>
      </c>
      <c r="C407" s="1362" t="s">
        <v>3886</v>
      </c>
      <c r="D407" s="1154">
        <v>46265</v>
      </c>
      <c r="E407" s="1244">
        <f t="shared" ref="E407" si="251">D407+5</f>
        <v>46270</v>
      </c>
      <c r="F407" s="1244">
        <f t="shared" ref="F407" si="252">E407+2</f>
        <v>46272</v>
      </c>
      <c r="G407" s="1244">
        <f t="shared" ref="G407" si="253">F407+4</f>
        <v>46276</v>
      </c>
      <c r="H407" s="1244">
        <f t="shared" ref="H407" si="254">G407+8</f>
        <v>46284</v>
      </c>
      <c r="I407" s="1244">
        <f t="shared" ref="I407" si="255">H407+2</f>
        <v>46286</v>
      </c>
      <c r="K407" s="1263">
        <v>33</v>
      </c>
    </row>
    <row r="408" spans="1:11" s="14" customFormat="1" ht="20.100000000000001" customHeight="1">
      <c r="A408" s="805" t="s">
        <v>3887</v>
      </c>
      <c r="B408" s="1440" t="s">
        <v>3888</v>
      </c>
      <c r="C408" s="1362" t="s">
        <v>3889</v>
      </c>
      <c r="D408" s="1154">
        <v>46256</v>
      </c>
      <c r="E408" s="1178" t="s">
        <v>283</v>
      </c>
      <c r="F408" s="1244">
        <f>D408+7</f>
        <v>46263</v>
      </c>
      <c r="G408" s="1178" t="s">
        <v>283</v>
      </c>
      <c r="H408" s="1178" t="s">
        <v>283</v>
      </c>
      <c r="I408" s="1178" t="s">
        <v>283</v>
      </c>
      <c r="K408" s="1263">
        <v>34</v>
      </c>
    </row>
    <row r="409" spans="1:11" s="14" customFormat="1" ht="20.100000000000001" customHeight="1">
      <c r="A409" s="805" t="s">
        <v>3890</v>
      </c>
      <c r="B409" s="1440" t="s">
        <v>3404</v>
      </c>
      <c r="C409" s="1362" t="s">
        <v>3891</v>
      </c>
      <c r="D409" s="1154">
        <v>46276</v>
      </c>
      <c r="E409" s="1244">
        <f t="shared" ref="E409" si="256">D409+5</f>
        <v>46281</v>
      </c>
      <c r="F409" s="1244">
        <f t="shared" ref="F409" si="257">E409+2</f>
        <v>46283</v>
      </c>
      <c r="G409" s="1244">
        <f t="shared" ref="G409" si="258">F409+4</f>
        <v>46287</v>
      </c>
      <c r="H409" s="1244">
        <f t="shared" ref="H409" si="259">G409+8</f>
        <v>46295</v>
      </c>
      <c r="I409" s="1244">
        <f t="shared" ref="I409" si="260">H409+2</f>
        <v>46297</v>
      </c>
      <c r="K409" s="1263">
        <v>35</v>
      </c>
    </row>
    <row r="410" spans="1:11" s="14" customFormat="1" ht="20.100000000000001" customHeight="1">
      <c r="A410" s="805" t="s">
        <v>3892</v>
      </c>
      <c r="B410" s="1440" t="s">
        <v>2738</v>
      </c>
      <c r="C410" s="1362" t="s">
        <v>3893</v>
      </c>
      <c r="D410" s="1154">
        <v>46283</v>
      </c>
      <c r="E410" s="1244">
        <f t="shared" ref="E410" si="261">D410+5</f>
        <v>46288</v>
      </c>
      <c r="F410" s="1244">
        <f t="shared" ref="F410" si="262">E410+2</f>
        <v>46290</v>
      </c>
      <c r="G410" s="1244">
        <f t="shared" ref="G410" si="263">F410+4</f>
        <v>46294</v>
      </c>
      <c r="H410" s="1244">
        <f t="shared" ref="H410" si="264">G410+8</f>
        <v>46302</v>
      </c>
      <c r="I410" s="1244">
        <f t="shared" ref="I410" si="265">H410+2</f>
        <v>46304</v>
      </c>
      <c r="K410" s="1263">
        <v>36</v>
      </c>
    </row>
    <row r="411" spans="1:11" s="14" customFormat="1" ht="20.100000000000001" customHeight="1">
      <c r="A411" s="805" t="s">
        <v>3894</v>
      </c>
      <c r="B411" s="1440" t="s">
        <v>3895</v>
      </c>
      <c r="C411" s="1362" t="s">
        <v>3896</v>
      </c>
      <c r="D411" s="1154">
        <v>46287</v>
      </c>
      <c r="E411" s="1244">
        <f t="shared" ref="E411" si="266">D411+5</f>
        <v>46292</v>
      </c>
      <c r="F411" s="1244">
        <f t="shared" ref="F411" si="267">E411+2</f>
        <v>46294</v>
      </c>
      <c r="G411" s="1244">
        <f t="shared" ref="G411" si="268">F411+4</f>
        <v>46298</v>
      </c>
      <c r="H411" s="1244">
        <f t="shared" ref="H411" si="269">G411+8</f>
        <v>46306</v>
      </c>
      <c r="I411" s="1244">
        <f t="shared" ref="I411" si="270">H411+2</f>
        <v>46308</v>
      </c>
      <c r="K411" s="1263">
        <v>37</v>
      </c>
    </row>
    <row r="412" spans="1:11" s="14" customFormat="1" ht="20.100000000000001" customHeight="1">
      <c r="A412" s="805" t="s">
        <v>3897</v>
      </c>
      <c r="B412" s="1440" t="s">
        <v>434</v>
      </c>
      <c r="C412" s="1362" t="s">
        <v>3898</v>
      </c>
      <c r="D412" s="1154">
        <v>46282</v>
      </c>
      <c r="E412" s="1178" t="s">
        <v>283</v>
      </c>
      <c r="F412" s="1178" t="s">
        <v>283</v>
      </c>
      <c r="G412" s="1178" t="s">
        <v>283</v>
      </c>
      <c r="H412" s="1178" t="s">
        <v>283</v>
      </c>
      <c r="I412" s="1178" t="s">
        <v>283</v>
      </c>
      <c r="K412" s="1263">
        <v>38</v>
      </c>
    </row>
    <row r="413" spans="1:11" s="14" customFormat="1" ht="20.100000000000001" customHeight="1">
      <c r="A413" s="805" t="s">
        <v>3899</v>
      </c>
      <c r="B413" s="1440" t="s">
        <v>3900</v>
      </c>
      <c r="C413" s="1362" t="s">
        <v>3901</v>
      </c>
      <c r="D413" s="1154">
        <v>46289</v>
      </c>
      <c r="E413" s="1244">
        <f t="shared" ref="E413:E414" si="271">D413+5</f>
        <v>46294</v>
      </c>
      <c r="F413" s="1244">
        <f t="shared" ref="F413:F414" si="272">E413+2</f>
        <v>46296</v>
      </c>
      <c r="G413" s="1244">
        <f t="shared" ref="G413:G414" si="273">F413+4</f>
        <v>46300</v>
      </c>
      <c r="H413" s="1244">
        <f t="shared" ref="H413:H414" si="274">G413+8</f>
        <v>46308</v>
      </c>
      <c r="I413" s="1244">
        <f t="shared" ref="I413:I414" si="275">H413+2</f>
        <v>46310</v>
      </c>
      <c r="K413" s="1263">
        <v>39</v>
      </c>
    </row>
    <row r="414" spans="1:11" s="14" customFormat="1" ht="20.100000000000001" customHeight="1">
      <c r="A414" s="805" t="s">
        <v>3902</v>
      </c>
      <c r="B414" s="1440" t="s">
        <v>1979</v>
      </c>
      <c r="C414" s="1362" t="s">
        <v>3903</v>
      </c>
      <c r="D414" s="1154">
        <v>46296</v>
      </c>
      <c r="E414" s="1244">
        <f t="shared" si="271"/>
        <v>46301</v>
      </c>
      <c r="F414" s="1244">
        <f t="shared" si="272"/>
        <v>46303</v>
      </c>
      <c r="G414" s="1244">
        <f t="shared" si="273"/>
        <v>46307</v>
      </c>
      <c r="H414" s="1244">
        <f t="shared" si="274"/>
        <v>46315</v>
      </c>
      <c r="I414" s="1244">
        <f t="shared" si="275"/>
        <v>46317</v>
      </c>
      <c r="K414" s="1263">
        <v>40</v>
      </c>
    </row>
    <row r="415" spans="1:11" s="14" customFormat="1" ht="20.100000000000001" customHeight="1">
      <c r="A415" s="805" t="s">
        <v>3082</v>
      </c>
      <c r="B415" s="1440" t="s">
        <v>728</v>
      </c>
      <c r="C415" s="1362" t="s">
        <v>3904</v>
      </c>
      <c r="D415" s="1154">
        <v>46303</v>
      </c>
      <c r="E415" s="1244">
        <f t="shared" ref="E415" si="276">D415+5</f>
        <v>46308</v>
      </c>
      <c r="F415" s="1244">
        <f t="shared" ref="F415" si="277">E415+2</f>
        <v>46310</v>
      </c>
      <c r="G415" s="1244">
        <f t="shared" ref="G415" si="278">F415+4</f>
        <v>46314</v>
      </c>
      <c r="H415" s="1244">
        <f t="shared" ref="H415" si="279">G415+8</f>
        <v>46322</v>
      </c>
      <c r="I415" s="1244">
        <f t="shared" ref="I415" si="280">H415+2</f>
        <v>46324</v>
      </c>
      <c r="K415" s="1263">
        <v>41</v>
      </c>
    </row>
    <row r="416" spans="1:11" s="14" customFormat="1" ht="20.100000000000001" customHeight="1">
      <c r="A416" s="805" t="s">
        <v>3894</v>
      </c>
      <c r="B416" s="1440" t="s">
        <v>3082</v>
      </c>
      <c r="C416" s="1362" t="s">
        <v>3905</v>
      </c>
      <c r="D416" s="1154">
        <v>46310</v>
      </c>
      <c r="E416" s="1244">
        <f t="shared" ref="E416" si="281">D416+5</f>
        <v>46315</v>
      </c>
      <c r="F416" s="1244">
        <f t="shared" ref="F416" si="282">E416+2</f>
        <v>46317</v>
      </c>
      <c r="G416" s="1244">
        <f t="shared" ref="G416" si="283">F416+4</f>
        <v>46321</v>
      </c>
      <c r="H416" s="1244">
        <f t="shared" ref="H416" si="284">G416+8</f>
        <v>46329</v>
      </c>
      <c r="I416" s="1244">
        <f t="shared" ref="I416" si="285">H416+2</f>
        <v>46331</v>
      </c>
      <c r="K416" s="1263">
        <v>42</v>
      </c>
    </row>
    <row r="417" spans="1:16" s="14" customFormat="1" ht="20.100000000000001" customHeight="1">
      <c r="A417" s="805" t="s">
        <v>3906</v>
      </c>
      <c r="B417" s="1440" t="s">
        <v>3895</v>
      </c>
      <c r="C417" s="1362" t="s">
        <v>3907</v>
      </c>
      <c r="D417" s="1154">
        <v>46317</v>
      </c>
      <c r="E417" s="1244">
        <f t="shared" ref="E417" si="286">D417+5</f>
        <v>46322</v>
      </c>
      <c r="F417" s="1244">
        <f t="shared" ref="F417" si="287">E417+2</f>
        <v>46324</v>
      </c>
      <c r="G417" s="1244">
        <f t="shared" ref="G417" si="288">F417+4</f>
        <v>46328</v>
      </c>
      <c r="H417" s="1244">
        <f t="shared" ref="H417" si="289">G417+8</f>
        <v>46336</v>
      </c>
      <c r="I417" s="1244">
        <f t="shared" ref="I417" si="290">H417+2</f>
        <v>46338</v>
      </c>
      <c r="K417" s="1263">
        <v>43</v>
      </c>
    </row>
    <row r="418" spans="1:16" s="14" customFormat="1" ht="20.100000000000001" customHeight="1">
      <c r="A418" s="805" t="s">
        <v>3908</v>
      </c>
      <c r="B418" s="1440" t="s">
        <v>3900</v>
      </c>
      <c r="C418" s="1362" t="s">
        <v>3909</v>
      </c>
      <c r="D418" s="1154">
        <v>46324</v>
      </c>
      <c r="E418" s="1244">
        <f t="shared" ref="E418" si="291">D418+5</f>
        <v>46329</v>
      </c>
      <c r="F418" s="1244">
        <f t="shared" ref="F418" si="292">E418+2</f>
        <v>46331</v>
      </c>
      <c r="G418" s="1244">
        <f t="shared" ref="G418" si="293">F418+4</f>
        <v>46335</v>
      </c>
      <c r="H418" s="1244">
        <f t="shared" ref="H418" si="294">G418+8</f>
        <v>46343</v>
      </c>
      <c r="I418" s="1244">
        <f t="shared" ref="I418" si="295">H418+2</f>
        <v>46345</v>
      </c>
      <c r="K418" s="1263">
        <v>44</v>
      </c>
    </row>
    <row r="419" spans="1:16" s="14" customFormat="1" ht="20.100000000000001" customHeight="1">
      <c r="A419" s="805"/>
      <c r="B419" s="1440" t="s">
        <v>3910</v>
      </c>
      <c r="C419" s="1362" t="s">
        <v>3911</v>
      </c>
      <c r="D419" s="1154">
        <v>46331</v>
      </c>
      <c r="E419" s="1244">
        <f t="shared" ref="E419" si="296">D419+5</f>
        <v>46336</v>
      </c>
      <c r="F419" s="1244">
        <f t="shared" ref="F419" si="297">E419+2</f>
        <v>46338</v>
      </c>
      <c r="G419" s="1244">
        <f t="shared" ref="G419" si="298">F419+4</f>
        <v>46342</v>
      </c>
      <c r="H419" s="1244">
        <f t="shared" ref="H419" si="299">G419+8</f>
        <v>46350</v>
      </c>
      <c r="I419" s="1244">
        <f t="shared" ref="I419" si="300">H419+2</f>
        <v>46352</v>
      </c>
      <c r="K419" s="1263">
        <v>45</v>
      </c>
    </row>
    <row r="420" spans="1:16" s="149" customFormat="1" ht="20.100000000000001" customHeight="1">
      <c r="A420" s="1020"/>
      <c r="B420" s="147" t="s">
        <v>464</v>
      </c>
      <c r="C420" s="74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599"/>
      <c r="O420" s="146"/>
      <c r="P420" s="146"/>
    </row>
    <row r="424" spans="1:16" ht="14.45" thickBot="1"/>
    <row r="425" spans="1:16" s="147" customFormat="1" ht="18.75" customHeight="1">
      <c r="B425" s="887"/>
      <c r="C425" s="888"/>
      <c r="D425" s="889"/>
      <c r="E425" s="890"/>
      <c r="F425" s="891"/>
      <c r="G425" s="892"/>
      <c r="H425" s="893"/>
    </row>
    <row r="426" spans="1:16" s="147" customFormat="1" ht="18.75" customHeight="1">
      <c r="B426" s="777" t="s">
        <v>465</v>
      </c>
      <c r="C426" s="145"/>
      <c r="D426" s="147" t="s">
        <v>466</v>
      </c>
      <c r="G426" s="147" t="s">
        <v>467</v>
      </c>
      <c r="H426" s="778"/>
    </row>
    <row r="427" spans="1:16" s="147" customFormat="1" ht="18.75" customHeight="1">
      <c r="B427" s="779" t="s">
        <v>468</v>
      </c>
      <c r="C427" s="1080" t="s">
        <v>469</v>
      </c>
      <c r="D427" s="133" t="s">
        <v>470</v>
      </c>
      <c r="F427" s="1080" t="s">
        <v>471</v>
      </c>
      <c r="G427" s="145" t="s">
        <v>472</v>
      </c>
      <c r="H427" s="1081" t="s">
        <v>473</v>
      </c>
    </row>
    <row r="428" spans="1:16" s="147" customFormat="1" ht="18.75" customHeight="1">
      <c r="B428" s="1545" t="s">
        <v>481</v>
      </c>
      <c r="C428" s="1546" t="s">
        <v>482</v>
      </c>
      <c r="D428" s="133" t="s">
        <v>476</v>
      </c>
      <c r="E428" s="148" t="s">
        <v>477</v>
      </c>
      <c r="F428" s="1082" t="s">
        <v>478</v>
      </c>
      <c r="G428" s="145" t="s">
        <v>479</v>
      </c>
      <c r="H428" s="1081" t="s">
        <v>480</v>
      </c>
    </row>
    <row r="429" spans="1:16" s="147" customFormat="1" ht="18.75" customHeight="1">
      <c r="B429" s="1545" t="s">
        <v>502</v>
      </c>
      <c r="C429" s="1546" t="s">
        <v>503</v>
      </c>
      <c r="D429" s="133" t="s">
        <v>483</v>
      </c>
      <c r="E429" s="148" t="s">
        <v>484</v>
      </c>
      <c r="F429" s="1082" t="s">
        <v>485</v>
      </c>
      <c r="G429" s="587" t="s">
        <v>486</v>
      </c>
      <c r="H429" s="1084" t="s">
        <v>487</v>
      </c>
    </row>
    <row r="430" spans="1:16" s="147" customFormat="1" ht="18.75" customHeight="1">
      <c r="B430" s="1545" t="s">
        <v>922</v>
      </c>
      <c r="C430" s="1532" t="s">
        <v>923</v>
      </c>
      <c r="D430" s="133" t="s">
        <v>490</v>
      </c>
      <c r="E430" s="148" t="s">
        <v>491</v>
      </c>
      <c r="F430" s="1082" t="s">
        <v>492</v>
      </c>
      <c r="G430" s="587" t="s">
        <v>493</v>
      </c>
      <c r="H430" s="1084" t="s">
        <v>494</v>
      </c>
      <c r="L430" s="149"/>
      <c r="M430" s="149"/>
    </row>
    <row r="431" spans="1:16" s="147" customFormat="1" ht="18.75" customHeight="1">
      <c r="B431" s="1545" t="s">
        <v>924</v>
      </c>
      <c r="C431" s="1532" t="s">
        <v>925</v>
      </c>
      <c r="D431" s="133" t="s">
        <v>497</v>
      </c>
      <c r="E431" s="148" t="s">
        <v>498</v>
      </c>
      <c r="F431" s="1082" t="s">
        <v>499</v>
      </c>
      <c r="G431" s="587" t="s">
        <v>500</v>
      </c>
      <c r="H431" s="1084" t="s">
        <v>501</v>
      </c>
      <c r="L431" s="149"/>
      <c r="M431" s="149"/>
    </row>
    <row r="432" spans="1:16" s="147" customFormat="1" ht="18.75" customHeight="1">
      <c r="B432" s="1545" t="s">
        <v>926</v>
      </c>
      <c r="C432" s="1532" t="s">
        <v>927</v>
      </c>
      <c r="D432" s="133" t="s">
        <v>504</v>
      </c>
      <c r="E432" s="148" t="s">
        <v>505</v>
      </c>
      <c r="F432" s="1082" t="s">
        <v>506</v>
      </c>
      <c r="G432" s="587" t="s">
        <v>507</v>
      </c>
      <c r="H432" s="1084" t="s">
        <v>508</v>
      </c>
      <c r="L432" s="149"/>
      <c r="M432" s="149"/>
    </row>
    <row r="433" spans="1:13" s="147" customFormat="1" ht="18.75" customHeight="1">
      <c r="B433" s="1545" t="s">
        <v>928</v>
      </c>
      <c r="C433" s="1532" t="s">
        <v>929</v>
      </c>
      <c r="D433" s="133" t="s">
        <v>511</v>
      </c>
      <c r="E433" s="148" t="s">
        <v>512</v>
      </c>
      <c r="F433" s="1080" t="s">
        <v>513</v>
      </c>
      <c r="G433" s="587" t="s">
        <v>514</v>
      </c>
      <c r="H433" s="786" t="s">
        <v>515</v>
      </c>
      <c r="L433" s="149"/>
      <c r="M433" s="149"/>
    </row>
    <row r="434" spans="1:13" s="149" customFormat="1" ht="18.75" customHeight="1">
      <c r="A434" s="1018"/>
      <c r="B434" s="1545" t="s">
        <v>930</v>
      </c>
      <c r="C434" s="1532" t="s">
        <v>931</v>
      </c>
      <c r="D434" s="133" t="s">
        <v>518</v>
      </c>
      <c r="E434" s="148" t="s">
        <v>519</v>
      </c>
      <c r="F434" s="738" t="s">
        <v>520</v>
      </c>
      <c r="G434" s="147"/>
      <c r="H434" s="787"/>
      <c r="I434" s="145"/>
      <c r="J434" s="145"/>
      <c r="K434" s="145"/>
    </row>
    <row r="435" spans="1:13" s="149" customFormat="1" ht="18.75" customHeight="1">
      <c r="A435" s="1018"/>
      <c r="B435" s="1545" t="s">
        <v>932</v>
      </c>
      <c r="C435" s="1532" t="s">
        <v>933</v>
      </c>
      <c r="D435" s="133"/>
      <c r="E435" s="148"/>
      <c r="F435" s="738"/>
      <c r="G435" s="147"/>
      <c r="H435" s="787"/>
      <c r="I435" s="145"/>
      <c r="J435" s="145"/>
      <c r="K435" s="145"/>
    </row>
    <row r="436" spans="1:13" s="149" customFormat="1" ht="18.75" customHeight="1">
      <c r="A436" s="1018"/>
      <c r="B436" s="1551" t="s">
        <v>934</v>
      </c>
      <c r="C436" s="1552" t="s">
        <v>935</v>
      </c>
      <c r="D436" s="790"/>
      <c r="E436" s="790"/>
      <c r="F436" s="790"/>
      <c r="G436" s="790"/>
      <c r="H436" s="1086"/>
      <c r="I436" s="145"/>
      <c r="J436" s="145"/>
      <c r="K436" s="145"/>
    </row>
  </sheetData>
  <customSheetViews>
    <customSheetView guid="{1ECD3B71-3848-4973-92B4-4B4B149BC657}" scale="85" fitToPage="1" state="hidden">
      <selection activeCell="D5" sqref="D5"/>
      <pageMargins left="0" right="0" top="0" bottom="0" header="0" footer="0"/>
      <pageSetup paperSize="9" scale="59" orientation="landscape" r:id="rId1"/>
      <headerFooter>
        <oddFooter>&amp;L&amp;1#&amp;"Calibri"&amp;10 Sensitivity: Public</oddFooter>
      </headerFooter>
    </customSheetView>
    <customSheetView guid="{BA712AC7-4015-4F77-9461-7852ED983D52}" scale="85" fitToPage="1" state="hidden">
      <selection activeCell="D5" sqref="D5"/>
      <pageMargins left="0" right="0" top="0" bottom="0" header="0" footer="0"/>
      <pageSetup paperSize="9" scale="59" orientation="landscape" r:id="rId2"/>
    </customSheetView>
    <customSheetView guid="{081BDD81-EE06-4095-AD37-7E4189D26072}" scale="85" fitToPage="1" state="hidden">
      <selection activeCell="D5" sqref="D5"/>
      <pageMargins left="0" right="0" top="0" bottom="0" header="0" footer="0"/>
      <pageSetup paperSize="9" scale="59" orientation="landscape" r:id="rId3"/>
    </customSheetView>
    <customSheetView guid="{9E7EEAA3-A5FB-49FD-8C3A-1AF14EAE95FB}" scale="85" fitToPage="1" state="hidden">
      <selection activeCell="D5" sqref="D5"/>
      <pageMargins left="0" right="0" top="0" bottom="0" header="0" footer="0"/>
      <pageSetup paperSize="9" scale="59" orientation="landscape" r:id="rId4"/>
    </customSheetView>
    <customSheetView guid="{2EFCC4AA-DFFF-400E-B34F-BF7B9FA2A1FF}" scale="85" fitToPage="1" state="hidden">
      <selection activeCell="D5" sqref="D5"/>
      <pageMargins left="0" right="0" top="0" bottom="0" header="0" footer="0"/>
      <pageSetup paperSize="9" scale="59" orientation="landscape" r:id="rId5"/>
    </customSheetView>
    <customSheetView guid="{3485952D-0C31-4884-9EDF-552F3D1B124B}" scale="85" showPageBreaks="1" fitToPage="1" state="hidden">
      <selection activeCell="D5" sqref="D5"/>
      <pageMargins left="0" right="0" top="0" bottom="0" header="0" footer="0"/>
      <pageSetup paperSize="9" scale="59" orientation="landscape" r:id="rId6"/>
      <headerFooter>
        <oddFooter>&amp;L&amp;1#&amp;"Calibri"&amp;10 Sensitivity: Internal</oddFooter>
      </headerFooter>
    </customSheetView>
    <customSheetView guid="{3FEF6608-25EF-43D8-8468-19FFFC3BCE74}" scale="85" showPageBreaks="1" fitToPage="1" state="hidden">
      <selection activeCell="D5" sqref="D5"/>
      <pageMargins left="0" right="0" top="0" bottom="0" header="0" footer="0"/>
      <pageSetup paperSize="9" scale="59" orientation="landscape" r:id="rId7"/>
      <headerFooter>
        <oddFooter>&amp;L&amp;1#&amp;"Calibri"&amp;10 Sensitivity: Internal</oddFooter>
      </headerFooter>
    </customSheetView>
    <customSheetView guid="{8773B614-CBE7-474E-B57F-0A27A3791CF3}" scale="85" fitToPage="1">
      <selection activeCell="N6" sqref="N6"/>
      <pageMargins left="0" right="0" top="0" bottom="0" header="0" footer="0"/>
      <pageSetup paperSize="9" scale="59" orientation="landscape" r:id="rId8"/>
    </customSheetView>
    <customSheetView guid="{1BFD2ADD-60C4-4334-9BDE-E3C6DD17BEED}" scale="85" fitToPage="1" hiddenRows="1">
      <selection activeCell="H43" sqref="H43"/>
      <pageMargins left="0" right="0" top="0" bottom="0" header="0" footer="0"/>
      <pageSetup paperSize="9" scale="46" orientation="landscape" r:id="rId9"/>
      <headerFooter>
        <oddFooter>&amp;L&amp;1#&amp;"Calibri"&amp;10 Sensitivity: Public</oddFooter>
      </headerFooter>
    </customSheetView>
    <customSheetView guid="{7D3CEC1C-CCEC-4C4E-963E-DDD8383A68C1}" scale="85" fitToPage="1" hiddenRows="1" topLeftCell="A16">
      <selection activeCell="B54" sqref="B54"/>
      <pageMargins left="0" right="0" top="0" bottom="0" header="0" footer="0"/>
      <pageSetup paperSize="9" scale="59" orientation="landscape" r:id="rId10"/>
      <headerFooter>
        <oddFooter>&amp;L&amp;1#&amp;"Calibri"&amp;10 Sensitivity: Public</oddFooter>
      </headerFooter>
    </customSheetView>
    <customSheetView guid="{03DD319B-D6A9-4830-871F-6D56EEAA4879}" scale="85" fitToPage="1" hiddenRows="1" topLeftCell="A83">
      <selection activeCell="D118" sqref="D118"/>
      <pageMargins left="0" right="0" top="0" bottom="0" header="0" footer="0"/>
      <pageSetup paperSize="9" scale="56" orientation="landscape" r:id="rId11"/>
      <headerFooter>
        <oddFooter>&amp;L&amp;1#&amp;"Calibri"&amp;10 Sensitivity: Public</oddFooter>
      </headerFooter>
    </customSheetView>
    <customSheetView guid="{6B324A58-5A89-471C-AD21-0822EB95E67E}" scale="70" fitToPage="1" hiddenRows="1" topLeftCell="A73">
      <selection activeCell="M90" sqref="M90"/>
      <pageMargins left="0" right="0" top="0" bottom="0" header="0" footer="0"/>
      <pageSetup paperSize="9" scale="33" orientation="landscape" r:id="rId12"/>
      <headerFooter>
        <oddFooter>&amp;L&amp;1#&amp;"Calibri"&amp;10 Sensitivity: Public</oddFooter>
      </headerFooter>
    </customSheetView>
    <customSheetView guid="{613E785B-CD51-494D-B041-E8D30BF6F1EC}" scale="70" showPageBreaks="1" fitToPage="1" hiddenRows="1" topLeftCell="A2">
      <selection activeCell="E72" sqref="E72"/>
      <pageMargins left="0" right="0" top="0" bottom="0" header="0" footer="0"/>
      <pageSetup paperSize="9" scale="33" orientation="landscape" r:id="rId13"/>
      <headerFooter>
        <oddFooter>&amp;L&amp;1#&amp;"Calibri"&amp;10 Sensitivity: Public</oddFooter>
      </headerFooter>
    </customSheetView>
  </customSheetViews>
  <mergeCells count="18">
    <mergeCell ref="B2:F2"/>
    <mergeCell ref="B4:F4"/>
    <mergeCell ref="E129:F129"/>
    <mergeCell ref="D121:D122"/>
    <mergeCell ref="B121:C121"/>
    <mergeCell ref="B9:C9"/>
    <mergeCell ref="D9:D10"/>
    <mergeCell ref="B7:E7"/>
    <mergeCell ref="B168:C168"/>
    <mergeCell ref="D168:D169"/>
    <mergeCell ref="B230:G230"/>
    <mergeCell ref="E185:F185"/>
    <mergeCell ref="B384:C384"/>
    <mergeCell ref="D384:D385"/>
    <mergeCell ref="B327:C327"/>
    <mergeCell ref="D327:D328"/>
    <mergeCell ref="B232:C232"/>
    <mergeCell ref="D232:D233"/>
  </mergeCells>
  <phoneticPr fontId="81" type="noConversion"/>
  <hyperlinks>
    <hyperlink ref="H2" location="HOME!Print_Area" display="HOME" xr:uid="{232B94FA-4545-4586-BDE5-308C4F4E46BC}"/>
    <hyperlink ref="H427" r:id="rId14" xr:uid="{D3CD8FAD-DC56-416A-94D5-05FC6349D55F}"/>
    <hyperlink ref="H432" r:id="rId15" xr:uid="{11D5213D-DE6B-4C81-AE25-22DDB882BC82}"/>
    <hyperlink ref="H431" r:id="rId16" xr:uid="{6B5B5E3D-1701-4DF9-8D0A-DC0CE61FC0CF}"/>
    <hyperlink ref="H430" r:id="rId17" xr:uid="{A0E0BFC0-E67A-419E-A1E8-71CD93D716DA}"/>
    <hyperlink ref="H433" r:id="rId18" xr:uid="{DB09E8E2-A391-45FD-B130-3FED8F687CF3}"/>
    <hyperlink ref="F427" r:id="rId19" xr:uid="{A730A6A2-8CC2-4E47-BEEE-BD306277D7AE}"/>
    <hyperlink ref="F432" r:id="rId20" xr:uid="{7EEE61EB-174A-44DD-BA0B-1E04AA8FF79A}"/>
    <hyperlink ref="F428" r:id="rId21" xr:uid="{AD6CEDED-78C4-4E5F-AC68-CF1B6950C784}"/>
    <hyperlink ref="F429" r:id="rId22" xr:uid="{8A5BC5AA-4440-4478-81E0-93E2123BE5E7}"/>
    <hyperlink ref="F430" r:id="rId23" xr:uid="{DBD1EE0A-709C-4C88-A693-2A8BD8E001ED}"/>
    <hyperlink ref="F431" r:id="rId24" xr:uid="{FF89E283-A17E-44B8-9FE7-F6F5B2A42B4D}"/>
    <hyperlink ref="H428" r:id="rId25" xr:uid="{E74316A4-7436-4C9F-B810-BD5DA498B499}"/>
    <hyperlink ref="H429" r:id="rId26" xr:uid="{2A9F6233-3CD6-4C52-BF64-18428DBB1FDE}"/>
    <hyperlink ref="F433" r:id="rId27" xr:uid="{D9874E04-626C-4CC5-AF92-39FDA2EDD98A}"/>
    <hyperlink ref="F434" r:id="rId28" xr:uid="{75E07A06-A9F7-4C37-B9EF-D138DFB6E60D}"/>
    <hyperlink ref="C427" r:id="rId29" xr:uid="{397557B9-50B8-4C14-8E42-65D9626BB688}"/>
    <hyperlink ref="C428" r:id="rId30" xr:uid="{F8D894DE-F066-40C7-B73A-F8ED996E9FD2}"/>
  </hyperlinks>
  <pageMargins left="0.7" right="0.7" top="0.75" bottom="0.75" header="0.3" footer="0.3"/>
  <pageSetup paperSize="9" scale="57" orientation="landscape" r:id="rId31"/>
  <headerFooter>
    <oddFooter>&amp;L_x000D_&amp;1#&amp;"Calibri"&amp;10&amp;K000000 Sensitivity: Public</oddFooter>
  </headerFooter>
  <ignoredErrors>
    <ignoredError sqref="E311:F311" evalError="1"/>
    <ignoredError sqref="E159:E160" formula="1"/>
  </ignoredErrors>
  <legacyDrawing r:id="rId3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8">
    <tabColor theme="4"/>
    <pageSetUpPr fitToPage="1"/>
  </sheetPr>
  <dimension ref="A1:M280"/>
  <sheetViews>
    <sheetView topLeftCell="A181" zoomScale="80" zoomScaleNormal="80" zoomScaleSheetLayoutView="85" workbookViewId="0">
      <selection activeCell="H253" sqref="H253"/>
    </sheetView>
  </sheetViews>
  <sheetFormatPr defaultColWidth="9.140625" defaultRowHeight="18" customHeight="1"/>
  <cols>
    <col min="1" max="1" width="58.5703125" style="312" customWidth="1"/>
    <col min="2" max="2" width="24.140625" style="11" customWidth="1"/>
    <col min="3" max="3" width="13" style="11" customWidth="1"/>
    <col min="4" max="4" width="13.85546875" style="11" customWidth="1"/>
    <col min="5" max="6" width="18.140625" style="11" customWidth="1"/>
    <col min="7" max="7" width="12.85546875" style="11" customWidth="1"/>
    <col min="8" max="8" width="20.7109375" style="11" customWidth="1"/>
    <col min="9" max="9" width="18.28515625" style="11" customWidth="1"/>
    <col min="10" max="10" width="22.140625" style="11" customWidth="1"/>
    <col min="11" max="11" width="14" style="11" customWidth="1"/>
    <col min="12" max="12" width="12" style="11" customWidth="1"/>
    <col min="13" max="13" width="17.7109375" style="11" customWidth="1"/>
    <col min="14" max="14" width="17.7109375" style="18" customWidth="1"/>
    <col min="15" max="15" width="17.5703125" style="18" customWidth="1"/>
    <col min="16" max="16" width="9.140625" style="18" customWidth="1"/>
    <col min="17" max="17" width="9.140625" style="18"/>
    <col min="18" max="18" width="9.140625" style="18" customWidth="1"/>
    <col min="19" max="16384" width="9.140625" style="18"/>
  </cols>
  <sheetData>
    <row r="1" spans="1:13" s="124" customFormat="1" ht="18" customHeight="1">
      <c r="A1" s="312"/>
      <c r="B1" s="122"/>
      <c r="C1" s="122"/>
      <c r="D1" s="122"/>
      <c r="E1" s="122"/>
      <c r="F1" s="122"/>
      <c r="G1" s="122"/>
      <c r="H1" s="122"/>
      <c r="I1" s="122"/>
    </row>
    <row r="2" spans="1:13" s="124" customFormat="1" ht="18" customHeight="1">
      <c r="A2" s="312"/>
      <c r="B2" s="8" t="s">
        <v>1743</v>
      </c>
      <c r="C2" s="122"/>
      <c r="D2" s="122"/>
      <c r="E2" s="122"/>
      <c r="F2" s="122"/>
      <c r="G2" s="122"/>
      <c r="H2" s="122"/>
      <c r="I2" s="122"/>
    </row>
    <row r="3" spans="1:13" s="124" customFormat="1" ht="18" customHeight="1">
      <c r="A3" s="312"/>
      <c r="B3" s="123"/>
      <c r="C3" s="122"/>
      <c r="D3" s="122"/>
      <c r="E3" s="122"/>
      <c r="F3" s="122"/>
      <c r="G3" s="122"/>
      <c r="H3" s="122"/>
      <c r="I3" s="603" t="s">
        <v>241</v>
      </c>
    </row>
    <row r="4" spans="1:13" s="146" customFormat="1" ht="18" customHeight="1">
      <c r="A4" s="346"/>
      <c r="B4" s="463" t="s">
        <v>3912</v>
      </c>
      <c r="C4" s="440"/>
      <c r="D4" s="439"/>
      <c r="E4" s="439"/>
      <c r="F4" s="439"/>
      <c r="G4" s="155"/>
      <c r="H4" s="145"/>
      <c r="I4" s="399"/>
      <c r="J4" s="145"/>
      <c r="K4" s="145"/>
      <c r="L4" s="145"/>
      <c r="M4" s="145"/>
    </row>
    <row r="5" spans="1:13" s="146" customFormat="1" ht="18" customHeight="1">
      <c r="A5" s="346"/>
      <c r="B5" s="441"/>
      <c r="C5" s="155"/>
      <c r="D5" s="166"/>
      <c r="E5" s="166"/>
      <c r="F5" s="166"/>
      <c r="G5" s="155"/>
      <c r="H5" s="145"/>
      <c r="I5" s="145"/>
      <c r="J5" s="145"/>
      <c r="K5" s="145"/>
      <c r="L5" s="145"/>
      <c r="M5" s="145"/>
    </row>
    <row r="6" spans="1:13" s="146" customFormat="1" ht="36.75" customHeight="1">
      <c r="A6" s="346"/>
      <c r="B6" s="386" t="s">
        <v>2416</v>
      </c>
      <c r="C6" s="151" t="s">
        <v>3913</v>
      </c>
      <c r="D6" s="332" t="s">
        <v>1971</v>
      </c>
      <c r="E6" s="163" t="s">
        <v>3596</v>
      </c>
      <c r="F6" s="332" t="s">
        <v>156</v>
      </c>
      <c r="G6" s="438" t="s">
        <v>3914</v>
      </c>
      <c r="H6" s="434"/>
      <c r="I6" s="394"/>
      <c r="J6" s="169"/>
      <c r="K6" s="169"/>
      <c r="L6" s="394"/>
      <c r="M6" s="394"/>
    </row>
    <row r="7" spans="1:13" s="146" customFormat="1" ht="18" customHeight="1">
      <c r="A7" s="346"/>
      <c r="B7" s="152" t="s">
        <v>249</v>
      </c>
      <c r="C7" s="152" t="s">
        <v>250</v>
      </c>
      <c r="D7" s="332"/>
      <c r="E7" s="332" t="s">
        <v>109</v>
      </c>
      <c r="F7" s="332" t="s">
        <v>47</v>
      </c>
      <c r="G7" s="217"/>
      <c r="H7" s="483"/>
      <c r="I7" s="170"/>
      <c r="J7" s="170"/>
      <c r="K7" s="169"/>
      <c r="L7" s="169"/>
      <c r="M7" s="169"/>
    </row>
    <row r="8" spans="1:13" s="146" customFormat="1" ht="18" hidden="1" customHeight="1">
      <c r="A8" s="387"/>
      <c r="B8" s="356" t="s">
        <v>3915</v>
      </c>
      <c r="C8" s="353" t="s">
        <v>3916</v>
      </c>
      <c r="D8" s="353">
        <v>44490</v>
      </c>
      <c r="E8" s="429">
        <f t="shared" ref="E8:E13" si="0">D8+2</f>
        <v>44492</v>
      </c>
      <c r="F8" s="353">
        <f t="shared" ref="F8:F13" si="1">D8+4</f>
        <v>44494</v>
      </c>
      <c r="G8" s="417">
        <v>44491</v>
      </c>
      <c r="H8" s="437"/>
      <c r="I8" s="164"/>
      <c r="J8" s="155"/>
      <c r="K8" s="155"/>
      <c r="L8" s="155"/>
      <c r="M8" s="155"/>
    </row>
    <row r="9" spans="1:13" s="146" customFormat="1" ht="18" hidden="1" customHeight="1">
      <c r="A9" s="387"/>
      <c r="B9" s="356" t="s">
        <v>3915</v>
      </c>
      <c r="C9" s="353" t="s">
        <v>3917</v>
      </c>
      <c r="D9" s="353">
        <f t="shared" ref="D9:D29" si="2">D8+7</f>
        <v>44497</v>
      </c>
      <c r="E9" s="429">
        <f t="shared" si="0"/>
        <v>44499</v>
      </c>
      <c r="F9" s="353">
        <f t="shared" si="1"/>
        <v>44501</v>
      </c>
      <c r="G9" s="417">
        <v>44498</v>
      </c>
      <c r="H9" s="437"/>
      <c r="I9" s="164"/>
      <c r="J9" s="155"/>
      <c r="K9" s="155"/>
      <c r="L9" s="155"/>
      <c r="M9" s="155"/>
    </row>
    <row r="10" spans="1:13" s="146" customFormat="1" ht="18" hidden="1" customHeight="1">
      <c r="A10" s="387"/>
      <c r="B10" s="356" t="s">
        <v>3918</v>
      </c>
      <c r="C10" s="353" t="s">
        <v>3919</v>
      </c>
      <c r="D10" s="353">
        <v>44512</v>
      </c>
      <c r="E10" s="353">
        <f t="shared" ref="E10" si="3">D10+2</f>
        <v>44514</v>
      </c>
      <c r="F10" s="353">
        <f t="shared" ref="F10" si="4">D10+4</f>
        <v>44516</v>
      </c>
      <c r="G10" s="417">
        <v>44513</v>
      </c>
      <c r="H10" s="437"/>
      <c r="I10" s="164"/>
      <c r="J10" s="155"/>
      <c r="K10" s="155"/>
      <c r="L10" s="155"/>
      <c r="M10" s="155"/>
    </row>
    <row r="11" spans="1:13" s="146" customFormat="1" ht="18" hidden="1" customHeight="1">
      <c r="A11" s="387"/>
      <c r="B11" s="356" t="s">
        <v>3915</v>
      </c>
      <c r="C11" s="353" t="s">
        <v>3920</v>
      </c>
      <c r="D11" s="353">
        <v>44518</v>
      </c>
      <c r="E11" s="353">
        <f t="shared" si="0"/>
        <v>44520</v>
      </c>
      <c r="F11" s="353">
        <f t="shared" si="1"/>
        <v>44522</v>
      </c>
      <c r="G11" s="417">
        <v>44519</v>
      </c>
      <c r="H11" s="437">
        <v>44523</v>
      </c>
      <c r="K11" s="145"/>
      <c r="L11" s="145"/>
      <c r="M11" s="145"/>
    </row>
    <row r="12" spans="1:13" s="146" customFormat="1" ht="18" hidden="1" customHeight="1">
      <c r="A12" s="387"/>
      <c r="B12" s="356" t="s">
        <v>3921</v>
      </c>
      <c r="C12" s="353" t="s">
        <v>3922</v>
      </c>
      <c r="D12" s="353">
        <f t="shared" si="2"/>
        <v>44525</v>
      </c>
      <c r="E12" s="353">
        <f t="shared" si="0"/>
        <v>44527</v>
      </c>
      <c r="F12" s="353">
        <f t="shared" si="1"/>
        <v>44529</v>
      </c>
      <c r="G12" s="417">
        <v>44526</v>
      </c>
      <c r="H12" s="437">
        <v>44528</v>
      </c>
      <c r="K12" s="145"/>
      <c r="L12" s="145"/>
      <c r="M12" s="145"/>
    </row>
    <row r="13" spans="1:13" s="146" customFormat="1" ht="18" hidden="1" customHeight="1">
      <c r="A13" s="387"/>
      <c r="B13" s="356" t="s">
        <v>307</v>
      </c>
      <c r="C13" s="429" t="s">
        <v>3923</v>
      </c>
      <c r="D13" s="429">
        <f t="shared" si="2"/>
        <v>44532</v>
      </c>
      <c r="E13" s="429">
        <f t="shared" si="0"/>
        <v>44534</v>
      </c>
      <c r="F13" s="429">
        <f t="shared" si="1"/>
        <v>44536</v>
      </c>
      <c r="G13" s="443">
        <v>44533</v>
      </c>
      <c r="H13" s="437"/>
      <c r="K13" s="145"/>
      <c r="L13" s="145"/>
      <c r="M13" s="145"/>
    </row>
    <row r="14" spans="1:13" s="146" customFormat="1" ht="18" hidden="1" customHeight="1">
      <c r="A14" s="387"/>
      <c r="B14" s="356" t="s">
        <v>3921</v>
      </c>
      <c r="C14" s="353" t="s">
        <v>3924</v>
      </c>
      <c r="D14" s="353">
        <f t="shared" si="2"/>
        <v>44539</v>
      </c>
      <c r="E14" s="353">
        <f t="shared" ref="E14" si="5">D14+2</f>
        <v>44541</v>
      </c>
      <c r="F14" s="353">
        <f t="shared" ref="F14" si="6">D14+4</f>
        <v>44543</v>
      </c>
      <c r="G14" s="417">
        <v>44540</v>
      </c>
      <c r="H14" s="437"/>
      <c r="K14" s="145"/>
      <c r="L14" s="145"/>
      <c r="M14" s="145"/>
    </row>
    <row r="15" spans="1:13" s="146" customFormat="1" ht="18" hidden="1" customHeight="1">
      <c r="A15" s="387"/>
      <c r="B15" s="356" t="s">
        <v>3921</v>
      </c>
      <c r="C15" s="353" t="s">
        <v>3925</v>
      </c>
      <c r="D15" s="353">
        <f t="shared" si="2"/>
        <v>44546</v>
      </c>
      <c r="E15" s="353">
        <f t="shared" ref="E15:E16" si="7">D15+2</f>
        <v>44548</v>
      </c>
      <c r="F15" s="353">
        <f t="shared" ref="F15:F16" si="8">D15+4</f>
        <v>44550</v>
      </c>
      <c r="G15" s="417">
        <v>44547</v>
      </c>
      <c r="H15" s="417"/>
      <c r="K15" s="145"/>
      <c r="L15" s="145"/>
      <c r="M15" s="145"/>
    </row>
    <row r="16" spans="1:13" s="146" customFormat="1" ht="18" hidden="1" customHeight="1">
      <c r="A16" s="387"/>
      <c r="B16" s="356" t="s">
        <v>3921</v>
      </c>
      <c r="C16" s="353" t="s">
        <v>3926</v>
      </c>
      <c r="D16" s="353">
        <f t="shared" si="2"/>
        <v>44553</v>
      </c>
      <c r="E16" s="353">
        <f t="shared" si="7"/>
        <v>44555</v>
      </c>
      <c r="F16" s="353">
        <f t="shared" si="8"/>
        <v>44557</v>
      </c>
      <c r="G16" s="417">
        <v>44554</v>
      </c>
      <c r="H16" s="417"/>
      <c r="K16" s="145"/>
      <c r="L16" s="145"/>
      <c r="M16" s="145"/>
    </row>
    <row r="17" spans="1:13" s="146" customFormat="1" ht="18" hidden="1" customHeight="1">
      <c r="A17" s="387"/>
      <c r="B17" s="489" t="s">
        <v>307</v>
      </c>
      <c r="C17" s="353" t="s">
        <v>3927</v>
      </c>
      <c r="D17" s="479">
        <f t="shared" si="2"/>
        <v>44560</v>
      </c>
      <c r="E17" s="479">
        <f t="shared" ref="E17" si="9">D17+2</f>
        <v>44562</v>
      </c>
      <c r="F17" s="479">
        <f t="shared" ref="F17" si="10">D17+4</f>
        <v>44564</v>
      </c>
      <c r="G17" s="417">
        <v>44561</v>
      </c>
      <c r="H17" s="417"/>
      <c r="K17" s="145"/>
      <c r="L17" s="145"/>
      <c r="M17" s="145"/>
    </row>
    <row r="18" spans="1:13" s="146" customFormat="1" ht="18" hidden="1" customHeight="1">
      <c r="A18" s="387" t="s">
        <v>1755</v>
      </c>
      <c r="B18" s="356" t="s">
        <v>3928</v>
      </c>
      <c r="C18" s="353" t="s">
        <v>3929</v>
      </c>
      <c r="D18" s="353">
        <f t="shared" si="2"/>
        <v>44567</v>
      </c>
      <c r="E18" s="479">
        <f t="shared" ref="E18" si="11">D18+2</f>
        <v>44569</v>
      </c>
      <c r="F18" s="353">
        <f t="shared" ref="F18" si="12">D18+4</f>
        <v>44571</v>
      </c>
      <c r="G18" s="417">
        <v>44568</v>
      </c>
      <c r="H18" s="417"/>
      <c r="K18" s="145"/>
      <c r="L18" s="145"/>
      <c r="M18" s="145"/>
    </row>
    <row r="19" spans="1:13" s="146" customFormat="1" ht="18" hidden="1" customHeight="1">
      <c r="A19" s="387" t="s">
        <v>1755</v>
      </c>
      <c r="B19" s="356" t="s">
        <v>3928</v>
      </c>
      <c r="C19" s="353" t="s">
        <v>3930</v>
      </c>
      <c r="D19" s="353">
        <f t="shared" si="2"/>
        <v>44574</v>
      </c>
      <c r="E19" s="353">
        <f t="shared" ref="E19:E21" si="13">D19+2</f>
        <v>44576</v>
      </c>
      <c r="F19" s="353">
        <f t="shared" ref="F19:F21" si="14">D19+4</f>
        <v>44578</v>
      </c>
      <c r="G19" s="417">
        <v>44575</v>
      </c>
      <c r="H19" s="417"/>
      <c r="K19" s="145"/>
      <c r="L19" s="145"/>
      <c r="M19" s="145"/>
    </row>
    <row r="20" spans="1:13" s="146" customFormat="1" ht="18" hidden="1" customHeight="1">
      <c r="A20" s="387" t="s">
        <v>1755</v>
      </c>
      <c r="B20" s="356" t="s">
        <v>3928</v>
      </c>
      <c r="C20" s="353" t="s">
        <v>3931</v>
      </c>
      <c r="D20" s="353">
        <f t="shared" si="2"/>
        <v>44581</v>
      </c>
      <c r="E20" s="353">
        <f t="shared" si="13"/>
        <v>44583</v>
      </c>
      <c r="F20" s="353">
        <f t="shared" si="14"/>
        <v>44585</v>
      </c>
      <c r="G20" s="417">
        <v>44582</v>
      </c>
      <c r="H20" s="417"/>
      <c r="K20" s="145"/>
      <c r="L20" s="145"/>
      <c r="M20" s="145"/>
    </row>
    <row r="21" spans="1:13" s="146" customFormat="1" ht="18" hidden="1" customHeight="1">
      <c r="A21" s="387" t="s">
        <v>1755</v>
      </c>
      <c r="B21" s="356" t="s">
        <v>3928</v>
      </c>
      <c r="C21" s="353" t="s">
        <v>3932</v>
      </c>
      <c r="D21" s="353">
        <f t="shared" si="2"/>
        <v>44588</v>
      </c>
      <c r="E21" s="353">
        <f t="shared" si="13"/>
        <v>44590</v>
      </c>
      <c r="F21" s="353">
        <f t="shared" si="14"/>
        <v>44592</v>
      </c>
      <c r="G21" s="417">
        <v>44589</v>
      </c>
      <c r="H21" s="417"/>
      <c r="K21" s="145"/>
      <c r="L21" s="145"/>
      <c r="M21" s="145"/>
    </row>
    <row r="22" spans="1:13" s="146" customFormat="1" ht="18" hidden="1" customHeight="1">
      <c r="A22" s="387"/>
      <c r="B22" s="356" t="s">
        <v>3928</v>
      </c>
      <c r="C22" s="353" t="s">
        <v>3933</v>
      </c>
      <c r="D22" s="353">
        <f t="shared" si="2"/>
        <v>44595</v>
      </c>
      <c r="E22" s="353">
        <f t="shared" ref="E22" si="15">D22+2</f>
        <v>44597</v>
      </c>
      <c r="F22" s="353">
        <f t="shared" ref="F22" si="16">D22+4</f>
        <v>44599</v>
      </c>
      <c r="G22" s="417">
        <f t="shared" ref="G22:G29" si="17">G21+7</f>
        <v>44596</v>
      </c>
      <c r="H22" s="417"/>
      <c r="K22" s="145"/>
      <c r="L22" s="145"/>
      <c r="M22" s="145"/>
    </row>
    <row r="23" spans="1:13" s="146" customFormat="1" ht="18" hidden="1" customHeight="1">
      <c r="A23" s="387"/>
      <c r="B23" s="356" t="s">
        <v>3928</v>
      </c>
      <c r="C23" s="353" t="s">
        <v>3934</v>
      </c>
      <c r="D23" s="353">
        <f t="shared" si="2"/>
        <v>44602</v>
      </c>
      <c r="E23" s="353">
        <f t="shared" ref="E23" si="18">D23+2</f>
        <v>44604</v>
      </c>
      <c r="F23" s="353">
        <f t="shared" ref="F23" si="19">D23+4</f>
        <v>44606</v>
      </c>
      <c r="G23" s="417">
        <f t="shared" si="17"/>
        <v>44603</v>
      </c>
      <c r="H23" s="417"/>
      <c r="K23" s="145"/>
      <c r="L23" s="145"/>
      <c r="M23" s="145"/>
    </row>
    <row r="24" spans="1:13" s="146" customFormat="1" ht="18" hidden="1" customHeight="1">
      <c r="A24" s="387"/>
      <c r="B24" s="356" t="s">
        <v>3928</v>
      </c>
      <c r="C24" s="353" t="s">
        <v>3935</v>
      </c>
      <c r="D24" s="353">
        <f t="shared" si="2"/>
        <v>44609</v>
      </c>
      <c r="E24" s="353">
        <f t="shared" ref="E24" si="20">D24+2</f>
        <v>44611</v>
      </c>
      <c r="F24" s="353">
        <f t="shared" ref="F24" si="21">D24+4</f>
        <v>44613</v>
      </c>
      <c r="G24" s="417">
        <f t="shared" si="17"/>
        <v>44610</v>
      </c>
      <c r="H24" s="417"/>
      <c r="K24" s="145"/>
      <c r="L24" s="145"/>
      <c r="M24" s="145"/>
    </row>
    <row r="25" spans="1:13" s="146" customFormat="1" ht="18" hidden="1" customHeight="1">
      <c r="A25" s="387"/>
      <c r="B25" s="356" t="s">
        <v>3928</v>
      </c>
      <c r="C25" s="353" t="s">
        <v>3936</v>
      </c>
      <c r="D25" s="353">
        <f t="shared" si="2"/>
        <v>44616</v>
      </c>
      <c r="E25" s="353">
        <f t="shared" ref="E25" si="22">D25+2</f>
        <v>44618</v>
      </c>
      <c r="F25" s="353">
        <f t="shared" ref="F25" si="23">D25+4</f>
        <v>44620</v>
      </c>
      <c r="G25" s="417">
        <f t="shared" si="17"/>
        <v>44617</v>
      </c>
      <c r="H25" s="417"/>
      <c r="K25" s="145"/>
      <c r="L25" s="145"/>
      <c r="M25" s="145"/>
    </row>
    <row r="26" spans="1:13" s="146" customFormat="1" ht="18" hidden="1" customHeight="1">
      <c r="A26" s="387"/>
      <c r="B26" s="356" t="s">
        <v>3928</v>
      </c>
      <c r="C26" s="353" t="s">
        <v>3937</v>
      </c>
      <c r="D26" s="353">
        <f t="shared" si="2"/>
        <v>44623</v>
      </c>
      <c r="E26" s="353">
        <f t="shared" ref="E26" si="24">D26+2</f>
        <v>44625</v>
      </c>
      <c r="F26" s="353">
        <f t="shared" ref="F26" si="25">D26+4</f>
        <v>44627</v>
      </c>
      <c r="G26" s="417">
        <f t="shared" si="17"/>
        <v>44624</v>
      </c>
      <c r="H26" s="417"/>
      <c r="K26" s="145"/>
      <c r="L26" s="145"/>
      <c r="M26" s="145"/>
    </row>
    <row r="27" spans="1:13" s="146" customFormat="1" ht="18" hidden="1" customHeight="1">
      <c r="A27" s="387"/>
      <c r="B27" s="356" t="s">
        <v>3928</v>
      </c>
      <c r="C27" s="353" t="s">
        <v>3938</v>
      </c>
      <c r="D27" s="353">
        <f t="shared" si="2"/>
        <v>44630</v>
      </c>
      <c r="E27" s="353">
        <f t="shared" ref="E27" si="26">D27+2</f>
        <v>44632</v>
      </c>
      <c r="F27" s="353">
        <f t="shared" ref="F27" si="27">D27+4</f>
        <v>44634</v>
      </c>
      <c r="G27" s="417">
        <f t="shared" si="17"/>
        <v>44631</v>
      </c>
      <c r="H27" s="417"/>
      <c r="K27" s="145"/>
      <c r="L27" s="145"/>
      <c r="M27" s="145"/>
    </row>
    <row r="28" spans="1:13" s="146" customFormat="1" ht="18" hidden="1" customHeight="1">
      <c r="A28" s="387"/>
      <c r="B28" s="356" t="s">
        <v>3928</v>
      </c>
      <c r="C28" s="353" t="s">
        <v>3939</v>
      </c>
      <c r="D28" s="353">
        <f t="shared" si="2"/>
        <v>44637</v>
      </c>
      <c r="E28" s="353">
        <f t="shared" ref="E28" si="28">D28+2</f>
        <v>44639</v>
      </c>
      <c r="F28" s="353">
        <f t="shared" ref="F28" si="29">D28+4</f>
        <v>44641</v>
      </c>
      <c r="G28" s="417">
        <f t="shared" si="17"/>
        <v>44638</v>
      </c>
      <c r="H28" s="417"/>
      <c r="K28" s="145"/>
      <c r="L28" s="145"/>
      <c r="M28" s="145"/>
    </row>
    <row r="29" spans="1:13" s="146" customFormat="1" ht="18" hidden="1" customHeight="1">
      <c r="A29" s="387"/>
      <c r="B29" s="356" t="s">
        <v>3928</v>
      </c>
      <c r="C29" s="353" t="s">
        <v>3940</v>
      </c>
      <c r="D29" s="353">
        <f t="shared" si="2"/>
        <v>44644</v>
      </c>
      <c r="E29" s="353">
        <f t="shared" ref="E29" si="30">D29+2</f>
        <v>44646</v>
      </c>
      <c r="F29" s="353">
        <f t="shared" ref="F29" si="31">D29+4</f>
        <v>44648</v>
      </c>
      <c r="G29" s="417">
        <f t="shared" si="17"/>
        <v>44645</v>
      </c>
      <c r="H29" s="417"/>
      <c r="K29" s="145"/>
      <c r="L29" s="145"/>
      <c r="M29" s="145"/>
    </row>
    <row r="30" spans="1:13" s="146" customFormat="1" ht="18" hidden="1" customHeight="1">
      <c r="A30" s="387"/>
      <c r="B30" s="356" t="s">
        <v>3941</v>
      </c>
      <c r="C30" s="353" t="s">
        <v>3942</v>
      </c>
      <c r="D30" s="353">
        <v>44763</v>
      </c>
      <c r="E30" s="353">
        <f t="shared" ref="E30" si="32">D30+2</f>
        <v>44765</v>
      </c>
      <c r="F30" s="353">
        <f t="shared" ref="F30" si="33">D30+4</f>
        <v>44767</v>
      </c>
      <c r="G30" s="417">
        <v>44764</v>
      </c>
      <c r="H30" s="417"/>
      <c r="K30" s="145"/>
      <c r="L30" s="145"/>
      <c r="M30" s="145"/>
    </row>
    <row r="31" spans="1:13" s="146" customFormat="1" ht="18" hidden="1" customHeight="1">
      <c r="A31" s="387"/>
      <c r="B31" s="356" t="s">
        <v>3941</v>
      </c>
      <c r="C31" s="353" t="s">
        <v>3943</v>
      </c>
      <c r="D31" s="353">
        <f t="shared" ref="D31:D62" si="34">D30+7</f>
        <v>44770</v>
      </c>
      <c r="E31" s="353">
        <f t="shared" ref="E31" si="35">D31+2</f>
        <v>44772</v>
      </c>
      <c r="F31" s="353">
        <f t="shared" ref="F31" si="36">D31+4</f>
        <v>44774</v>
      </c>
      <c r="G31" s="417">
        <f t="shared" ref="G31:G62" si="37">G30+7</f>
        <v>44771</v>
      </c>
      <c r="H31" s="417"/>
      <c r="K31" s="145"/>
      <c r="L31" s="145"/>
      <c r="M31" s="145"/>
    </row>
    <row r="32" spans="1:13" s="146" customFormat="1" ht="18" hidden="1" customHeight="1">
      <c r="A32" s="387"/>
      <c r="B32" s="356" t="s">
        <v>3941</v>
      </c>
      <c r="C32" s="353" t="s">
        <v>3944</v>
      </c>
      <c r="D32" s="353">
        <f t="shared" si="34"/>
        <v>44777</v>
      </c>
      <c r="E32" s="353">
        <f t="shared" ref="E32" si="38">D32+2</f>
        <v>44779</v>
      </c>
      <c r="F32" s="353">
        <f t="shared" ref="F32" si="39">D32+4</f>
        <v>44781</v>
      </c>
      <c r="G32" s="417">
        <f t="shared" si="37"/>
        <v>44778</v>
      </c>
      <c r="H32" s="417"/>
      <c r="K32" s="145"/>
      <c r="L32" s="145"/>
      <c r="M32" s="145"/>
    </row>
    <row r="33" spans="1:13" s="146" customFormat="1" ht="18" hidden="1" customHeight="1">
      <c r="A33" s="387"/>
      <c r="B33" s="356" t="s">
        <v>3941</v>
      </c>
      <c r="C33" s="353" t="s">
        <v>3945</v>
      </c>
      <c r="D33" s="353">
        <f t="shared" si="34"/>
        <v>44784</v>
      </c>
      <c r="E33" s="479">
        <f t="shared" ref="E33" si="40">D33+2</f>
        <v>44786</v>
      </c>
      <c r="F33" s="353">
        <f t="shared" ref="F33" si="41">D33+4</f>
        <v>44788</v>
      </c>
      <c r="G33" s="417">
        <f t="shared" si="37"/>
        <v>44785</v>
      </c>
      <c r="H33" s="417"/>
      <c r="K33" s="145"/>
      <c r="L33" s="145"/>
      <c r="M33" s="145"/>
    </row>
    <row r="34" spans="1:13" s="146" customFormat="1" ht="18" hidden="1" customHeight="1">
      <c r="A34" s="387"/>
      <c r="B34" s="356" t="s">
        <v>3941</v>
      </c>
      <c r="C34" s="353" t="s">
        <v>3946</v>
      </c>
      <c r="D34" s="353">
        <f t="shared" si="34"/>
        <v>44791</v>
      </c>
      <c r="E34" s="353">
        <f t="shared" ref="E34" si="42">D34+2</f>
        <v>44793</v>
      </c>
      <c r="F34" s="353">
        <f t="shared" ref="F34" si="43">D34+4</f>
        <v>44795</v>
      </c>
      <c r="G34" s="417">
        <f t="shared" si="37"/>
        <v>44792</v>
      </c>
      <c r="H34" s="417"/>
      <c r="K34" s="145"/>
      <c r="L34" s="145"/>
      <c r="M34" s="145"/>
    </row>
    <row r="35" spans="1:13" s="146" customFormat="1" ht="18" hidden="1" customHeight="1">
      <c r="A35" s="387"/>
      <c r="B35" s="356" t="s">
        <v>3941</v>
      </c>
      <c r="C35" s="353" t="s">
        <v>3947</v>
      </c>
      <c r="D35" s="353">
        <f t="shared" si="34"/>
        <v>44798</v>
      </c>
      <c r="E35" s="353">
        <f t="shared" ref="E35" si="44">D35+2</f>
        <v>44800</v>
      </c>
      <c r="F35" s="353">
        <f t="shared" ref="F35" si="45">D35+4</f>
        <v>44802</v>
      </c>
      <c r="G35" s="417">
        <f t="shared" si="37"/>
        <v>44799</v>
      </c>
      <c r="H35" s="417"/>
      <c r="K35" s="145"/>
      <c r="L35" s="145"/>
      <c r="M35" s="145"/>
    </row>
    <row r="36" spans="1:13" s="146" customFormat="1" ht="18" hidden="1" customHeight="1">
      <c r="A36" s="387"/>
      <c r="B36" s="356" t="s">
        <v>3941</v>
      </c>
      <c r="C36" s="353" t="s">
        <v>3948</v>
      </c>
      <c r="D36" s="353">
        <f t="shared" si="34"/>
        <v>44805</v>
      </c>
      <c r="E36" s="353">
        <f t="shared" ref="E36" si="46">D36+2</f>
        <v>44807</v>
      </c>
      <c r="F36" s="353">
        <f t="shared" ref="F36" si="47">D36+4</f>
        <v>44809</v>
      </c>
      <c r="G36" s="417">
        <f t="shared" si="37"/>
        <v>44806</v>
      </c>
      <c r="H36" s="417"/>
      <c r="K36" s="145"/>
      <c r="L36" s="145"/>
      <c r="M36" s="145"/>
    </row>
    <row r="37" spans="1:13" s="146" customFormat="1" ht="18" hidden="1" customHeight="1">
      <c r="A37" s="387" t="s">
        <v>3949</v>
      </c>
      <c r="B37" s="356" t="s">
        <v>999</v>
      </c>
      <c r="C37" s="353" t="s">
        <v>3950</v>
      </c>
      <c r="D37" s="353">
        <f t="shared" si="34"/>
        <v>44812</v>
      </c>
      <c r="E37" s="353">
        <f t="shared" ref="E37" si="48">D37+2</f>
        <v>44814</v>
      </c>
      <c r="F37" s="353">
        <f t="shared" ref="F37" si="49">D37+4</f>
        <v>44816</v>
      </c>
      <c r="G37" s="417">
        <f t="shared" si="37"/>
        <v>44813</v>
      </c>
      <c r="H37" s="417"/>
      <c r="K37" s="145"/>
      <c r="L37" s="145"/>
      <c r="M37" s="145"/>
    </row>
    <row r="38" spans="1:13" s="146" customFormat="1" ht="18" hidden="1" customHeight="1">
      <c r="A38" s="387"/>
      <c r="B38" s="356" t="s">
        <v>999</v>
      </c>
      <c r="C38" s="353" t="s">
        <v>3951</v>
      </c>
      <c r="D38" s="353">
        <f t="shared" si="34"/>
        <v>44819</v>
      </c>
      <c r="E38" s="353">
        <f t="shared" ref="E38" si="50">D38+2</f>
        <v>44821</v>
      </c>
      <c r="F38" s="353">
        <f t="shared" ref="F38" si="51">D38+4</f>
        <v>44823</v>
      </c>
      <c r="G38" s="417">
        <f t="shared" si="37"/>
        <v>44820</v>
      </c>
      <c r="H38" s="417"/>
      <c r="K38" s="145"/>
      <c r="L38" s="145"/>
      <c r="M38" s="145"/>
    </row>
    <row r="39" spans="1:13" s="146" customFormat="1" ht="18" hidden="1" customHeight="1">
      <c r="A39" s="387"/>
      <c r="B39" s="356" t="s">
        <v>999</v>
      </c>
      <c r="C39" s="353" t="s">
        <v>3952</v>
      </c>
      <c r="D39" s="353">
        <f t="shared" si="34"/>
        <v>44826</v>
      </c>
      <c r="E39" s="353">
        <f t="shared" ref="E39" si="52">D39+2</f>
        <v>44828</v>
      </c>
      <c r="F39" s="353">
        <f t="shared" ref="F39" si="53">D39+4</f>
        <v>44830</v>
      </c>
      <c r="G39" s="417">
        <f t="shared" si="37"/>
        <v>44827</v>
      </c>
      <c r="H39" s="417"/>
      <c r="K39" s="145"/>
      <c r="L39" s="145"/>
      <c r="M39" s="145"/>
    </row>
    <row r="40" spans="1:13" s="146" customFormat="1" ht="18" hidden="1" customHeight="1">
      <c r="A40" s="387"/>
      <c r="B40" s="356" t="s">
        <v>999</v>
      </c>
      <c r="C40" s="353" t="s">
        <v>3953</v>
      </c>
      <c r="D40" s="353">
        <f t="shared" si="34"/>
        <v>44833</v>
      </c>
      <c r="E40" s="353">
        <f t="shared" ref="E40" si="54">D40+2</f>
        <v>44835</v>
      </c>
      <c r="F40" s="353">
        <f t="shared" ref="F40" si="55">D40+4</f>
        <v>44837</v>
      </c>
      <c r="G40" s="417">
        <f t="shared" si="37"/>
        <v>44834</v>
      </c>
      <c r="H40" s="417"/>
      <c r="K40" s="145"/>
      <c r="L40" s="145"/>
      <c r="M40" s="145"/>
    </row>
    <row r="41" spans="1:13" s="146" customFormat="1" ht="18" hidden="1" customHeight="1">
      <c r="A41" s="387"/>
      <c r="B41" s="356" t="s">
        <v>999</v>
      </c>
      <c r="C41" s="353" t="s">
        <v>3954</v>
      </c>
      <c r="D41" s="353">
        <f t="shared" si="34"/>
        <v>44840</v>
      </c>
      <c r="E41" s="353">
        <f t="shared" ref="E41" si="56">D41+2</f>
        <v>44842</v>
      </c>
      <c r="F41" s="353">
        <f t="shared" ref="F41" si="57">D41+4</f>
        <v>44844</v>
      </c>
      <c r="G41" s="417">
        <f t="shared" si="37"/>
        <v>44841</v>
      </c>
      <c r="H41" s="417"/>
      <c r="K41" s="145"/>
      <c r="L41" s="145"/>
      <c r="M41" s="145"/>
    </row>
    <row r="42" spans="1:13" s="146" customFormat="1" ht="18" hidden="1" customHeight="1">
      <c r="A42" s="387"/>
      <c r="B42" s="356" t="s">
        <v>999</v>
      </c>
      <c r="C42" s="353" t="s">
        <v>3955</v>
      </c>
      <c r="D42" s="353">
        <f t="shared" si="34"/>
        <v>44847</v>
      </c>
      <c r="E42" s="353">
        <f t="shared" ref="E42" si="58">D42+2</f>
        <v>44849</v>
      </c>
      <c r="F42" s="353">
        <f t="shared" ref="F42" si="59">D42+4</f>
        <v>44851</v>
      </c>
      <c r="G42" s="417">
        <f t="shared" si="37"/>
        <v>44848</v>
      </c>
      <c r="H42" s="417"/>
      <c r="K42" s="145"/>
      <c r="L42" s="145"/>
      <c r="M42" s="145"/>
    </row>
    <row r="43" spans="1:13" s="146" customFormat="1" ht="18" hidden="1" customHeight="1">
      <c r="A43" s="387"/>
      <c r="B43" s="356" t="s">
        <v>999</v>
      </c>
      <c r="C43" s="353" t="s">
        <v>3956</v>
      </c>
      <c r="D43" s="353">
        <f t="shared" si="34"/>
        <v>44854</v>
      </c>
      <c r="E43" s="353">
        <f t="shared" ref="E43" si="60">D43+2</f>
        <v>44856</v>
      </c>
      <c r="F43" s="353">
        <f t="shared" ref="F43" si="61">D43+4</f>
        <v>44858</v>
      </c>
      <c r="G43" s="417">
        <f t="shared" si="37"/>
        <v>44855</v>
      </c>
      <c r="H43" s="417"/>
      <c r="K43" s="145"/>
      <c r="L43" s="145"/>
      <c r="M43" s="145"/>
    </row>
    <row r="44" spans="1:13" s="146" customFormat="1" ht="18" hidden="1" customHeight="1">
      <c r="A44" s="387"/>
      <c r="B44" s="356" t="s">
        <v>999</v>
      </c>
      <c r="C44" s="353" t="s">
        <v>3957</v>
      </c>
      <c r="D44" s="353">
        <f t="shared" si="34"/>
        <v>44861</v>
      </c>
      <c r="E44" s="353">
        <f t="shared" ref="E44" si="62">D44+2</f>
        <v>44863</v>
      </c>
      <c r="F44" s="353">
        <f t="shared" ref="F44" si="63">D44+4</f>
        <v>44865</v>
      </c>
      <c r="G44" s="417">
        <f t="shared" si="37"/>
        <v>44862</v>
      </c>
      <c r="H44" s="417"/>
      <c r="K44" s="145"/>
      <c r="L44" s="145"/>
      <c r="M44" s="145"/>
    </row>
    <row r="45" spans="1:13" s="146" customFormat="1" ht="18" hidden="1" customHeight="1">
      <c r="A45" s="387"/>
      <c r="B45" s="356" t="s">
        <v>999</v>
      </c>
      <c r="C45" s="353" t="s">
        <v>3958</v>
      </c>
      <c r="D45" s="353">
        <f t="shared" si="34"/>
        <v>44868</v>
      </c>
      <c r="E45" s="353">
        <f t="shared" ref="E45" si="64">D45+2</f>
        <v>44870</v>
      </c>
      <c r="F45" s="353">
        <f t="shared" ref="F45" si="65">D45+4</f>
        <v>44872</v>
      </c>
      <c r="G45" s="417">
        <f t="shared" si="37"/>
        <v>44869</v>
      </c>
      <c r="H45" s="417"/>
      <c r="K45" s="145"/>
      <c r="L45" s="145"/>
      <c r="M45" s="145"/>
    </row>
    <row r="46" spans="1:13" s="146" customFormat="1" ht="18" hidden="1" customHeight="1">
      <c r="A46" s="387"/>
      <c r="B46" s="356" t="s">
        <v>999</v>
      </c>
      <c r="C46" s="353" t="s">
        <v>3959</v>
      </c>
      <c r="D46" s="353">
        <f t="shared" si="34"/>
        <v>44875</v>
      </c>
      <c r="E46" s="353">
        <f t="shared" ref="E46" si="66">D46+2</f>
        <v>44877</v>
      </c>
      <c r="F46" s="353">
        <f t="shared" ref="F46" si="67">D46+4</f>
        <v>44879</v>
      </c>
      <c r="G46" s="417">
        <f t="shared" si="37"/>
        <v>44876</v>
      </c>
      <c r="H46" s="417"/>
      <c r="K46" s="145"/>
      <c r="L46" s="145"/>
      <c r="M46" s="145"/>
    </row>
    <row r="47" spans="1:13" s="146" customFormat="1" ht="18" hidden="1" customHeight="1">
      <c r="A47" s="387"/>
      <c r="B47" s="356" t="s">
        <v>999</v>
      </c>
      <c r="C47" s="353" t="s">
        <v>3960</v>
      </c>
      <c r="D47" s="353">
        <f t="shared" si="34"/>
        <v>44882</v>
      </c>
      <c r="E47" s="353">
        <f t="shared" ref="E47" si="68">D47+2</f>
        <v>44884</v>
      </c>
      <c r="F47" s="353">
        <f t="shared" ref="F47" si="69">D47+4</f>
        <v>44886</v>
      </c>
      <c r="G47" s="417">
        <f t="shared" si="37"/>
        <v>44883</v>
      </c>
      <c r="H47" s="417"/>
      <c r="K47" s="145"/>
      <c r="L47" s="145"/>
      <c r="M47" s="145"/>
    </row>
    <row r="48" spans="1:13" s="146" customFormat="1" ht="18" hidden="1" customHeight="1">
      <c r="A48" s="387"/>
      <c r="B48" s="356" t="s">
        <v>999</v>
      </c>
      <c r="C48" s="353" t="s">
        <v>3961</v>
      </c>
      <c r="D48" s="353">
        <f t="shared" si="34"/>
        <v>44889</v>
      </c>
      <c r="E48" s="353">
        <f t="shared" ref="E48" si="70">D48+2</f>
        <v>44891</v>
      </c>
      <c r="F48" s="353">
        <f t="shared" ref="F48" si="71">D48+4</f>
        <v>44893</v>
      </c>
      <c r="G48" s="417">
        <f t="shared" si="37"/>
        <v>44890</v>
      </c>
      <c r="H48" s="417"/>
      <c r="K48" s="145"/>
      <c r="L48" s="145"/>
      <c r="M48" s="145"/>
    </row>
    <row r="49" spans="1:13" s="146" customFormat="1" ht="18" hidden="1" customHeight="1">
      <c r="A49" s="387" t="s">
        <v>3962</v>
      </c>
      <c r="B49" s="356" t="s">
        <v>724</v>
      </c>
      <c r="C49" s="353" t="s">
        <v>3963</v>
      </c>
      <c r="D49" s="353">
        <f t="shared" si="34"/>
        <v>44896</v>
      </c>
      <c r="E49" s="479">
        <f t="shared" ref="E49" si="72">D49+2</f>
        <v>44898</v>
      </c>
      <c r="F49" s="353">
        <f t="shared" ref="F49" si="73">D49+4</f>
        <v>44900</v>
      </c>
      <c r="G49" s="417">
        <f t="shared" si="37"/>
        <v>44897</v>
      </c>
      <c r="H49" s="417"/>
      <c r="K49" s="145"/>
      <c r="L49" s="145"/>
      <c r="M49" s="145"/>
    </row>
    <row r="50" spans="1:13" s="146" customFormat="1" ht="18" hidden="1" customHeight="1">
      <c r="A50" s="387" t="s">
        <v>3964</v>
      </c>
      <c r="B50" s="153" t="s">
        <v>724</v>
      </c>
      <c r="C50" s="320" t="s">
        <v>3965</v>
      </c>
      <c r="D50" s="320">
        <f t="shared" si="34"/>
        <v>44903</v>
      </c>
      <c r="E50" s="320">
        <f t="shared" ref="E50" si="74">D50+2</f>
        <v>44905</v>
      </c>
      <c r="F50" s="320">
        <f t="shared" ref="F50" si="75">D50+4</f>
        <v>44907</v>
      </c>
      <c r="G50" s="417">
        <f t="shared" si="37"/>
        <v>44904</v>
      </c>
      <c r="H50" s="417"/>
      <c r="K50" s="145"/>
      <c r="L50" s="145"/>
      <c r="M50" s="145"/>
    </row>
    <row r="51" spans="1:13" s="146" customFormat="1" ht="18" hidden="1" customHeight="1">
      <c r="A51" s="387" t="s">
        <v>3966</v>
      </c>
      <c r="B51" s="576" t="s">
        <v>3967</v>
      </c>
      <c r="C51" s="320" t="s">
        <v>3968</v>
      </c>
      <c r="D51" s="320">
        <f t="shared" si="34"/>
        <v>44910</v>
      </c>
      <c r="E51" s="320">
        <f t="shared" ref="E51" si="76">D51+2</f>
        <v>44912</v>
      </c>
      <c r="F51" s="320">
        <f t="shared" ref="F51" si="77">D51+4</f>
        <v>44914</v>
      </c>
      <c r="G51" s="417">
        <f t="shared" si="37"/>
        <v>44911</v>
      </c>
      <c r="H51" s="417"/>
      <c r="K51" s="145"/>
      <c r="L51" s="145"/>
      <c r="M51" s="145"/>
    </row>
    <row r="52" spans="1:13" s="146" customFormat="1" ht="18" hidden="1" customHeight="1">
      <c r="A52" s="387" t="s">
        <v>3966</v>
      </c>
      <c r="B52" s="153" t="s">
        <v>639</v>
      </c>
      <c r="C52" s="320" t="s">
        <v>3969</v>
      </c>
      <c r="D52" s="320">
        <f t="shared" si="34"/>
        <v>44917</v>
      </c>
      <c r="E52" s="320">
        <f t="shared" ref="E52" si="78">D52+2</f>
        <v>44919</v>
      </c>
      <c r="F52" s="320">
        <f t="shared" ref="F52" si="79">D52+4</f>
        <v>44921</v>
      </c>
      <c r="G52" s="417">
        <f t="shared" si="37"/>
        <v>44918</v>
      </c>
      <c r="H52" s="417"/>
      <c r="K52" s="145"/>
      <c r="L52" s="145"/>
      <c r="M52" s="145"/>
    </row>
    <row r="53" spans="1:13" s="146" customFormat="1" ht="18" hidden="1" customHeight="1">
      <c r="A53" s="387" t="s">
        <v>3970</v>
      </c>
      <c r="B53" s="153" t="s">
        <v>257</v>
      </c>
      <c r="C53" s="320" t="s">
        <v>3971</v>
      </c>
      <c r="D53" s="320">
        <f t="shared" si="34"/>
        <v>44924</v>
      </c>
      <c r="E53" s="320">
        <f t="shared" ref="E53" si="80">D53+2</f>
        <v>44926</v>
      </c>
      <c r="F53" s="320">
        <f t="shared" ref="F53" si="81">D53+4</f>
        <v>44928</v>
      </c>
      <c r="G53" s="417">
        <f t="shared" si="37"/>
        <v>44925</v>
      </c>
      <c r="H53" s="417"/>
      <c r="K53" s="145"/>
      <c r="L53" s="145"/>
      <c r="M53" s="145"/>
    </row>
    <row r="54" spans="1:13" s="146" customFormat="1" ht="18" hidden="1" customHeight="1">
      <c r="A54" s="387" t="s">
        <v>3970</v>
      </c>
      <c r="B54" s="153" t="s">
        <v>257</v>
      </c>
      <c r="C54" s="320" t="s">
        <v>3972</v>
      </c>
      <c r="D54" s="320">
        <f t="shared" si="34"/>
        <v>44931</v>
      </c>
      <c r="E54" s="320">
        <f t="shared" ref="E54" si="82">D54+2</f>
        <v>44933</v>
      </c>
      <c r="F54" s="320">
        <f t="shared" ref="F54" si="83">D54+4</f>
        <v>44935</v>
      </c>
      <c r="G54" s="417">
        <f t="shared" si="37"/>
        <v>44932</v>
      </c>
      <c r="H54" s="417"/>
      <c r="K54" s="145"/>
      <c r="L54" s="145"/>
      <c r="M54" s="145"/>
    </row>
    <row r="55" spans="1:13" s="146" customFormat="1" ht="18" hidden="1" customHeight="1">
      <c r="A55" s="387" t="s">
        <v>3970</v>
      </c>
      <c r="B55" s="153" t="s">
        <v>257</v>
      </c>
      <c r="C55" s="320" t="s">
        <v>3973</v>
      </c>
      <c r="D55" s="320">
        <f t="shared" si="34"/>
        <v>44938</v>
      </c>
      <c r="E55" s="320">
        <f t="shared" ref="E55" si="84">D55+2</f>
        <v>44940</v>
      </c>
      <c r="F55" s="320">
        <f t="shared" ref="F55" si="85">D55+4</f>
        <v>44942</v>
      </c>
      <c r="G55" s="417">
        <f t="shared" si="37"/>
        <v>44939</v>
      </c>
      <c r="H55" s="417"/>
      <c r="K55" s="145"/>
      <c r="L55" s="145"/>
      <c r="M55" s="145"/>
    </row>
    <row r="56" spans="1:13" s="146" customFormat="1" ht="18" hidden="1" customHeight="1">
      <c r="A56" s="387" t="s">
        <v>3970</v>
      </c>
      <c r="B56" s="153" t="s">
        <v>257</v>
      </c>
      <c r="C56" s="320" t="s">
        <v>3974</v>
      </c>
      <c r="D56" s="320">
        <f t="shared" si="34"/>
        <v>44945</v>
      </c>
      <c r="E56" s="320">
        <f t="shared" ref="E56" si="86">D56+2</f>
        <v>44947</v>
      </c>
      <c r="F56" s="320">
        <f t="shared" ref="F56" si="87">D56+4</f>
        <v>44949</v>
      </c>
      <c r="G56" s="417">
        <f t="shared" si="37"/>
        <v>44946</v>
      </c>
      <c r="H56" s="417"/>
      <c r="K56" s="145"/>
      <c r="L56" s="145"/>
      <c r="M56" s="145"/>
    </row>
    <row r="57" spans="1:13" s="146" customFormat="1" ht="18" hidden="1" customHeight="1">
      <c r="A57" s="387" t="s">
        <v>3970</v>
      </c>
      <c r="B57" s="153" t="s">
        <v>257</v>
      </c>
      <c r="C57" s="320" t="s">
        <v>3975</v>
      </c>
      <c r="D57" s="320">
        <f t="shared" si="34"/>
        <v>44952</v>
      </c>
      <c r="E57" s="320">
        <f t="shared" ref="E57" si="88">D57+2</f>
        <v>44954</v>
      </c>
      <c r="F57" s="320">
        <f t="shared" ref="F57" si="89">D57+4</f>
        <v>44956</v>
      </c>
      <c r="G57" s="417">
        <f t="shared" si="37"/>
        <v>44953</v>
      </c>
      <c r="H57" s="417"/>
      <c r="K57" s="145"/>
      <c r="L57" s="145"/>
      <c r="M57" s="145"/>
    </row>
    <row r="58" spans="1:13" s="146" customFormat="1" ht="18" hidden="1" customHeight="1">
      <c r="A58" s="387" t="s">
        <v>3970</v>
      </c>
      <c r="B58" s="153" t="s">
        <v>257</v>
      </c>
      <c r="C58" s="320" t="s">
        <v>3976</v>
      </c>
      <c r="D58" s="320">
        <f t="shared" si="34"/>
        <v>44959</v>
      </c>
      <c r="E58" s="320">
        <f t="shared" ref="E58" si="90">D58+2</f>
        <v>44961</v>
      </c>
      <c r="F58" s="320">
        <f t="shared" ref="F58" si="91">D58+4</f>
        <v>44963</v>
      </c>
      <c r="G58" s="417">
        <f t="shared" si="37"/>
        <v>44960</v>
      </c>
      <c r="H58" s="417"/>
      <c r="K58" s="145"/>
      <c r="L58" s="145"/>
      <c r="M58" s="145"/>
    </row>
    <row r="59" spans="1:13" s="146" customFormat="1" ht="18" hidden="1" customHeight="1">
      <c r="A59" s="387" t="s">
        <v>3970</v>
      </c>
      <c r="B59" s="153" t="s">
        <v>257</v>
      </c>
      <c r="C59" s="320" t="s">
        <v>3977</v>
      </c>
      <c r="D59" s="320">
        <f t="shared" si="34"/>
        <v>44966</v>
      </c>
      <c r="E59" s="320">
        <f t="shared" ref="E59" si="92">D59+2</f>
        <v>44968</v>
      </c>
      <c r="F59" s="320">
        <f t="shared" ref="F59" si="93">D59+4</f>
        <v>44970</v>
      </c>
      <c r="G59" s="417">
        <f t="shared" si="37"/>
        <v>44967</v>
      </c>
      <c r="H59" s="417"/>
      <c r="K59" s="145"/>
      <c r="L59" s="145"/>
      <c r="M59" s="145"/>
    </row>
    <row r="60" spans="1:13" s="146" customFormat="1" ht="18" hidden="1" customHeight="1">
      <c r="A60" s="387" t="s">
        <v>3970</v>
      </c>
      <c r="B60" s="153" t="s">
        <v>257</v>
      </c>
      <c r="C60" s="320" t="s">
        <v>3978</v>
      </c>
      <c r="D60" s="320">
        <f t="shared" si="34"/>
        <v>44973</v>
      </c>
      <c r="E60" s="320">
        <f t="shared" ref="E60" si="94">D60+2</f>
        <v>44975</v>
      </c>
      <c r="F60" s="320">
        <f t="shared" ref="F60" si="95">D60+4</f>
        <v>44977</v>
      </c>
      <c r="G60" s="417">
        <f t="shared" si="37"/>
        <v>44974</v>
      </c>
      <c r="H60" s="417"/>
      <c r="K60" s="145"/>
      <c r="L60" s="145"/>
      <c r="M60" s="145"/>
    </row>
    <row r="61" spans="1:13" s="146" customFormat="1" ht="18" hidden="1" customHeight="1">
      <c r="A61" s="387"/>
      <c r="B61" s="153" t="s">
        <v>257</v>
      </c>
      <c r="C61" s="320" t="s">
        <v>3979</v>
      </c>
      <c r="D61" s="320">
        <f t="shared" si="34"/>
        <v>44980</v>
      </c>
      <c r="E61" s="320">
        <f t="shared" ref="E61" si="96">D61+2</f>
        <v>44982</v>
      </c>
      <c r="F61" s="320">
        <f t="shared" ref="F61" si="97">D61+4</f>
        <v>44984</v>
      </c>
      <c r="G61" s="417">
        <f t="shared" si="37"/>
        <v>44981</v>
      </c>
      <c r="H61" s="417"/>
      <c r="K61" s="145"/>
      <c r="L61" s="145"/>
      <c r="M61" s="145"/>
    </row>
    <row r="62" spans="1:13" s="146" customFormat="1" ht="18" hidden="1" customHeight="1">
      <c r="A62" s="387"/>
      <c r="B62" s="153" t="s">
        <v>257</v>
      </c>
      <c r="C62" s="320" t="s">
        <v>3980</v>
      </c>
      <c r="D62" s="320">
        <f t="shared" si="34"/>
        <v>44987</v>
      </c>
      <c r="E62" s="320">
        <f t="shared" ref="E62" si="98">D62+2</f>
        <v>44989</v>
      </c>
      <c r="F62" s="320">
        <f t="shared" ref="F62" si="99">D62+4</f>
        <v>44991</v>
      </c>
      <c r="G62" s="417">
        <f t="shared" si="37"/>
        <v>44988</v>
      </c>
      <c r="H62" s="417"/>
      <c r="K62" s="145"/>
      <c r="L62" s="145"/>
      <c r="M62" s="145"/>
    </row>
    <row r="63" spans="1:13" s="146" customFormat="1" ht="18" hidden="1" customHeight="1">
      <c r="A63" s="346"/>
      <c r="B63" s="153" t="s">
        <v>257</v>
      </c>
      <c r="C63" s="320" t="s">
        <v>3981</v>
      </c>
      <c r="D63" s="320">
        <f t="shared" ref="D63:D78" si="100">D62+7</f>
        <v>44994</v>
      </c>
      <c r="E63" s="320">
        <f t="shared" ref="E63:E77" si="101">D63+2</f>
        <v>44996</v>
      </c>
      <c r="F63" s="320">
        <f t="shared" ref="F63:F77" si="102">D63+4</f>
        <v>44998</v>
      </c>
      <c r="G63" s="417">
        <f t="shared" ref="G63:G78" si="103">G62+7</f>
        <v>44995</v>
      </c>
      <c r="H63" s="145"/>
      <c r="I63" s="145"/>
      <c r="J63" s="145"/>
      <c r="K63" s="145"/>
      <c r="L63" s="145"/>
      <c r="M63" s="145"/>
    </row>
    <row r="64" spans="1:13" s="146" customFormat="1" ht="18" hidden="1" customHeight="1">
      <c r="A64" s="346"/>
      <c r="B64" s="153" t="s">
        <v>257</v>
      </c>
      <c r="C64" s="320" t="s">
        <v>3982</v>
      </c>
      <c r="D64" s="320">
        <f t="shared" si="100"/>
        <v>45001</v>
      </c>
      <c r="E64" s="320">
        <f t="shared" si="101"/>
        <v>45003</v>
      </c>
      <c r="F64" s="320">
        <f t="shared" si="102"/>
        <v>45005</v>
      </c>
      <c r="G64" s="417">
        <f t="shared" si="103"/>
        <v>45002</v>
      </c>
      <c r="H64" s="145"/>
      <c r="I64" s="145"/>
      <c r="J64" s="145"/>
      <c r="K64" s="145"/>
      <c r="L64" s="145"/>
      <c r="M64" s="145"/>
    </row>
    <row r="65" spans="1:13" s="146" customFormat="1" ht="18" hidden="1" customHeight="1">
      <c r="A65" s="346"/>
      <c r="B65" s="153" t="s">
        <v>257</v>
      </c>
      <c r="C65" s="320" t="s">
        <v>3983</v>
      </c>
      <c r="D65" s="320">
        <f t="shared" si="100"/>
        <v>45008</v>
      </c>
      <c r="E65" s="320">
        <f t="shared" si="101"/>
        <v>45010</v>
      </c>
      <c r="F65" s="320">
        <f t="shared" si="102"/>
        <v>45012</v>
      </c>
      <c r="G65" s="417">
        <f t="shared" si="103"/>
        <v>45009</v>
      </c>
      <c r="H65" s="145"/>
      <c r="I65" s="145"/>
      <c r="J65" s="145"/>
      <c r="K65" s="145"/>
      <c r="L65" s="145"/>
      <c r="M65" s="145"/>
    </row>
    <row r="66" spans="1:13" s="146" customFormat="1" ht="18" hidden="1" customHeight="1">
      <c r="A66" s="346"/>
      <c r="B66" s="153" t="s">
        <v>257</v>
      </c>
      <c r="C66" s="320" t="s">
        <v>3984</v>
      </c>
      <c r="D66" s="320">
        <f t="shared" si="100"/>
        <v>45015</v>
      </c>
      <c r="E66" s="479">
        <f t="shared" si="101"/>
        <v>45017</v>
      </c>
      <c r="F66" s="320">
        <f t="shared" si="102"/>
        <v>45019</v>
      </c>
      <c r="G66" s="417">
        <f t="shared" si="103"/>
        <v>45016</v>
      </c>
      <c r="H66" s="145"/>
      <c r="I66" s="145"/>
      <c r="J66" s="145"/>
      <c r="K66" s="145"/>
      <c r="L66" s="145"/>
      <c r="M66" s="145"/>
    </row>
    <row r="67" spans="1:13" s="146" customFormat="1" ht="18" hidden="1" customHeight="1">
      <c r="A67" s="346" t="s">
        <v>3985</v>
      </c>
      <c r="B67" s="427" t="s">
        <v>2037</v>
      </c>
      <c r="C67" s="353" t="s">
        <v>3986</v>
      </c>
      <c r="D67" s="320">
        <f t="shared" si="100"/>
        <v>45022</v>
      </c>
      <c r="E67" s="320">
        <f t="shared" si="101"/>
        <v>45024</v>
      </c>
      <c r="F67" s="320">
        <f t="shared" si="102"/>
        <v>45026</v>
      </c>
      <c r="G67" s="417">
        <f t="shared" si="103"/>
        <v>45023</v>
      </c>
      <c r="H67" s="145"/>
      <c r="I67" s="145"/>
      <c r="J67" s="145"/>
      <c r="K67" s="145"/>
      <c r="L67" s="145"/>
      <c r="M67" s="145"/>
    </row>
    <row r="68" spans="1:13" s="146" customFormat="1" ht="18" hidden="1" customHeight="1">
      <c r="A68" s="346" t="s">
        <v>3985</v>
      </c>
      <c r="B68" s="153" t="s">
        <v>721</v>
      </c>
      <c r="C68" s="320" t="s">
        <v>3987</v>
      </c>
      <c r="D68" s="320">
        <f t="shared" si="100"/>
        <v>45029</v>
      </c>
      <c r="E68" s="320">
        <f t="shared" si="101"/>
        <v>45031</v>
      </c>
      <c r="F68" s="320">
        <f t="shared" si="102"/>
        <v>45033</v>
      </c>
      <c r="G68" s="417">
        <f t="shared" si="103"/>
        <v>45030</v>
      </c>
      <c r="H68" s="145"/>
      <c r="I68" s="145"/>
      <c r="J68" s="145"/>
      <c r="K68" s="145"/>
      <c r="L68" s="145"/>
      <c r="M68" s="145"/>
    </row>
    <row r="69" spans="1:13" s="146" customFormat="1" ht="18" hidden="1" customHeight="1">
      <c r="A69" s="346" t="s">
        <v>3985</v>
      </c>
      <c r="B69" s="153" t="s">
        <v>721</v>
      </c>
      <c r="C69" s="320" t="s">
        <v>3988</v>
      </c>
      <c r="D69" s="320">
        <f t="shared" si="100"/>
        <v>45036</v>
      </c>
      <c r="E69" s="320">
        <f t="shared" si="101"/>
        <v>45038</v>
      </c>
      <c r="F69" s="320">
        <f t="shared" si="102"/>
        <v>45040</v>
      </c>
      <c r="G69" s="417">
        <f t="shared" si="103"/>
        <v>45037</v>
      </c>
      <c r="H69" s="145"/>
      <c r="I69" s="145"/>
      <c r="J69" s="145"/>
      <c r="K69" s="145"/>
      <c r="L69" s="145"/>
      <c r="M69" s="145"/>
    </row>
    <row r="70" spans="1:13" s="146" customFormat="1" ht="18" hidden="1" customHeight="1">
      <c r="A70" s="346" t="s">
        <v>3985</v>
      </c>
      <c r="B70" s="153" t="s">
        <v>721</v>
      </c>
      <c r="C70" s="320" t="s">
        <v>3989</v>
      </c>
      <c r="D70" s="320">
        <f t="shared" si="100"/>
        <v>45043</v>
      </c>
      <c r="E70" s="320">
        <f t="shared" si="101"/>
        <v>45045</v>
      </c>
      <c r="F70" s="320">
        <f t="shared" si="102"/>
        <v>45047</v>
      </c>
      <c r="G70" s="417">
        <f t="shared" si="103"/>
        <v>45044</v>
      </c>
      <c r="H70" s="145"/>
      <c r="I70" s="145"/>
      <c r="J70" s="145"/>
      <c r="K70" s="145"/>
      <c r="L70" s="145"/>
      <c r="M70" s="145"/>
    </row>
    <row r="71" spans="1:13" s="146" customFormat="1" ht="18" hidden="1" customHeight="1">
      <c r="A71" s="346" t="s">
        <v>3985</v>
      </c>
      <c r="B71" s="153" t="s">
        <v>721</v>
      </c>
      <c r="C71" s="320" t="s">
        <v>3990</v>
      </c>
      <c r="D71" s="320">
        <f t="shared" si="100"/>
        <v>45050</v>
      </c>
      <c r="E71" s="320">
        <f t="shared" si="101"/>
        <v>45052</v>
      </c>
      <c r="F71" s="320">
        <f t="shared" si="102"/>
        <v>45054</v>
      </c>
      <c r="G71" s="417">
        <f t="shared" si="103"/>
        <v>45051</v>
      </c>
      <c r="H71" s="145"/>
      <c r="I71" s="145"/>
      <c r="J71" s="145"/>
      <c r="K71" s="145"/>
      <c r="L71" s="145"/>
      <c r="M71" s="145"/>
    </row>
    <row r="72" spans="1:13" s="146" customFormat="1" ht="18" hidden="1" customHeight="1">
      <c r="A72" s="346" t="s">
        <v>3985</v>
      </c>
      <c r="B72" s="153" t="s">
        <v>721</v>
      </c>
      <c r="C72" s="320" t="s">
        <v>3991</v>
      </c>
      <c r="D72" s="320">
        <f t="shared" si="100"/>
        <v>45057</v>
      </c>
      <c r="E72" s="320">
        <f t="shared" si="101"/>
        <v>45059</v>
      </c>
      <c r="F72" s="320">
        <f t="shared" si="102"/>
        <v>45061</v>
      </c>
      <c r="G72" s="417">
        <f t="shared" si="103"/>
        <v>45058</v>
      </c>
      <c r="H72" s="145"/>
      <c r="I72" s="145"/>
      <c r="J72" s="145"/>
      <c r="K72" s="145"/>
      <c r="L72" s="145"/>
      <c r="M72" s="145"/>
    </row>
    <row r="73" spans="1:13" s="146" customFormat="1" ht="18" customHeight="1">
      <c r="A73" s="346" t="s">
        <v>3992</v>
      </c>
      <c r="B73" s="153" t="s">
        <v>3993</v>
      </c>
      <c r="C73" s="320" t="s">
        <v>3994</v>
      </c>
      <c r="D73" s="320">
        <f t="shared" si="100"/>
        <v>45064</v>
      </c>
      <c r="E73" s="320">
        <f t="shared" si="101"/>
        <v>45066</v>
      </c>
      <c r="F73" s="320">
        <f t="shared" si="102"/>
        <v>45068</v>
      </c>
      <c r="G73" s="417">
        <f t="shared" si="103"/>
        <v>45065</v>
      </c>
      <c r="H73" s="145"/>
      <c r="I73" s="145"/>
      <c r="J73" s="145"/>
      <c r="K73" s="145"/>
      <c r="L73" s="145"/>
      <c r="M73" s="145"/>
    </row>
    <row r="74" spans="1:13" s="146" customFormat="1" ht="18" customHeight="1">
      <c r="A74" s="346" t="s">
        <v>3992</v>
      </c>
      <c r="B74" s="153" t="s">
        <v>3993</v>
      </c>
      <c r="C74" s="320" t="s">
        <v>3995</v>
      </c>
      <c r="D74" s="320">
        <f t="shared" si="100"/>
        <v>45071</v>
      </c>
      <c r="E74" s="320">
        <f t="shared" si="101"/>
        <v>45073</v>
      </c>
      <c r="F74" s="320">
        <f t="shared" si="102"/>
        <v>45075</v>
      </c>
      <c r="G74" s="417">
        <f t="shared" si="103"/>
        <v>45072</v>
      </c>
      <c r="H74" s="145"/>
      <c r="I74" s="145"/>
      <c r="J74" s="145"/>
      <c r="K74" s="145"/>
      <c r="L74" s="145"/>
      <c r="M74" s="145"/>
    </row>
    <row r="75" spans="1:13" s="146" customFormat="1" ht="18" customHeight="1">
      <c r="A75" s="346" t="s">
        <v>3992</v>
      </c>
      <c r="B75" s="153" t="s">
        <v>3993</v>
      </c>
      <c r="C75" s="320" t="s">
        <v>3996</v>
      </c>
      <c r="D75" s="320">
        <f t="shared" si="100"/>
        <v>45078</v>
      </c>
      <c r="E75" s="320">
        <f t="shared" si="101"/>
        <v>45080</v>
      </c>
      <c r="F75" s="320">
        <f t="shared" si="102"/>
        <v>45082</v>
      </c>
      <c r="G75" s="417">
        <f t="shared" si="103"/>
        <v>45079</v>
      </c>
      <c r="H75" s="145"/>
      <c r="I75" s="145"/>
      <c r="J75" s="145"/>
      <c r="K75" s="145"/>
      <c r="L75" s="145"/>
      <c r="M75" s="145"/>
    </row>
    <row r="76" spans="1:13" s="146" customFormat="1" ht="18" customHeight="1">
      <c r="A76" s="346" t="s">
        <v>3985</v>
      </c>
      <c r="B76" s="153" t="s">
        <v>721</v>
      </c>
      <c r="C76" s="320" t="s">
        <v>3997</v>
      </c>
      <c r="D76" s="320">
        <f t="shared" si="100"/>
        <v>45085</v>
      </c>
      <c r="E76" s="320">
        <f t="shared" si="101"/>
        <v>45087</v>
      </c>
      <c r="F76" s="320">
        <f t="shared" si="102"/>
        <v>45089</v>
      </c>
      <c r="G76" s="417">
        <f t="shared" si="103"/>
        <v>45086</v>
      </c>
      <c r="H76" s="145"/>
      <c r="I76" s="145"/>
      <c r="J76" s="145"/>
      <c r="K76" s="145"/>
      <c r="L76" s="145"/>
      <c r="M76" s="145"/>
    </row>
    <row r="77" spans="1:13" s="146" customFormat="1" ht="18" customHeight="1">
      <c r="A77" s="346" t="s">
        <v>3985</v>
      </c>
      <c r="B77" s="153" t="s">
        <v>721</v>
      </c>
      <c r="C77" s="320" t="s">
        <v>3998</v>
      </c>
      <c r="D77" s="320">
        <f t="shared" si="100"/>
        <v>45092</v>
      </c>
      <c r="E77" s="320">
        <f t="shared" si="101"/>
        <v>45094</v>
      </c>
      <c r="F77" s="320">
        <f t="shared" si="102"/>
        <v>45096</v>
      </c>
      <c r="G77" s="417">
        <f t="shared" si="103"/>
        <v>45093</v>
      </c>
      <c r="H77" s="145"/>
      <c r="I77" s="145"/>
      <c r="J77" s="145"/>
      <c r="K77" s="145"/>
      <c r="L77" s="145"/>
      <c r="M77" s="145"/>
    </row>
    <row r="78" spans="1:13" s="146" customFormat="1" ht="18" customHeight="1">
      <c r="A78" s="346"/>
      <c r="B78" s="153" t="s">
        <v>721</v>
      </c>
      <c r="C78" s="320" t="s">
        <v>3999</v>
      </c>
      <c r="D78" s="320">
        <f t="shared" si="100"/>
        <v>45099</v>
      </c>
      <c r="E78" s="320">
        <f t="shared" ref="E78" si="104">D78+2</f>
        <v>45101</v>
      </c>
      <c r="F78" s="479">
        <f t="shared" ref="F78" si="105">D78+4</f>
        <v>45103</v>
      </c>
      <c r="G78" s="417">
        <f t="shared" si="103"/>
        <v>45100</v>
      </c>
      <c r="H78" s="145"/>
      <c r="I78" s="145"/>
      <c r="J78" s="145"/>
      <c r="K78" s="145"/>
      <c r="L78" s="145"/>
      <c r="M78" s="145"/>
    </row>
    <row r="79" spans="1:13" s="146" customFormat="1" ht="18" customHeight="1">
      <c r="A79" s="346"/>
      <c r="B79" s="422"/>
      <c r="C79" s="155"/>
      <c r="D79" s="155"/>
      <c r="E79" s="155"/>
      <c r="F79" s="155"/>
      <c r="G79" s="155"/>
      <c r="H79" s="145"/>
      <c r="I79" s="145"/>
      <c r="J79" s="145"/>
      <c r="K79" s="145"/>
      <c r="L79" s="145"/>
      <c r="M79" s="145"/>
    </row>
    <row r="80" spans="1:13" s="146" customFormat="1" ht="18" hidden="1" customHeight="1">
      <c r="A80" s="621"/>
      <c r="B80" s="622" t="s">
        <v>4000</v>
      </c>
      <c r="C80" s="623"/>
      <c r="D80" s="624"/>
      <c r="E80" s="624"/>
      <c r="F80" s="624"/>
      <c r="G80" s="625"/>
      <c r="H80" s="145"/>
      <c r="I80" s="621"/>
      <c r="J80" s="418"/>
      <c r="K80" s="155"/>
      <c r="L80" s="155"/>
      <c r="M80" s="155"/>
    </row>
    <row r="81" spans="1:13" s="146" customFormat="1" ht="18" hidden="1" customHeight="1">
      <c r="A81" s="346"/>
      <c r="B81" s="164"/>
      <c r="C81" s="155"/>
      <c r="D81" s="166"/>
      <c r="E81" s="166"/>
      <c r="F81" s="166"/>
      <c r="G81" s="155"/>
      <c r="H81" s="145"/>
      <c r="I81" s="164"/>
      <c r="J81" s="155"/>
      <c r="K81" s="155"/>
      <c r="L81" s="155"/>
      <c r="M81" s="155"/>
    </row>
    <row r="82" spans="1:13" s="146" customFormat="1" ht="33" hidden="1" customHeight="1">
      <c r="A82" s="346"/>
      <c r="B82" s="386" t="s">
        <v>2409</v>
      </c>
      <c r="C82" s="151" t="s">
        <v>1861</v>
      </c>
      <c r="D82" s="332" t="s">
        <v>1971</v>
      </c>
      <c r="E82" s="163" t="s">
        <v>3596</v>
      </c>
      <c r="F82" s="332" t="s">
        <v>4001</v>
      </c>
      <c r="G82" s="332" t="s">
        <v>144</v>
      </c>
      <c r="H82" s="460" t="s">
        <v>522</v>
      </c>
      <c r="I82" s="460" t="s">
        <v>523</v>
      </c>
      <c r="J82" s="169"/>
      <c r="K82" s="169"/>
      <c r="L82" s="394"/>
      <c r="M82" s="394"/>
    </row>
    <row r="83" spans="1:13" s="146" customFormat="1" ht="18" hidden="1" customHeight="1">
      <c r="A83" s="346"/>
      <c r="B83" s="152" t="s">
        <v>249</v>
      </c>
      <c r="C83" s="152" t="s">
        <v>250</v>
      </c>
      <c r="D83" s="332" t="s">
        <v>1751</v>
      </c>
      <c r="E83" s="332" t="s">
        <v>4002</v>
      </c>
      <c r="F83" s="332" t="s">
        <v>202</v>
      </c>
      <c r="G83" s="332" t="s">
        <v>47</v>
      </c>
      <c r="H83" s="461"/>
      <c r="I83" s="461"/>
      <c r="J83" s="170"/>
      <c r="K83" s="169"/>
      <c r="L83" s="169"/>
      <c r="M83" s="169"/>
    </row>
    <row r="84" spans="1:13" s="146" customFormat="1" ht="15.6" hidden="1" customHeight="1">
      <c r="A84" s="387" t="s">
        <v>4003</v>
      </c>
      <c r="B84" s="442" t="s">
        <v>4004</v>
      </c>
      <c r="C84" s="322" t="s">
        <v>4005</v>
      </c>
      <c r="D84" s="322">
        <v>44498</v>
      </c>
      <c r="E84" s="408">
        <f t="shared" ref="E84:E90" si="106">D84+1</f>
        <v>44499</v>
      </c>
      <c r="F84" s="322">
        <f t="shared" ref="F84:F90" si="107">D84+3</f>
        <v>44501</v>
      </c>
      <c r="G84" s="322">
        <f t="shared" ref="G84:G90" si="108">D84+4</f>
        <v>44502</v>
      </c>
      <c r="H84" s="462">
        <v>44494</v>
      </c>
      <c r="I84" s="462">
        <v>44494</v>
      </c>
      <c r="J84" s="155"/>
      <c r="K84" s="155"/>
      <c r="L84" s="155"/>
      <c r="M84" s="155"/>
    </row>
    <row r="85" spans="1:13" s="146" customFormat="1" ht="13.9" hidden="1" customHeight="1">
      <c r="A85" s="387"/>
      <c r="B85" s="442" t="s">
        <v>1998</v>
      </c>
      <c r="C85" s="322" t="s">
        <v>4006</v>
      </c>
      <c r="D85" s="322">
        <v>44502</v>
      </c>
      <c r="E85" s="322">
        <f t="shared" si="106"/>
        <v>44503</v>
      </c>
      <c r="F85" s="322">
        <f t="shared" si="107"/>
        <v>44505</v>
      </c>
      <c r="G85" s="322">
        <f t="shared" si="108"/>
        <v>44506</v>
      </c>
      <c r="H85" s="462">
        <f t="shared" ref="H85:I85" si="109">H84+7</f>
        <v>44501</v>
      </c>
      <c r="I85" s="462">
        <f t="shared" si="109"/>
        <v>44501</v>
      </c>
      <c r="J85" s="155"/>
      <c r="K85" s="155"/>
      <c r="L85" s="155"/>
      <c r="M85" s="155"/>
    </row>
    <row r="86" spans="1:13" s="146" customFormat="1" ht="18" hidden="1" customHeight="1">
      <c r="A86" s="387"/>
      <c r="B86" s="442" t="s">
        <v>4007</v>
      </c>
      <c r="C86" s="322" t="s">
        <v>4008</v>
      </c>
      <c r="D86" s="322">
        <v>44508</v>
      </c>
      <c r="E86" s="322">
        <f t="shared" si="106"/>
        <v>44509</v>
      </c>
      <c r="F86" s="322">
        <f t="shared" si="107"/>
        <v>44511</v>
      </c>
      <c r="G86" s="322">
        <f t="shared" si="108"/>
        <v>44512</v>
      </c>
      <c r="H86" s="462">
        <f t="shared" ref="H86:I86" si="110">H85+7</f>
        <v>44508</v>
      </c>
      <c r="I86" s="462">
        <f t="shared" si="110"/>
        <v>44508</v>
      </c>
      <c r="J86" s="155"/>
      <c r="K86" s="155"/>
      <c r="L86" s="155"/>
      <c r="M86" s="155"/>
    </row>
    <row r="87" spans="1:13" s="146" customFormat="1" ht="18" hidden="1" customHeight="1">
      <c r="A87" s="387"/>
      <c r="B87" s="442" t="s">
        <v>1753</v>
      </c>
      <c r="C87" s="322" t="s">
        <v>4008</v>
      </c>
      <c r="D87" s="322">
        <v>44507</v>
      </c>
      <c r="E87" s="429">
        <f t="shared" ref="E87" si="111">D87+1</f>
        <v>44508</v>
      </c>
      <c r="F87" s="322">
        <f t="shared" ref="F87" si="112">D87+3</f>
        <v>44510</v>
      </c>
      <c r="G87" s="429">
        <f t="shared" ref="G87" si="113">D87+4</f>
        <v>44511</v>
      </c>
      <c r="H87" s="462">
        <v>44508</v>
      </c>
      <c r="I87" s="462">
        <v>44508</v>
      </c>
      <c r="J87" s="155"/>
      <c r="K87" s="155"/>
      <c r="L87" s="155"/>
      <c r="M87" s="155"/>
    </row>
    <row r="88" spans="1:13" s="146" customFormat="1" ht="18" hidden="1" customHeight="1">
      <c r="A88" s="387"/>
      <c r="B88" s="442" t="s">
        <v>1998</v>
      </c>
      <c r="C88" s="322" t="s">
        <v>4009</v>
      </c>
      <c r="D88" s="322">
        <v>44517</v>
      </c>
      <c r="E88" s="429">
        <f t="shared" si="106"/>
        <v>44518</v>
      </c>
      <c r="F88" s="322">
        <f t="shared" si="107"/>
        <v>44520</v>
      </c>
      <c r="G88" s="322">
        <f t="shared" si="108"/>
        <v>44521</v>
      </c>
      <c r="H88" s="462">
        <f t="shared" ref="H88:I88" si="114">H86+7</f>
        <v>44515</v>
      </c>
      <c r="I88" s="462">
        <f t="shared" si="114"/>
        <v>44515</v>
      </c>
      <c r="J88" s="155"/>
      <c r="K88" s="155"/>
      <c r="L88" s="155"/>
      <c r="M88" s="155"/>
    </row>
    <row r="89" spans="1:13" s="146" customFormat="1" ht="18" hidden="1" customHeight="1">
      <c r="A89" s="387"/>
      <c r="B89" s="442" t="s">
        <v>4010</v>
      </c>
      <c r="C89" s="322" t="s">
        <v>4011</v>
      </c>
      <c r="D89" s="322">
        <v>44522</v>
      </c>
      <c r="E89" s="429">
        <f t="shared" si="106"/>
        <v>44523</v>
      </c>
      <c r="F89" s="322">
        <f t="shared" si="107"/>
        <v>44525</v>
      </c>
      <c r="G89" s="322">
        <f t="shared" si="108"/>
        <v>44526</v>
      </c>
      <c r="H89" s="462">
        <f t="shared" ref="H89:I89" si="115">H88+7</f>
        <v>44522</v>
      </c>
      <c r="I89" s="462">
        <f t="shared" si="115"/>
        <v>44522</v>
      </c>
      <c r="J89" s="155"/>
      <c r="K89" s="155"/>
      <c r="L89" s="155"/>
      <c r="M89" s="155"/>
    </row>
    <row r="90" spans="1:13" s="146" customFormat="1" ht="15.6" hidden="1" customHeight="1">
      <c r="A90" s="387"/>
      <c r="B90" s="442" t="s">
        <v>1998</v>
      </c>
      <c r="C90" s="322" t="s">
        <v>4012</v>
      </c>
      <c r="D90" s="322">
        <v>44531</v>
      </c>
      <c r="E90" s="429">
        <f t="shared" si="106"/>
        <v>44532</v>
      </c>
      <c r="F90" s="322">
        <f t="shared" si="107"/>
        <v>44534</v>
      </c>
      <c r="G90" s="322">
        <f t="shared" si="108"/>
        <v>44535</v>
      </c>
      <c r="H90" s="462">
        <f t="shared" ref="H90:I90" si="116">H89+7</f>
        <v>44529</v>
      </c>
      <c r="I90" s="462">
        <f t="shared" si="116"/>
        <v>44529</v>
      </c>
      <c r="J90" s="155"/>
      <c r="K90" s="155"/>
      <c r="L90" s="155"/>
      <c r="M90" s="155"/>
    </row>
    <row r="91" spans="1:13" s="146" customFormat="1" ht="15.6" hidden="1" customHeight="1">
      <c r="A91" s="387"/>
      <c r="B91" s="442" t="s">
        <v>4010</v>
      </c>
      <c r="C91" s="322" t="s">
        <v>4013</v>
      </c>
      <c r="D91" s="322">
        <v>44535</v>
      </c>
      <c r="E91" s="322">
        <f t="shared" ref="E91:E93" si="117">D91+1</f>
        <v>44536</v>
      </c>
      <c r="F91" s="322">
        <f t="shared" ref="F91:F93" si="118">D91+3</f>
        <v>44538</v>
      </c>
      <c r="G91" s="322">
        <f t="shared" ref="G91:G93" si="119">D91+4</f>
        <v>44539</v>
      </c>
      <c r="H91" s="462">
        <v>44536</v>
      </c>
      <c r="I91" s="462">
        <v>44536</v>
      </c>
      <c r="J91" s="155"/>
      <c r="K91" s="155"/>
      <c r="L91" s="155"/>
      <c r="M91" s="155"/>
    </row>
    <row r="92" spans="1:13" s="146" customFormat="1" ht="15.6" hidden="1" customHeight="1">
      <c r="A92" s="387"/>
      <c r="B92" s="442" t="s">
        <v>4014</v>
      </c>
      <c r="C92" s="322" t="s">
        <v>4015</v>
      </c>
      <c r="D92" s="322">
        <v>44549</v>
      </c>
      <c r="E92" s="429">
        <f t="shared" si="117"/>
        <v>44550</v>
      </c>
      <c r="F92" s="322">
        <f t="shared" si="118"/>
        <v>44552</v>
      </c>
      <c r="G92" s="322">
        <f t="shared" si="119"/>
        <v>44553</v>
      </c>
      <c r="H92" s="462">
        <f t="shared" ref="H92:I98" si="120">H91+7</f>
        <v>44543</v>
      </c>
      <c r="I92" s="462">
        <f t="shared" si="120"/>
        <v>44543</v>
      </c>
      <c r="J92" s="155"/>
      <c r="K92" s="155"/>
      <c r="L92" s="155"/>
      <c r="M92" s="155"/>
    </row>
    <row r="93" spans="1:13" s="146" customFormat="1" ht="15.6" hidden="1" customHeight="1">
      <c r="A93" s="387"/>
      <c r="B93" s="442" t="s">
        <v>4010</v>
      </c>
      <c r="C93" s="322" t="s">
        <v>4016</v>
      </c>
      <c r="D93" s="322">
        <v>44551</v>
      </c>
      <c r="E93" s="322">
        <f t="shared" si="117"/>
        <v>44552</v>
      </c>
      <c r="F93" s="322">
        <f t="shared" si="118"/>
        <v>44554</v>
      </c>
      <c r="G93" s="322">
        <f t="shared" si="119"/>
        <v>44555</v>
      </c>
      <c r="H93" s="462">
        <f t="shared" si="120"/>
        <v>44550</v>
      </c>
      <c r="I93" s="462">
        <f t="shared" si="120"/>
        <v>44550</v>
      </c>
      <c r="J93" s="155"/>
      <c r="K93" s="155"/>
      <c r="L93" s="155"/>
      <c r="M93" s="155"/>
    </row>
    <row r="94" spans="1:13" s="146" customFormat="1" ht="18" hidden="1" customHeight="1">
      <c r="A94" s="387"/>
      <c r="B94" s="442" t="s">
        <v>4014</v>
      </c>
      <c r="C94" s="322" t="s">
        <v>4017</v>
      </c>
      <c r="D94" s="322">
        <v>44557</v>
      </c>
      <c r="E94" s="322">
        <f t="shared" ref="E94" si="121">D94+1</f>
        <v>44558</v>
      </c>
      <c r="F94" s="322">
        <f t="shared" ref="F94" si="122">D94+3</f>
        <v>44560</v>
      </c>
      <c r="G94" s="322">
        <f t="shared" ref="G94" si="123">D94+4</f>
        <v>44561</v>
      </c>
      <c r="H94" s="462">
        <f t="shared" si="120"/>
        <v>44557</v>
      </c>
      <c r="I94" s="462">
        <f t="shared" si="120"/>
        <v>44557</v>
      </c>
      <c r="J94" s="170"/>
      <c r="K94" s="169"/>
      <c r="L94" s="169"/>
      <c r="M94" s="169"/>
    </row>
    <row r="95" spans="1:13" s="146" customFormat="1" ht="18" hidden="1" customHeight="1">
      <c r="A95" s="387"/>
      <c r="B95" s="442" t="s">
        <v>4010</v>
      </c>
      <c r="C95" s="322" t="s">
        <v>4018</v>
      </c>
      <c r="D95" s="322">
        <v>44198</v>
      </c>
      <c r="E95" s="322">
        <f t="shared" ref="E95" si="124">D95+1</f>
        <v>44199</v>
      </c>
      <c r="F95" s="322">
        <f t="shared" ref="F95" si="125">D95+3</f>
        <v>44201</v>
      </c>
      <c r="G95" s="322">
        <f t="shared" ref="G95" si="126">D95+4</f>
        <v>44202</v>
      </c>
      <c r="H95" s="462">
        <f t="shared" si="120"/>
        <v>44564</v>
      </c>
      <c r="I95" s="462">
        <f t="shared" si="120"/>
        <v>44564</v>
      </c>
      <c r="J95" s="170"/>
      <c r="K95" s="169"/>
      <c r="L95" s="169"/>
      <c r="M95" s="169"/>
    </row>
    <row r="96" spans="1:13" s="146" customFormat="1" ht="18" hidden="1" customHeight="1">
      <c r="A96" s="387"/>
      <c r="B96" s="442" t="s">
        <v>4014</v>
      </c>
      <c r="C96" s="322" t="s">
        <v>4019</v>
      </c>
      <c r="D96" s="322">
        <v>44577</v>
      </c>
      <c r="E96" s="479">
        <f t="shared" ref="E96:E98" si="127">D96+1</f>
        <v>44578</v>
      </c>
      <c r="F96" s="322">
        <f t="shared" ref="F96:F98" si="128">D96+3</f>
        <v>44580</v>
      </c>
      <c r="G96" s="322">
        <f t="shared" ref="G96:G98" si="129">D96+4</f>
        <v>44581</v>
      </c>
      <c r="H96" s="462">
        <f t="shared" si="120"/>
        <v>44571</v>
      </c>
      <c r="I96" s="462">
        <f t="shared" si="120"/>
        <v>44571</v>
      </c>
      <c r="J96" s="170"/>
      <c r="K96" s="169"/>
      <c r="L96" s="169"/>
      <c r="M96" s="169"/>
    </row>
    <row r="97" spans="1:13" s="146" customFormat="1" ht="18" hidden="1" customHeight="1">
      <c r="A97" s="387"/>
      <c r="B97" s="442" t="s">
        <v>4010</v>
      </c>
      <c r="C97" s="322" t="s">
        <v>4020</v>
      </c>
      <c r="D97" s="322">
        <v>44574</v>
      </c>
      <c r="E97" s="322">
        <f t="shared" si="127"/>
        <v>44575</v>
      </c>
      <c r="F97" s="322">
        <f t="shared" si="128"/>
        <v>44577</v>
      </c>
      <c r="G97" s="322">
        <f t="shared" si="129"/>
        <v>44578</v>
      </c>
      <c r="H97" s="462">
        <f t="shared" si="120"/>
        <v>44578</v>
      </c>
      <c r="I97" s="462">
        <f t="shared" si="120"/>
        <v>44578</v>
      </c>
      <c r="J97" s="170"/>
      <c r="K97" s="169"/>
      <c r="L97" s="169"/>
      <c r="M97" s="169"/>
    </row>
    <row r="98" spans="1:13" s="146" customFormat="1" ht="18" hidden="1" customHeight="1">
      <c r="A98" s="387"/>
      <c r="B98" s="442" t="s">
        <v>4014</v>
      </c>
      <c r="C98" s="322" t="s">
        <v>4021</v>
      </c>
      <c r="D98" s="322">
        <v>44586</v>
      </c>
      <c r="E98" s="322">
        <f t="shared" si="127"/>
        <v>44587</v>
      </c>
      <c r="F98" s="322">
        <f t="shared" si="128"/>
        <v>44589</v>
      </c>
      <c r="G98" s="322">
        <f t="shared" si="129"/>
        <v>44590</v>
      </c>
      <c r="H98" s="462">
        <f t="shared" si="120"/>
        <v>44585</v>
      </c>
      <c r="I98" s="462">
        <f t="shared" si="120"/>
        <v>44585</v>
      </c>
      <c r="J98" s="170"/>
      <c r="K98" s="169"/>
      <c r="L98" s="169"/>
      <c r="M98" s="169"/>
    </row>
    <row r="99" spans="1:13" s="146" customFormat="1" ht="18" hidden="1" customHeight="1">
      <c r="A99" s="387" t="s">
        <v>4003</v>
      </c>
      <c r="B99" s="442" t="s">
        <v>1786</v>
      </c>
      <c r="C99" s="322" t="s">
        <v>4022</v>
      </c>
      <c r="D99" s="322">
        <f t="shared" ref="D99" si="130">D98+7</f>
        <v>44593</v>
      </c>
      <c r="E99" s="322">
        <f t="shared" ref="E99:E100" si="131">D99+1</f>
        <v>44594</v>
      </c>
      <c r="F99" s="322">
        <f t="shared" ref="F99:F100" si="132">D99+3</f>
        <v>44596</v>
      </c>
      <c r="G99" s="479">
        <f t="shared" ref="G99:G100" si="133">D99+4</f>
        <v>44597</v>
      </c>
      <c r="H99" s="462"/>
      <c r="I99" s="462"/>
      <c r="J99" s="155"/>
      <c r="K99" s="155"/>
      <c r="L99" s="155"/>
      <c r="M99" s="155"/>
    </row>
    <row r="100" spans="1:13" s="146" customFormat="1" ht="18" hidden="1" customHeight="1">
      <c r="A100" s="387"/>
      <c r="B100" s="442" t="s">
        <v>4010</v>
      </c>
      <c r="C100" s="322" t="s">
        <v>4022</v>
      </c>
      <c r="D100" s="322">
        <v>44591</v>
      </c>
      <c r="E100" s="322">
        <f t="shared" si="131"/>
        <v>44592</v>
      </c>
      <c r="F100" s="322">
        <f t="shared" si="132"/>
        <v>44594</v>
      </c>
      <c r="G100" s="322">
        <f t="shared" si="133"/>
        <v>44595</v>
      </c>
      <c r="H100" s="462">
        <v>44592</v>
      </c>
      <c r="I100" s="462">
        <v>44592</v>
      </c>
      <c r="J100" s="155"/>
      <c r="K100" s="155"/>
      <c r="L100" s="155"/>
      <c r="M100" s="155"/>
    </row>
    <row r="101" spans="1:13" s="146" customFormat="1" ht="18" hidden="1" customHeight="1">
      <c r="A101" s="387"/>
      <c r="B101" s="442" t="s">
        <v>4014</v>
      </c>
      <c r="C101" s="322" t="s">
        <v>4023</v>
      </c>
      <c r="D101" s="322">
        <v>44600</v>
      </c>
      <c r="E101" s="322">
        <f t="shared" ref="E101" si="134">D101+1</f>
        <v>44601</v>
      </c>
      <c r="F101" s="322">
        <f t="shared" ref="F101" si="135">D101+3</f>
        <v>44603</v>
      </c>
      <c r="G101" s="322">
        <f t="shared" ref="G101" si="136">D101+4</f>
        <v>44604</v>
      </c>
      <c r="H101" s="462">
        <f>H100+7</f>
        <v>44599</v>
      </c>
      <c r="I101" s="462">
        <f>I100+7</f>
        <v>44599</v>
      </c>
      <c r="J101" s="155"/>
      <c r="K101" s="155"/>
      <c r="L101" s="155"/>
      <c r="M101" s="155"/>
    </row>
    <row r="102" spans="1:13" s="146" customFormat="1" ht="18" hidden="1" customHeight="1">
      <c r="A102" s="387" t="s">
        <v>4003</v>
      </c>
      <c r="B102" s="442" t="s">
        <v>1753</v>
      </c>
      <c r="C102" s="322" t="s">
        <v>4024</v>
      </c>
      <c r="D102" s="322">
        <v>44605</v>
      </c>
      <c r="E102" s="322">
        <f t="shared" ref="E102" si="137">D102+1</f>
        <v>44606</v>
      </c>
      <c r="F102" s="322">
        <f t="shared" ref="F102" si="138">D102+3</f>
        <v>44608</v>
      </c>
      <c r="G102" s="322">
        <f t="shared" ref="G102" si="139">D102+4</f>
        <v>44609</v>
      </c>
      <c r="H102" s="462">
        <f t="shared" ref="H102:I106" si="140">H101+7</f>
        <v>44606</v>
      </c>
      <c r="I102" s="462">
        <f t="shared" si="140"/>
        <v>44606</v>
      </c>
      <c r="J102" s="155"/>
      <c r="K102" s="155"/>
      <c r="L102" s="155"/>
      <c r="M102" s="155"/>
    </row>
    <row r="103" spans="1:13" s="146" customFormat="1" ht="18" hidden="1" customHeight="1">
      <c r="A103" s="387"/>
      <c r="B103" s="442" t="s">
        <v>4014</v>
      </c>
      <c r="C103" s="322" t="s">
        <v>4025</v>
      </c>
      <c r="D103" s="322">
        <v>44614</v>
      </c>
      <c r="E103" s="322">
        <f t="shared" ref="E103" si="141">D103+1</f>
        <v>44615</v>
      </c>
      <c r="F103" s="322">
        <f t="shared" ref="F103" si="142">D103+3</f>
        <v>44617</v>
      </c>
      <c r="G103" s="322">
        <f t="shared" ref="G103" si="143">D103+4</f>
        <v>44618</v>
      </c>
      <c r="H103" s="462">
        <f t="shared" si="140"/>
        <v>44613</v>
      </c>
      <c r="I103" s="462">
        <f t="shared" si="140"/>
        <v>44613</v>
      </c>
      <c r="J103" s="155"/>
      <c r="K103" s="155"/>
      <c r="L103" s="155"/>
      <c r="M103" s="155"/>
    </row>
    <row r="104" spans="1:13" s="146" customFormat="1" ht="18" hidden="1" customHeight="1">
      <c r="A104" s="387" t="s">
        <v>4003</v>
      </c>
      <c r="B104" s="442" t="s">
        <v>1753</v>
      </c>
      <c r="C104" s="322" t="s">
        <v>4026</v>
      </c>
      <c r="D104" s="322">
        <v>44619</v>
      </c>
      <c r="E104" s="322">
        <f t="shared" ref="E104" si="144">D104+1</f>
        <v>44620</v>
      </c>
      <c r="F104" s="322">
        <f t="shared" ref="F104" si="145">D104+3</f>
        <v>44622</v>
      </c>
      <c r="G104" s="322">
        <f t="shared" ref="G104" si="146">D104+4</f>
        <v>44623</v>
      </c>
      <c r="H104" s="462">
        <f t="shared" si="140"/>
        <v>44620</v>
      </c>
      <c r="I104" s="462">
        <f t="shared" si="140"/>
        <v>44620</v>
      </c>
      <c r="J104" s="155"/>
      <c r="K104" s="155"/>
      <c r="L104" s="155"/>
      <c r="M104" s="155"/>
    </row>
    <row r="105" spans="1:13" s="146" customFormat="1" ht="18" hidden="1" customHeight="1">
      <c r="A105" s="387"/>
      <c r="B105" s="442" t="s">
        <v>4014</v>
      </c>
      <c r="C105" s="322" t="s">
        <v>4027</v>
      </c>
      <c r="D105" s="322">
        <f>D104+7</f>
        <v>44626</v>
      </c>
      <c r="E105" s="479">
        <f t="shared" ref="E105" si="147">D105+1</f>
        <v>44627</v>
      </c>
      <c r="F105" s="322">
        <f t="shared" ref="F105" si="148">D105+3</f>
        <v>44629</v>
      </c>
      <c r="G105" s="479">
        <f t="shared" ref="G105" si="149">D105+4</f>
        <v>44630</v>
      </c>
      <c r="H105" s="462">
        <f t="shared" si="140"/>
        <v>44627</v>
      </c>
      <c r="I105" s="462">
        <f t="shared" si="140"/>
        <v>44627</v>
      </c>
      <c r="J105" s="155"/>
      <c r="K105" s="155"/>
      <c r="L105" s="155"/>
      <c r="M105" s="155"/>
    </row>
    <row r="106" spans="1:13" s="146" customFormat="1" ht="18" hidden="1" customHeight="1">
      <c r="A106" s="387"/>
      <c r="B106" s="442" t="s">
        <v>1753</v>
      </c>
      <c r="C106" s="322" t="s">
        <v>4028</v>
      </c>
      <c r="D106" s="322">
        <f>D105+7</f>
        <v>44633</v>
      </c>
      <c r="E106" s="479">
        <f t="shared" ref="E106" si="150">D106+1</f>
        <v>44634</v>
      </c>
      <c r="F106" s="322">
        <f t="shared" ref="F106" si="151">D106+3</f>
        <v>44636</v>
      </c>
      <c r="G106" s="479">
        <f t="shared" ref="G106" si="152">D106+4</f>
        <v>44637</v>
      </c>
      <c r="H106" s="462">
        <f t="shared" si="140"/>
        <v>44634</v>
      </c>
      <c r="I106" s="462">
        <f t="shared" si="140"/>
        <v>44634</v>
      </c>
      <c r="J106" s="155"/>
      <c r="K106" s="155"/>
      <c r="L106" s="155"/>
      <c r="M106" s="155"/>
    </row>
    <row r="107" spans="1:13" s="146" customFormat="1" ht="18" hidden="1" customHeight="1">
      <c r="A107" s="387"/>
      <c r="B107" s="442" t="s">
        <v>4010</v>
      </c>
      <c r="C107" s="322" t="s">
        <v>4028</v>
      </c>
      <c r="D107" s="322">
        <v>44633</v>
      </c>
      <c r="E107" s="320">
        <f t="shared" ref="E107" si="153">D107+1</f>
        <v>44634</v>
      </c>
      <c r="F107" s="322">
        <f t="shared" ref="F107" si="154">D107+3</f>
        <v>44636</v>
      </c>
      <c r="G107" s="320">
        <f t="shared" ref="G107" si="155">D107+4</f>
        <v>44637</v>
      </c>
      <c r="H107" s="462">
        <v>44634</v>
      </c>
      <c r="I107" s="462">
        <v>44634</v>
      </c>
      <c r="J107" s="155"/>
      <c r="K107" s="155"/>
      <c r="L107" s="155"/>
      <c r="M107" s="155"/>
    </row>
    <row r="108" spans="1:13" s="146" customFormat="1" ht="18" hidden="1" customHeight="1">
      <c r="A108" s="387"/>
      <c r="B108" s="442" t="s">
        <v>4014</v>
      </c>
      <c r="C108" s="322" t="s">
        <v>4029</v>
      </c>
      <c r="D108" s="322">
        <f>D106+7</f>
        <v>44640</v>
      </c>
      <c r="E108" s="322">
        <f t="shared" ref="E108" si="156">D108+1</f>
        <v>44641</v>
      </c>
      <c r="F108" s="322">
        <f t="shared" ref="F108" si="157">D108+3</f>
        <v>44643</v>
      </c>
      <c r="G108" s="322">
        <f t="shared" ref="G108" si="158">D108+4</f>
        <v>44644</v>
      </c>
      <c r="H108" s="462">
        <f>H106+7</f>
        <v>44641</v>
      </c>
      <c r="I108" s="462">
        <f>I106+7</f>
        <v>44641</v>
      </c>
      <c r="J108" s="155"/>
      <c r="K108" s="155"/>
      <c r="L108" s="155"/>
      <c r="M108" s="155"/>
    </row>
    <row r="109" spans="1:13" s="146" customFormat="1" ht="18" hidden="1" customHeight="1">
      <c r="A109" s="387"/>
      <c r="B109" s="442" t="s">
        <v>4010</v>
      </c>
      <c r="C109" s="322" t="s">
        <v>4029</v>
      </c>
      <c r="D109" s="322">
        <f>D107+7</f>
        <v>44640</v>
      </c>
      <c r="E109" s="429">
        <f t="shared" ref="E109" si="159">D109+1</f>
        <v>44641</v>
      </c>
      <c r="F109" s="322">
        <f t="shared" ref="F109" si="160">D109+3</f>
        <v>44643</v>
      </c>
      <c r="G109" s="322">
        <f t="shared" ref="G109" si="161">D109+4</f>
        <v>44644</v>
      </c>
      <c r="H109" s="462">
        <f>H107+7</f>
        <v>44641</v>
      </c>
      <c r="I109" s="462">
        <f>I107+7</f>
        <v>44641</v>
      </c>
      <c r="J109" s="155"/>
      <c r="K109" s="155"/>
      <c r="L109" s="155"/>
      <c r="M109" s="155"/>
    </row>
    <row r="110" spans="1:13" s="146" customFormat="1" ht="18" hidden="1" customHeight="1">
      <c r="A110" s="387"/>
      <c r="B110" s="539"/>
      <c r="C110" s="540"/>
      <c r="D110" s="540"/>
      <c r="E110" s="540"/>
      <c r="F110" s="540"/>
      <c r="G110" s="540"/>
      <c r="H110" s="462"/>
      <c r="I110" s="462"/>
      <c r="J110" s="155"/>
      <c r="K110" s="155"/>
      <c r="L110" s="155"/>
      <c r="M110" s="155"/>
    </row>
    <row r="111" spans="1:13" s="146" customFormat="1" ht="18" hidden="1" customHeight="1">
      <c r="A111" s="387"/>
      <c r="B111" s="442" t="s">
        <v>3928</v>
      </c>
      <c r="C111" s="322" t="s">
        <v>4030</v>
      </c>
      <c r="D111" s="322">
        <v>44647</v>
      </c>
      <c r="E111" s="320">
        <f t="shared" ref="E111" si="162">D111+1</f>
        <v>44648</v>
      </c>
      <c r="F111" s="322">
        <f t="shared" ref="F111" si="163">D111+3</f>
        <v>44650</v>
      </c>
      <c r="G111" s="320">
        <f t="shared" ref="G111" si="164">D111+4</f>
        <v>44651</v>
      </c>
      <c r="H111" s="462">
        <v>44648</v>
      </c>
      <c r="I111" s="462">
        <v>44648</v>
      </c>
      <c r="J111" s="155"/>
      <c r="K111" s="155"/>
      <c r="L111" s="155"/>
      <c r="M111" s="155"/>
    </row>
    <row r="112" spans="1:13" s="146" customFormat="1" ht="18" hidden="1" customHeight="1">
      <c r="A112" s="387"/>
      <c r="B112" s="442" t="s">
        <v>4014</v>
      </c>
      <c r="C112" s="322" t="s">
        <v>4031</v>
      </c>
      <c r="D112" s="322">
        <f>D111+7</f>
        <v>44654</v>
      </c>
      <c r="E112" s="320">
        <f t="shared" ref="E112" si="165">D112+1</f>
        <v>44655</v>
      </c>
      <c r="F112" s="322">
        <f t="shared" ref="F112" si="166">D112+3</f>
        <v>44657</v>
      </c>
      <c r="G112" s="479">
        <f t="shared" ref="G112" si="167">D112+4</f>
        <v>44658</v>
      </c>
      <c r="H112" s="462">
        <f t="shared" ref="H112:I127" si="168">H111+7</f>
        <v>44655</v>
      </c>
      <c r="I112" s="462">
        <f t="shared" si="168"/>
        <v>44655</v>
      </c>
      <c r="J112" s="155"/>
      <c r="K112" s="155"/>
      <c r="L112" s="155"/>
      <c r="M112" s="155"/>
    </row>
    <row r="113" spans="1:13" s="146" customFormat="1" ht="18" hidden="1" customHeight="1">
      <c r="A113" s="387" t="s">
        <v>4032</v>
      </c>
      <c r="B113" s="442" t="s">
        <v>1786</v>
      </c>
      <c r="C113" s="322" t="s">
        <v>4033</v>
      </c>
      <c r="D113" s="322">
        <v>44662</v>
      </c>
      <c r="E113" s="320">
        <f t="shared" ref="E113" si="169">D113+1</f>
        <v>44663</v>
      </c>
      <c r="F113" s="322">
        <f t="shared" ref="F113" si="170">D113+3</f>
        <v>44665</v>
      </c>
      <c r="G113" s="320">
        <f t="shared" ref="G113" si="171">D113+4</f>
        <v>44666</v>
      </c>
      <c r="H113" s="462">
        <f t="shared" si="168"/>
        <v>44662</v>
      </c>
      <c r="I113" s="462">
        <f t="shared" si="168"/>
        <v>44662</v>
      </c>
      <c r="J113" s="155"/>
      <c r="K113" s="155"/>
      <c r="L113" s="155"/>
      <c r="M113" s="155"/>
    </row>
    <row r="114" spans="1:13" s="146" customFormat="1" ht="18" hidden="1" customHeight="1">
      <c r="A114" s="387"/>
      <c r="B114" s="442" t="s">
        <v>4014</v>
      </c>
      <c r="C114" s="322" t="s">
        <v>4033</v>
      </c>
      <c r="D114" s="322">
        <v>44662</v>
      </c>
      <c r="E114" s="320">
        <f t="shared" ref="E114" si="172">D114+1</f>
        <v>44663</v>
      </c>
      <c r="F114" s="322">
        <f t="shared" ref="F114" si="173">D114+3</f>
        <v>44665</v>
      </c>
      <c r="G114" s="320">
        <f t="shared" ref="G114" si="174">D114+4</f>
        <v>44666</v>
      </c>
      <c r="H114" s="462">
        <f t="shared" si="168"/>
        <v>44669</v>
      </c>
      <c r="I114" s="462">
        <f t="shared" si="168"/>
        <v>44669</v>
      </c>
      <c r="J114" s="155"/>
      <c r="K114" s="155"/>
      <c r="L114" s="155"/>
      <c r="M114" s="155"/>
    </row>
    <row r="115" spans="1:13" s="146" customFormat="1" ht="18" hidden="1" customHeight="1">
      <c r="A115" s="387"/>
      <c r="B115" s="442" t="s">
        <v>4014</v>
      </c>
      <c r="C115" s="322" t="s">
        <v>4034</v>
      </c>
      <c r="D115" s="322">
        <v>44670</v>
      </c>
      <c r="E115" s="320">
        <f t="shared" ref="E115" si="175">D115+1</f>
        <v>44671</v>
      </c>
      <c r="F115" s="322">
        <f t="shared" ref="F115" si="176">D115+3</f>
        <v>44673</v>
      </c>
      <c r="G115" s="320">
        <f t="shared" ref="G115" si="177">D115+4</f>
        <v>44674</v>
      </c>
      <c r="H115" s="462">
        <f>H113+7</f>
        <v>44669</v>
      </c>
      <c r="I115" s="462">
        <f>I113+7</f>
        <v>44669</v>
      </c>
      <c r="J115" s="155"/>
      <c r="K115" s="155"/>
      <c r="L115" s="155"/>
      <c r="M115" s="155"/>
    </row>
    <row r="116" spans="1:13" s="146" customFormat="1" ht="18" hidden="1" customHeight="1">
      <c r="A116" s="387" t="s">
        <v>4035</v>
      </c>
      <c r="B116" s="442" t="s">
        <v>4014</v>
      </c>
      <c r="C116" s="322" t="s">
        <v>4036</v>
      </c>
      <c r="D116" s="322">
        <v>44678</v>
      </c>
      <c r="E116" s="320">
        <f t="shared" ref="E116" si="178">D116+1</f>
        <v>44679</v>
      </c>
      <c r="F116" s="322">
        <f t="shared" ref="F116" si="179">D116+3</f>
        <v>44681</v>
      </c>
      <c r="G116" s="320">
        <f t="shared" ref="G116" si="180">D116+4</f>
        <v>44682</v>
      </c>
      <c r="H116" s="462">
        <f t="shared" si="168"/>
        <v>44676</v>
      </c>
      <c r="I116" s="462">
        <f t="shared" si="168"/>
        <v>44676</v>
      </c>
      <c r="J116" s="155"/>
      <c r="K116" s="155"/>
      <c r="L116" s="155"/>
      <c r="M116" s="155"/>
    </row>
    <row r="117" spans="1:13" s="146" customFormat="1" ht="18" hidden="1" customHeight="1">
      <c r="A117" s="387"/>
      <c r="B117" s="442" t="s">
        <v>4014</v>
      </c>
      <c r="C117" s="322" t="s">
        <v>4037</v>
      </c>
      <c r="D117" s="322">
        <v>44690</v>
      </c>
      <c r="E117" s="320">
        <f t="shared" ref="E117" si="181">D117+1</f>
        <v>44691</v>
      </c>
      <c r="F117" s="322">
        <f t="shared" ref="F117" si="182">D117+3</f>
        <v>44693</v>
      </c>
      <c r="G117" s="320">
        <f t="shared" ref="G117" si="183">D117+4</f>
        <v>44694</v>
      </c>
      <c r="H117" s="462">
        <v>44690</v>
      </c>
      <c r="I117" s="462">
        <v>44690</v>
      </c>
      <c r="J117" s="155"/>
      <c r="K117" s="155"/>
      <c r="L117" s="155"/>
      <c r="M117" s="155"/>
    </row>
    <row r="118" spans="1:13" s="146" customFormat="1" ht="18" hidden="1" customHeight="1">
      <c r="A118" s="387"/>
      <c r="B118" s="442" t="s">
        <v>4014</v>
      </c>
      <c r="C118" s="322" t="s">
        <v>4038</v>
      </c>
      <c r="D118" s="322">
        <v>44696</v>
      </c>
      <c r="E118" s="320">
        <f t="shared" ref="E118:E120" si="184">D118+1</f>
        <v>44697</v>
      </c>
      <c r="F118" s="322">
        <f t="shared" ref="F118:F120" si="185">D118+3</f>
        <v>44699</v>
      </c>
      <c r="G118" s="320">
        <f t="shared" ref="G118:G120" si="186">D118+4</f>
        <v>44700</v>
      </c>
      <c r="H118" s="462">
        <f t="shared" si="168"/>
        <v>44697</v>
      </c>
      <c r="I118" s="462">
        <f t="shared" si="168"/>
        <v>44697</v>
      </c>
      <c r="J118" s="155"/>
      <c r="K118" s="155"/>
      <c r="L118" s="155"/>
      <c r="M118" s="155"/>
    </row>
    <row r="119" spans="1:13" s="146" customFormat="1" ht="18" hidden="1" customHeight="1">
      <c r="A119" s="387"/>
      <c r="B119" s="442" t="s">
        <v>3721</v>
      </c>
      <c r="C119" s="322" t="s">
        <v>4038</v>
      </c>
      <c r="D119" s="322">
        <v>44696</v>
      </c>
      <c r="E119" s="479">
        <f>D119+1</f>
        <v>44697</v>
      </c>
      <c r="F119" s="322">
        <f>D119+3</f>
        <v>44699</v>
      </c>
      <c r="G119" s="479">
        <f>D119+4</f>
        <v>44700</v>
      </c>
      <c r="H119" s="462"/>
      <c r="I119" s="462"/>
      <c r="J119" s="155"/>
      <c r="K119" s="155"/>
      <c r="L119" s="155"/>
      <c r="M119" s="155"/>
    </row>
    <row r="120" spans="1:13" s="146" customFormat="1" ht="18" hidden="1" customHeight="1">
      <c r="A120" s="387"/>
      <c r="B120" s="442" t="s">
        <v>4014</v>
      </c>
      <c r="C120" s="322" t="s">
        <v>4039</v>
      </c>
      <c r="D120" s="322">
        <v>44703</v>
      </c>
      <c r="E120" s="320">
        <f t="shared" si="184"/>
        <v>44704</v>
      </c>
      <c r="F120" s="322">
        <f t="shared" si="185"/>
        <v>44706</v>
      </c>
      <c r="G120" s="320">
        <f t="shared" si="186"/>
        <v>44707</v>
      </c>
      <c r="H120" s="462">
        <f>H118+7</f>
        <v>44704</v>
      </c>
      <c r="I120" s="462">
        <f>I118+7</f>
        <v>44704</v>
      </c>
      <c r="J120" s="155"/>
      <c r="K120" s="155"/>
      <c r="L120" s="155"/>
      <c r="M120" s="155"/>
    </row>
    <row r="121" spans="1:13" s="146" customFormat="1" ht="18" hidden="1" customHeight="1">
      <c r="A121" s="387"/>
      <c r="B121" s="442" t="s">
        <v>4014</v>
      </c>
      <c r="C121" s="322" t="s">
        <v>4040</v>
      </c>
      <c r="D121" s="322">
        <f t="shared" ref="D121:D137" si="187">D120+7</f>
        <v>44710</v>
      </c>
      <c r="E121" s="320">
        <f t="shared" ref="E121" si="188">D121+1</f>
        <v>44711</v>
      </c>
      <c r="F121" s="322">
        <f t="shared" ref="F121" si="189">D121+3</f>
        <v>44713</v>
      </c>
      <c r="G121" s="320">
        <f t="shared" ref="G121" si="190">D121+4</f>
        <v>44714</v>
      </c>
      <c r="H121" s="462">
        <f t="shared" si="168"/>
        <v>44711</v>
      </c>
      <c r="I121" s="462">
        <f t="shared" si="168"/>
        <v>44711</v>
      </c>
      <c r="J121" s="155"/>
      <c r="K121" s="155"/>
      <c r="L121" s="155"/>
      <c r="M121" s="155"/>
    </row>
    <row r="122" spans="1:13" s="146" customFormat="1" ht="18" hidden="1" customHeight="1">
      <c r="A122" s="387"/>
      <c r="B122" s="442" t="s">
        <v>4014</v>
      </c>
      <c r="C122" s="322" t="s">
        <v>4041</v>
      </c>
      <c r="D122" s="322">
        <v>44721</v>
      </c>
      <c r="E122" s="320">
        <f t="shared" ref="E122" si="191">D122+1</f>
        <v>44722</v>
      </c>
      <c r="F122" s="322">
        <f t="shared" ref="F122" si="192">D122+3</f>
        <v>44724</v>
      </c>
      <c r="G122" s="320">
        <f t="shared" ref="G122" si="193">D122+4</f>
        <v>44725</v>
      </c>
      <c r="H122" s="462">
        <f t="shared" si="168"/>
        <v>44718</v>
      </c>
      <c r="I122" s="462">
        <f t="shared" si="168"/>
        <v>44718</v>
      </c>
      <c r="J122" s="155"/>
      <c r="K122" s="155"/>
      <c r="L122" s="155"/>
      <c r="M122" s="155"/>
    </row>
    <row r="123" spans="1:13" s="146" customFormat="1" ht="18" hidden="1" customHeight="1">
      <c r="A123" s="387"/>
      <c r="B123" s="442" t="s">
        <v>4014</v>
      </c>
      <c r="C123" s="322" t="s">
        <v>4042</v>
      </c>
      <c r="D123" s="322">
        <v>44733</v>
      </c>
      <c r="E123" s="320">
        <f t="shared" ref="E123" si="194">D123+1</f>
        <v>44734</v>
      </c>
      <c r="F123" s="322">
        <f t="shared" ref="F123" si="195">D123+3</f>
        <v>44736</v>
      </c>
      <c r="G123" s="320">
        <f t="shared" ref="G123" si="196">D123+4</f>
        <v>44737</v>
      </c>
      <c r="H123" s="462">
        <v>44724</v>
      </c>
      <c r="I123" s="462">
        <f t="shared" si="168"/>
        <v>44725</v>
      </c>
      <c r="J123" s="155"/>
      <c r="K123" s="155"/>
      <c r="L123" s="155"/>
      <c r="M123" s="155"/>
    </row>
    <row r="124" spans="1:13" s="146" customFormat="1" ht="18" hidden="1" customHeight="1">
      <c r="A124" s="387" t="s">
        <v>4043</v>
      </c>
      <c r="B124" s="442" t="s">
        <v>3644</v>
      </c>
      <c r="C124" s="322" t="s">
        <v>4044</v>
      </c>
      <c r="D124" s="322">
        <v>44734</v>
      </c>
      <c r="E124" s="154">
        <f t="shared" ref="E124" si="197">D124+1</f>
        <v>44735</v>
      </c>
      <c r="F124" s="322">
        <f t="shared" ref="F124" si="198">D124+3</f>
        <v>44737</v>
      </c>
      <c r="G124" s="154">
        <f t="shared" ref="G124" si="199">D124+4</f>
        <v>44738</v>
      </c>
      <c r="H124" s="462">
        <f t="shared" si="168"/>
        <v>44731</v>
      </c>
      <c r="I124" s="462">
        <f t="shared" si="168"/>
        <v>44732</v>
      </c>
      <c r="J124" s="155"/>
      <c r="K124" s="155"/>
      <c r="L124" s="155"/>
      <c r="M124" s="155"/>
    </row>
    <row r="125" spans="1:13" s="146" customFormat="1" ht="18" hidden="1" customHeight="1">
      <c r="A125" s="387"/>
      <c r="B125" s="442" t="s">
        <v>4014</v>
      </c>
      <c r="C125" s="322" t="s">
        <v>4045</v>
      </c>
      <c r="D125" s="322">
        <v>44742</v>
      </c>
      <c r="E125" s="320">
        <f t="shared" ref="E125" si="200">D125+1</f>
        <v>44743</v>
      </c>
      <c r="F125" s="322">
        <f t="shared" ref="F125" si="201">D125+3</f>
        <v>44745</v>
      </c>
      <c r="G125" s="154">
        <f t="shared" ref="G125" si="202">D125+4</f>
        <v>44746</v>
      </c>
      <c r="H125" s="462">
        <f t="shared" si="168"/>
        <v>44738</v>
      </c>
      <c r="I125" s="462">
        <f t="shared" si="168"/>
        <v>44739</v>
      </c>
      <c r="J125" s="155"/>
      <c r="K125" s="155"/>
      <c r="L125" s="155"/>
      <c r="M125" s="155"/>
    </row>
    <row r="126" spans="1:13" s="146" customFormat="1" ht="18" hidden="1" customHeight="1">
      <c r="A126" s="387" t="s">
        <v>4046</v>
      </c>
      <c r="B126" s="153" t="s">
        <v>4014</v>
      </c>
      <c r="C126" s="320" t="s">
        <v>4047</v>
      </c>
      <c r="D126" s="320">
        <v>44750</v>
      </c>
      <c r="E126" s="320">
        <f t="shared" ref="E126" si="203">D126+1</f>
        <v>44751</v>
      </c>
      <c r="F126" s="322">
        <f t="shared" ref="F126" si="204">D126+3</f>
        <v>44753</v>
      </c>
      <c r="G126" s="320">
        <f t="shared" ref="G126" si="205">D126+4</f>
        <v>44754</v>
      </c>
      <c r="H126" s="462">
        <f t="shared" si="168"/>
        <v>44745</v>
      </c>
      <c r="I126" s="462">
        <f t="shared" si="168"/>
        <v>44746</v>
      </c>
      <c r="J126" s="155"/>
      <c r="K126" s="155"/>
      <c r="L126" s="155"/>
      <c r="M126" s="155"/>
    </row>
    <row r="127" spans="1:13" s="146" customFormat="1" ht="18" hidden="1" customHeight="1">
      <c r="A127" s="387"/>
      <c r="B127" s="153" t="s">
        <v>4014</v>
      </c>
      <c r="C127" s="320" t="s">
        <v>4048</v>
      </c>
      <c r="D127" s="320">
        <v>44752</v>
      </c>
      <c r="E127" s="320">
        <f t="shared" ref="E127" si="206">D127+1</f>
        <v>44753</v>
      </c>
      <c r="F127" s="322">
        <f t="shared" ref="F127" si="207">D127+3</f>
        <v>44755</v>
      </c>
      <c r="G127" s="320">
        <f t="shared" ref="G127" si="208">D127+4</f>
        <v>44756</v>
      </c>
      <c r="H127" s="462">
        <f t="shared" si="168"/>
        <v>44752</v>
      </c>
      <c r="I127" s="462">
        <f t="shared" si="168"/>
        <v>44753</v>
      </c>
      <c r="J127" s="155"/>
      <c r="K127" s="155"/>
      <c r="L127" s="155"/>
      <c r="M127" s="155"/>
    </row>
    <row r="128" spans="1:13" s="146" customFormat="1" ht="18" hidden="1" customHeight="1">
      <c r="A128" s="387"/>
      <c r="B128" s="426" t="s">
        <v>4049</v>
      </c>
      <c r="C128" s="328" t="s">
        <v>4048</v>
      </c>
      <c r="D128" s="320">
        <v>44752</v>
      </c>
      <c r="E128" s="429">
        <f t="shared" ref="E128" si="209">D128+1</f>
        <v>44753</v>
      </c>
      <c r="F128" s="322">
        <f t="shared" ref="F128" si="210">D128+3</f>
        <v>44755</v>
      </c>
      <c r="G128" s="429">
        <f t="shared" ref="G128" si="211">D128+4</f>
        <v>44756</v>
      </c>
      <c r="H128" s="462">
        <v>44752</v>
      </c>
      <c r="I128" s="462">
        <v>44753</v>
      </c>
      <c r="J128" s="162"/>
      <c r="K128" s="155"/>
      <c r="L128" s="155"/>
      <c r="M128" s="155"/>
    </row>
    <row r="129" spans="1:13" s="146" customFormat="1" ht="18" hidden="1" customHeight="1">
      <c r="A129" s="387"/>
      <c r="B129" s="426" t="s">
        <v>4050</v>
      </c>
      <c r="C129" s="328" t="s">
        <v>4048</v>
      </c>
      <c r="D129" s="320">
        <v>44752</v>
      </c>
      <c r="E129" s="429">
        <f t="shared" ref="E129" si="212">D129+1</f>
        <v>44753</v>
      </c>
      <c r="F129" s="322">
        <f t="shared" ref="F129" si="213">D129+3</f>
        <v>44755</v>
      </c>
      <c r="G129" s="429">
        <f t="shared" ref="G129" si="214">D129+4</f>
        <v>44756</v>
      </c>
      <c r="H129" s="462">
        <v>44752</v>
      </c>
      <c r="I129" s="462">
        <v>44753</v>
      </c>
      <c r="J129" s="162"/>
      <c r="K129" s="155"/>
      <c r="L129" s="155"/>
      <c r="M129" s="155"/>
    </row>
    <row r="130" spans="1:13" s="146" customFormat="1" ht="18" hidden="1" customHeight="1">
      <c r="A130" s="387"/>
      <c r="B130" s="153" t="s">
        <v>4051</v>
      </c>
      <c r="C130" s="320" t="s">
        <v>4052</v>
      </c>
      <c r="D130" s="320">
        <v>44760</v>
      </c>
      <c r="E130" s="320">
        <f>D130+1</f>
        <v>44761</v>
      </c>
      <c r="F130" s="322">
        <f>D130+3</f>
        <v>44763</v>
      </c>
      <c r="G130" s="320">
        <f t="shared" ref="G130" si="215">D130+4</f>
        <v>44764</v>
      </c>
      <c r="H130" s="462">
        <v>44760</v>
      </c>
      <c r="I130" s="462">
        <v>44761</v>
      </c>
      <c r="J130" s="162"/>
      <c r="K130" s="155"/>
      <c r="L130" s="155"/>
      <c r="M130" s="155"/>
    </row>
    <row r="131" spans="1:13" s="146" customFormat="1" ht="18" hidden="1" customHeight="1">
      <c r="A131" s="387" t="s">
        <v>4053</v>
      </c>
      <c r="B131" s="588" t="s">
        <v>2034</v>
      </c>
      <c r="C131" s="320" t="s">
        <v>4054</v>
      </c>
      <c r="D131" s="320">
        <v>44768</v>
      </c>
      <c r="E131" s="320">
        <f t="shared" ref="E131" si="216">D131+1</f>
        <v>44769</v>
      </c>
      <c r="F131" s="320">
        <f t="shared" ref="F131" si="217">D131+3</f>
        <v>44771</v>
      </c>
      <c r="G131" s="320">
        <f t="shared" ref="G131" si="218">D131+4</f>
        <v>44772</v>
      </c>
      <c r="H131" s="462">
        <v>44766</v>
      </c>
      <c r="I131" s="462">
        <v>44767</v>
      </c>
      <c r="J131" s="155"/>
      <c r="K131" s="155"/>
      <c r="L131" s="155"/>
      <c r="M131" s="155"/>
    </row>
    <row r="132" spans="1:13" s="146" customFormat="1" ht="18" hidden="1" customHeight="1">
      <c r="A132" s="387"/>
      <c r="B132" s="587" t="s">
        <v>4014</v>
      </c>
      <c r="C132" s="320" t="s">
        <v>4055</v>
      </c>
      <c r="D132" s="320">
        <v>44771</v>
      </c>
      <c r="E132" s="320">
        <f t="shared" ref="E132" si="219">D132+1</f>
        <v>44772</v>
      </c>
      <c r="F132" s="322">
        <f t="shared" ref="F132" si="220">D132+3</f>
        <v>44774</v>
      </c>
      <c r="G132" s="320">
        <f t="shared" ref="G132" si="221">D132+4</f>
        <v>44775</v>
      </c>
      <c r="H132" s="462">
        <f>H131+7</f>
        <v>44773</v>
      </c>
      <c r="I132" s="462">
        <f>I131+7</f>
        <v>44774</v>
      </c>
      <c r="J132" s="155"/>
      <c r="K132" s="155"/>
      <c r="L132" s="155"/>
      <c r="M132" s="155"/>
    </row>
    <row r="133" spans="1:13" s="146" customFormat="1" ht="18" hidden="1" customHeight="1">
      <c r="A133" s="387" t="s">
        <v>4053</v>
      </c>
      <c r="B133" s="216" t="s">
        <v>653</v>
      </c>
      <c r="C133" s="320" t="s">
        <v>4056</v>
      </c>
      <c r="D133" s="320">
        <v>44781</v>
      </c>
      <c r="E133" s="320">
        <f t="shared" ref="E133" si="222">D133+1</f>
        <v>44782</v>
      </c>
      <c r="F133" s="322">
        <f t="shared" ref="F133" si="223">D133+3</f>
        <v>44784</v>
      </c>
      <c r="G133" s="479">
        <f t="shared" ref="G133" si="224">D133+4</f>
        <v>44785</v>
      </c>
      <c r="H133" s="462">
        <f t="shared" ref="H133:H168" si="225">H132+7</f>
        <v>44780</v>
      </c>
      <c r="I133" s="462">
        <f t="shared" ref="I133:I168" si="226">I132+7</f>
        <v>44781</v>
      </c>
      <c r="J133" s="155"/>
      <c r="K133" s="155"/>
      <c r="L133" s="155"/>
      <c r="M133" s="155"/>
    </row>
    <row r="134" spans="1:13" s="146" customFormat="1" ht="18" hidden="1" customHeight="1">
      <c r="A134" s="387"/>
      <c r="B134" s="153" t="s">
        <v>4014</v>
      </c>
      <c r="C134" s="320" t="s">
        <v>4057</v>
      </c>
      <c r="D134" s="320">
        <v>44783</v>
      </c>
      <c r="E134" s="320">
        <f t="shared" ref="E134" si="227">D134+1</f>
        <v>44784</v>
      </c>
      <c r="F134" s="322">
        <f t="shared" ref="F134" si="228">D134+3</f>
        <v>44786</v>
      </c>
      <c r="G134" s="479">
        <f t="shared" ref="G134" si="229">D134+4</f>
        <v>44787</v>
      </c>
      <c r="H134" s="462">
        <f t="shared" si="225"/>
        <v>44787</v>
      </c>
      <c r="I134" s="462">
        <f t="shared" si="226"/>
        <v>44788</v>
      </c>
      <c r="J134" s="155"/>
      <c r="K134" s="155"/>
      <c r="L134" s="155"/>
      <c r="M134" s="155"/>
    </row>
    <row r="135" spans="1:13" s="146" customFormat="1" ht="18" hidden="1" customHeight="1">
      <c r="A135" s="387"/>
      <c r="B135" s="153" t="s">
        <v>4014</v>
      </c>
      <c r="C135" s="320" t="s">
        <v>4058</v>
      </c>
      <c r="D135" s="320">
        <v>44792</v>
      </c>
      <c r="E135" s="320">
        <f t="shared" ref="E135" si="230">D135+1</f>
        <v>44793</v>
      </c>
      <c r="F135" s="322">
        <f t="shared" ref="F135" si="231">D135+3</f>
        <v>44795</v>
      </c>
      <c r="G135" s="479">
        <f t="shared" ref="G135" si="232">D135+4</f>
        <v>44796</v>
      </c>
      <c r="H135" s="462">
        <f t="shared" si="225"/>
        <v>44794</v>
      </c>
      <c r="I135" s="462">
        <f t="shared" si="226"/>
        <v>44795</v>
      </c>
      <c r="J135" s="155"/>
      <c r="K135" s="155"/>
      <c r="L135" s="155"/>
      <c r="M135" s="155"/>
    </row>
    <row r="136" spans="1:13" s="146" customFormat="1" ht="18" hidden="1" customHeight="1">
      <c r="A136" s="387" t="s">
        <v>4053</v>
      </c>
      <c r="B136" s="153" t="s">
        <v>320</v>
      </c>
      <c r="C136" s="320" t="s">
        <v>4059</v>
      </c>
      <c r="D136" s="479">
        <v>44801</v>
      </c>
      <c r="E136" s="479">
        <f t="shared" ref="E136" si="233">D136+1</f>
        <v>44802</v>
      </c>
      <c r="F136" s="479">
        <f t="shared" ref="F136" si="234">D136+3</f>
        <v>44804</v>
      </c>
      <c r="G136" s="479">
        <f t="shared" ref="G136" si="235">D136+4</f>
        <v>44805</v>
      </c>
      <c r="H136" s="462">
        <f t="shared" si="225"/>
        <v>44801</v>
      </c>
      <c r="I136" s="462">
        <f t="shared" si="226"/>
        <v>44802</v>
      </c>
      <c r="J136" s="155"/>
      <c r="K136" s="155"/>
      <c r="L136" s="155"/>
      <c r="M136" s="155"/>
    </row>
    <row r="137" spans="1:13" s="146" customFormat="1" ht="18" hidden="1" customHeight="1">
      <c r="A137" s="387"/>
      <c r="B137" s="426" t="s">
        <v>307</v>
      </c>
      <c r="C137" s="320" t="s">
        <v>4060</v>
      </c>
      <c r="D137" s="479">
        <f t="shared" si="187"/>
        <v>44808</v>
      </c>
      <c r="E137" s="479">
        <f t="shared" ref="E137" si="236">D137+1</f>
        <v>44809</v>
      </c>
      <c r="F137" s="479">
        <f t="shared" ref="F137" si="237">D137+3</f>
        <v>44811</v>
      </c>
      <c r="G137" s="479">
        <f t="shared" ref="G137" si="238">D137+4</f>
        <v>44812</v>
      </c>
      <c r="H137" s="462">
        <f t="shared" si="225"/>
        <v>44808</v>
      </c>
      <c r="I137" s="462">
        <f t="shared" si="226"/>
        <v>44809</v>
      </c>
      <c r="J137" s="145"/>
      <c r="K137" s="145"/>
      <c r="L137" s="145"/>
      <c r="M137" s="159"/>
    </row>
    <row r="138" spans="1:13" s="146" customFormat="1" ht="18" hidden="1" customHeight="1">
      <c r="A138" s="387"/>
      <c r="B138" s="123" t="s">
        <v>4061</v>
      </c>
      <c r="C138" s="155"/>
      <c r="D138" s="155"/>
      <c r="E138" s="439"/>
      <c r="F138" s="439"/>
      <c r="G138" s="594"/>
      <c r="H138" s="462">
        <f t="shared" si="225"/>
        <v>44815</v>
      </c>
      <c r="I138" s="462">
        <f t="shared" si="226"/>
        <v>44816</v>
      </c>
      <c r="J138" s="145"/>
      <c r="K138" s="145"/>
      <c r="L138" s="145"/>
      <c r="M138" s="159"/>
    </row>
    <row r="139" spans="1:13" s="146" customFormat="1" ht="18" hidden="1" customHeight="1">
      <c r="A139" s="387"/>
      <c r="B139" s="164"/>
      <c r="C139" s="155"/>
      <c r="D139" s="155"/>
      <c r="E139" s="155"/>
      <c r="F139" s="155"/>
      <c r="G139" s="594"/>
      <c r="H139" s="462">
        <f t="shared" si="225"/>
        <v>44822</v>
      </c>
      <c r="I139" s="462">
        <f t="shared" si="226"/>
        <v>44823</v>
      </c>
      <c r="J139" s="145"/>
      <c r="K139" s="145"/>
      <c r="L139" s="145"/>
      <c r="M139" s="159"/>
    </row>
    <row r="140" spans="1:13" s="146" customFormat="1" ht="45" hidden="1" customHeight="1">
      <c r="A140" s="387"/>
      <c r="B140" s="386" t="s">
        <v>4062</v>
      </c>
      <c r="C140" s="169" t="s">
        <v>4063</v>
      </c>
      <c r="D140" s="332" t="s">
        <v>1971</v>
      </c>
      <c r="E140" s="163" t="s">
        <v>3596</v>
      </c>
      <c r="F140" s="163" t="s">
        <v>81</v>
      </c>
      <c r="G140" s="595" t="s">
        <v>4064</v>
      </c>
      <c r="H140" s="462">
        <f t="shared" si="225"/>
        <v>44829</v>
      </c>
      <c r="I140" s="462">
        <f t="shared" si="226"/>
        <v>44830</v>
      </c>
      <c r="J140" s="145"/>
      <c r="K140" s="145"/>
      <c r="L140" s="145"/>
      <c r="M140" s="159"/>
    </row>
    <row r="141" spans="1:13" s="146" customFormat="1" ht="23.45" hidden="1" customHeight="1">
      <c r="A141" s="387"/>
      <c r="B141" s="152" t="s">
        <v>249</v>
      </c>
      <c r="C141" s="152" t="s">
        <v>250</v>
      </c>
      <c r="D141" s="332" t="s">
        <v>1751</v>
      </c>
      <c r="E141" s="332" t="s">
        <v>4002</v>
      </c>
      <c r="F141" s="332" t="s">
        <v>202</v>
      </c>
      <c r="G141" s="596" t="s">
        <v>32</v>
      </c>
      <c r="H141" s="462">
        <f t="shared" si="225"/>
        <v>44836</v>
      </c>
      <c r="I141" s="462">
        <f t="shared" si="226"/>
        <v>44837</v>
      </c>
      <c r="J141" s="145"/>
      <c r="K141" s="145"/>
      <c r="L141" s="145"/>
      <c r="M141" s="159"/>
    </row>
    <row r="142" spans="1:13" s="146" customFormat="1" ht="18" hidden="1" customHeight="1">
      <c r="A142" s="387"/>
      <c r="B142" s="153" t="s">
        <v>1998</v>
      </c>
      <c r="C142" s="320" t="s">
        <v>4005</v>
      </c>
      <c r="D142" s="320">
        <v>44493</v>
      </c>
      <c r="E142" s="322">
        <f t="shared" ref="E142:E147" si="239">D142+1</f>
        <v>44494</v>
      </c>
      <c r="F142" s="322">
        <f t="shared" ref="F142:F147" si="240">D142+3</f>
        <v>44496</v>
      </c>
      <c r="G142" s="479">
        <f t="shared" ref="G142:G147" si="241">D142+5</f>
        <v>44498</v>
      </c>
      <c r="H142" s="462">
        <f t="shared" si="225"/>
        <v>44843</v>
      </c>
      <c r="I142" s="462">
        <f t="shared" si="226"/>
        <v>44844</v>
      </c>
      <c r="J142" s="145"/>
      <c r="K142" s="145"/>
      <c r="L142" s="145"/>
      <c r="M142" s="159"/>
    </row>
    <row r="143" spans="1:13" s="146" customFormat="1" ht="18" hidden="1" customHeight="1">
      <c r="A143" s="387"/>
      <c r="B143" s="153" t="s">
        <v>4010</v>
      </c>
      <c r="C143" s="320" t="s">
        <v>4006</v>
      </c>
      <c r="D143" s="320">
        <v>44500</v>
      </c>
      <c r="E143" s="322">
        <f t="shared" si="239"/>
        <v>44501</v>
      </c>
      <c r="F143" s="322">
        <f t="shared" si="240"/>
        <v>44503</v>
      </c>
      <c r="G143" s="479">
        <f t="shared" si="241"/>
        <v>44505</v>
      </c>
      <c r="H143" s="462">
        <f t="shared" si="225"/>
        <v>44850</v>
      </c>
      <c r="I143" s="462">
        <f t="shared" si="226"/>
        <v>44851</v>
      </c>
      <c r="J143" s="145"/>
      <c r="K143" s="145"/>
      <c r="L143" s="145"/>
      <c r="M143" s="159"/>
    </row>
    <row r="144" spans="1:13" s="146" customFormat="1" ht="18" hidden="1" customHeight="1">
      <c r="A144" s="387"/>
      <c r="B144" s="153" t="s">
        <v>1998</v>
      </c>
      <c r="C144" s="320" t="s">
        <v>4008</v>
      </c>
      <c r="D144" s="320">
        <v>44512</v>
      </c>
      <c r="E144" s="322">
        <f t="shared" si="239"/>
        <v>44513</v>
      </c>
      <c r="F144" s="322">
        <f t="shared" si="240"/>
        <v>44515</v>
      </c>
      <c r="G144" s="479">
        <f t="shared" si="241"/>
        <v>44517</v>
      </c>
      <c r="H144" s="462">
        <f t="shared" si="225"/>
        <v>44857</v>
      </c>
      <c r="I144" s="462">
        <f t="shared" si="226"/>
        <v>44858</v>
      </c>
      <c r="J144" s="145"/>
      <c r="K144" s="145"/>
      <c r="L144" s="145"/>
      <c r="M144" s="159"/>
    </row>
    <row r="145" spans="1:13" s="146" customFormat="1" ht="18" hidden="1" customHeight="1">
      <c r="A145" s="387"/>
      <c r="B145" s="153" t="s">
        <v>4007</v>
      </c>
      <c r="C145" s="320" t="s">
        <v>4009</v>
      </c>
      <c r="D145" s="585">
        <v>44521</v>
      </c>
      <c r="E145" s="474">
        <f t="shared" si="239"/>
        <v>44522</v>
      </c>
      <c r="F145" s="474">
        <f t="shared" si="240"/>
        <v>44524</v>
      </c>
      <c r="G145" s="597">
        <f t="shared" si="241"/>
        <v>44526</v>
      </c>
      <c r="H145" s="462">
        <f t="shared" si="225"/>
        <v>44864</v>
      </c>
      <c r="I145" s="462">
        <f t="shared" si="226"/>
        <v>44865</v>
      </c>
      <c r="J145" s="145"/>
      <c r="K145" s="145"/>
      <c r="L145" s="145"/>
      <c r="M145" s="159"/>
    </row>
    <row r="146" spans="1:13" s="146" customFormat="1" ht="18" hidden="1" customHeight="1">
      <c r="A146" s="387"/>
      <c r="B146" s="153" t="s">
        <v>1998</v>
      </c>
      <c r="C146" s="320" t="s">
        <v>4011</v>
      </c>
      <c r="D146" s="320">
        <v>44521</v>
      </c>
      <c r="E146" s="322">
        <f t="shared" si="239"/>
        <v>44522</v>
      </c>
      <c r="F146" s="322">
        <f t="shared" si="240"/>
        <v>44524</v>
      </c>
      <c r="G146" s="479">
        <f t="shared" si="241"/>
        <v>44526</v>
      </c>
      <c r="H146" s="462">
        <f t="shared" si="225"/>
        <v>44871</v>
      </c>
      <c r="I146" s="462">
        <f t="shared" si="226"/>
        <v>44872</v>
      </c>
      <c r="J146" s="145"/>
      <c r="K146" s="145"/>
      <c r="L146" s="145"/>
      <c r="M146" s="159"/>
    </row>
    <row r="147" spans="1:13" s="146" customFormat="1" ht="18" hidden="1" customHeight="1">
      <c r="A147" s="387"/>
      <c r="B147" s="153" t="s">
        <v>4010</v>
      </c>
      <c r="C147" s="320" t="s">
        <v>4012</v>
      </c>
      <c r="D147" s="320">
        <v>44533</v>
      </c>
      <c r="E147" s="322">
        <f t="shared" si="239"/>
        <v>44534</v>
      </c>
      <c r="F147" s="322">
        <f t="shared" si="240"/>
        <v>44536</v>
      </c>
      <c r="G147" s="479">
        <f t="shared" si="241"/>
        <v>44538</v>
      </c>
      <c r="H147" s="462">
        <f t="shared" si="225"/>
        <v>44878</v>
      </c>
      <c r="I147" s="462">
        <f t="shared" si="226"/>
        <v>44879</v>
      </c>
      <c r="J147" s="145"/>
      <c r="K147" s="145"/>
      <c r="L147" s="145"/>
      <c r="M147" s="159"/>
    </row>
    <row r="148" spans="1:13" s="146" customFormat="1" ht="18" hidden="1" customHeight="1">
      <c r="A148" s="387"/>
      <c r="B148" s="153" t="s">
        <v>1998</v>
      </c>
      <c r="C148" s="320" t="s">
        <v>4013</v>
      </c>
      <c r="D148" s="320">
        <v>44540</v>
      </c>
      <c r="E148" s="457">
        <f t="shared" ref="E148:E149" si="242">D148+1</f>
        <v>44541</v>
      </c>
      <c r="F148" s="457">
        <f t="shared" ref="F148:F149" si="243">D148+3</f>
        <v>44543</v>
      </c>
      <c r="G148" s="479">
        <f t="shared" ref="G148:G149" si="244">D148+5</f>
        <v>44545</v>
      </c>
      <c r="H148" s="462">
        <f t="shared" si="225"/>
        <v>44885</v>
      </c>
      <c r="I148" s="462">
        <f t="shared" si="226"/>
        <v>44886</v>
      </c>
      <c r="J148" s="145"/>
      <c r="K148" s="145"/>
      <c r="L148" s="145"/>
      <c r="M148" s="159"/>
    </row>
    <row r="149" spans="1:13" s="146" customFormat="1" ht="18" hidden="1" customHeight="1">
      <c r="A149" s="387"/>
      <c r="B149" s="153" t="s">
        <v>4010</v>
      </c>
      <c r="C149" s="320" t="s">
        <v>4015</v>
      </c>
      <c r="D149" s="320">
        <v>44546</v>
      </c>
      <c r="E149" s="479">
        <f t="shared" si="242"/>
        <v>44547</v>
      </c>
      <c r="F149" s="479">
        <f t="shared" si="243"/>
        <v>44549</v>
      </c>
      <c r="G149" s="479">
        <f t="shared" si="244"/>
        <v>44551</v>
      </c>
      <c r="H149" s="462">
        <f t="shared" si="225"/>
        <v>44892</v>
      </c>
      <c r="I149" s="462">
        <f t="shared" si="226"/>
        <v>44893</v>
      </c>
      <c r="J149" s="145"/>
      <c r="K149" s="145"/>
      <c r="L149" s="145"/>
      <c r="M149" s="159"/>
    </row>
    <row r="150" spans="1:13" s="146" customFormat="1" ht="18" hidden="1" customHeight="1">
      <c r="A150" s="387" t="s">
        <v>4053</v>
      </c>
      <c r="B150" s="153" t="s">
        <v>4065</v>
      </c>
      <c r="C150" s="320" t="s">
        <v>4016</v>
      </c>
      <c r="D150" s="320">
        <v>44549</v>
      </c>
      <c r="E150" s="322">
        <f t="shared" ref="E150" si="245">D150+1</f>
        <v>44550</v>
      </c>
      <c r="F150" s="322">
        <f t="shared" ref="F150" si="246">D150+3</f>
        <v>44552</v>
      </c>
      <c r="G150" s="479">
        <f t="shared" ref="G150" si="247">D150+5</f>
        <v>44554</v>
      </c>
      <c r="H150" s="462">
        <f t="shared" si="225"/>
        <v>44899</v>
      </c>
      <c r="I150" s="462">
        <f t="shared" si="226"/>
        <v>44900</v>
      </c>
      <c r="J150" s="145"/>
      <c r="K150" s="145"/>
      <c r="L150" s="145"/>
      <c r="M150" s="159"/>
    </row>
    <row r="151" spans="1:13" s="146" customFormat="1" ht="18" hidden="1" customHeight="1">
      <c r="A151" s="387"/>
      <c r="B151" s="153" t="s">
        <v>4010</v>
      </c>
      <c r="C151" s="320" t="s">
        <v>4017</v>
      </c>
      <c r="D151" s="320">
        <v>44559</v>
      </c>
      <c r="E151" s="322">
        <f t="shared" ref="E151" si="248">D151+1</f>
        <v>44560</v>
      </c>
      <c r="F151" s="322">
        <f t="shared" ref="F151" si="249">D151+3</f>
        <v>44562</v>
      </c>
      <c r="G151" s="479">
        <f t="shared" ref="G151" si="250">D151+5</f>
        <v>44564</v>
      </c>
      <c r="H151" s="462">
        <f t="shared" si="225"/>
        <v>44906</v>
      </c>
      <c r="I151" s="462">
        <f t="shared" si="226"/>
        <v>44907</v>
      </c>
      <c r="J151" s="145"/>
      <c r="K151" s="145"/>
      <c r="L151" s="145"/>
      <c r="M151" s="159"/>
    </row>
    <row r="152" spans="1:13" s="146" customFormat="1" ht="18" hidden="1" customHeight="1">
      <c r="A152" s="387"/>
      <c r="B152" s="153" t="s">
        <v>1998</v>
      </c>
      <c r="C152" s="320" t="s">
        <v>4018</v>
      </c>
      <c r="D152" s="320">
        <v>44570</v>
      </c>
      <c r="E152" s="322">
        <f t="shared" ref="E152:E156" si="251">D152+1</f>
        <v>44571</v>
      </c>
      <c r="F152" s="322">
        <f t="shared" ref="F152:F156" si="252">D152+3</f>
        <v>44573</v>
      </c>
      <c r="G152" s="479">
        <f t="shared" ref="G152:G156" si="253">D152+5</f>
        <v>44575</v>
      </c>
      <c r="H152" s="462">
        <f t="shared" si="225"/>
        <v>44913</v>
      </c>
      <c r="I152" s="462">
        <f t="shared" si="226"/>
        <v>44914</v>
      </c>
      <c r="J152" s="145"/>
      <c r="K152" s="145"/>
      <c r="L152" s="145"/>
      <c r="M152" s="159"/>
    </row>
    <row r="153" spans="1:13" s="146" customFormat="1" ht="18" hidden="1" customHeight="1">
      <c r="A153" s="387"/>
      <c r="B153" s="153" t="s">
        <v>4066</v>
      </c>
      <c r="C153" s="320" t="s">
        <v>4018</v>
      </c>
      <c r="D153" s="320">
        <v>44569</v>
      </c>
      <c r="E153" s="322">
        <f t="shared" ref="E153" si="254">D153+1</f>
        <v>44570</v>
      </c>
      <c r="F153" s="429">
        <f t="shared" ref="F153" si="255">D153+3</f>
        <v>44572</v>
      </c>
      <c r="G153" s="479">
        <f t="shared" ref="G153" si="256">D153+5</f>
        <v>44574</v>
      </c>
      <c r="H153" s="462">
        <f t="shared" si="225"/>
        <v>44920</v>
      </c>
      <c r="I153" s="462">
        <f t="shared" si="226"/>
        <v>44921</v>
      </c>
      <c r="J153" s="145"/>
      <c r="K153" s="145"/>
      <c r="L153" s="145"/>
      <c r="M153" s="159"/>
    </row>
    <row r="154" spans="1:13" s="146" customFormat="1" ht="18" hidden="1" customHeight="1">
      <c r="A154" s="387" t="s">
        <v>4003</v>
      </c>
      <c r="B154" s="153" t="s">
        <v>4066</v>
      </c>
      <c r="C154" s="320" t="s">
        <v>4019</v>
      </c>
      <c r="D154" s="320">
        <v>44577</v>
      </c>
      <c r="E154" s="322">
        <f t="shared" si="251"/>
        <v>44578</v>
      </c>
      <c r="F154" s="479">
        <f t="shared" si="252"/>
        <v>44580</v>
      </c>
      <c r="G154" s="479">
        <f t="shared" si="253"/>
        <v>44582</v>
      </c>
      <c r="H154" s="462">
        <f t="shared" si="225"/>
        <v>44927</v>
      </c>
      <c r="I154" s="462">
        <f t="shared" si="226"/>
        <v>44928</v>
      </c>
      <c r="J154" s="145"/>
      <c r="K154" s="145"/>
      <c r="L154" s="145"/>
      <c r="M154" s="159"/>
    </row>
    <row r="155" spans="1:13" s="146" customFormat="1" ht="18" hidden="1" customHeight="1">
      <c r="A155" s="387"/>
      <c r="B155" s="153" t="s">
        <v>4066</v>
      </c>
      <c r="C155" s="320" t="s">
        <v>4020</v>
      </c>
      <c r="D155" s="320">
        <v>44584</v>
      </c>
      <c r="E155" s="322">
        <f t="shared" si="251"/>
        <v>44585</v>
      </c>
      <c r="F155" s="479">
        <f t="shared" si="252"/>
        <v>44587</v>
      </c>
      <c r="G155" s="479">
        <f t="shared" si="253"/>
        <v>44589</v>
      </c>
      <c r="H155" s="462">
        <f t="shared" si="225"/>
        <v>44934</v>
      </c>
      <c r="I155" s="462">
        <f t="shared" si="226"/>
        <v>44935</v>
      </c>
      <c r="J155" s="145"/>
      <c r="K155" s="145"/>
      <c r="L155" s="145"/>
      <c r="M155" s="159"/>
    </row>
    <row r="156" spans="1:13" s="146" customFormat="1" ht="18" hidden="1" customHeight="1">
      <c r="A156" s="387" t="s">
        <v>4067</v>
      </c>
      <c r="B156" s="153" t="s">
        <v>4065</v>
      </c>
      <c r="C156" s="320" t="s">
        <v>4020</v>
      </c>
      <c r="D156" s="320">
        <v>44588</v>
      </c>
      <c r="E156" s="429">
        <f t="shared" si="251"/>
        <v>44589</v>
      </c>
      <c r="F156" s="429">
        <f t="shared" si="252"/>
        <v>44591</v>
      </c>
      <c r="G156" s="479">
        <f t="shared" si="253"/>
        <v>44593</v>
      </c>
      <c r="H156" s="462">
        <f t="shared" si="225"/>
        <v>44941</v>
      </c>
      <c r="I156" s="462">
        <f t="shared" si="226"/>
        <v>44942</v>
      </c>
      <c r="J156" s="145"/>
      <c r="K156" s="145"/>
      <c r="L156" s="145"/>
      <c r="M156" s="159"/>
    </row>
    <row r="157" spans="1:13" s="146" customFormat="1" ht="18" hidden="1" customHeight="1">
      <c r="A157" s="387" t="s">
        <v>4068</v>
      </c>
      <c r="B157" s="153" t="s">
        <v>4065</v>
      </c>
      <c r="C157" s="320" t="s">
        <v>4021</v>
      </c>
      <c r="D157" s="320">
        <v>44591</v>
      </c>
      <c r="E157" s="322">
        <f t="shared" ref="E157" si="257">D157+1</f>
        <v>44592</v>
      </c>
      <c r="F157" s="479">
        <f t="shared" ref="F157" si="258">D157+3</f>
        <v>44594</v>
      </c>
      <c r="G157" s="479">
        <f t="shared" ref="G157" si="259">D157+5</f>
        <v>44596</v>
      </c>
      <c r="H157" s="462">
        <f t="shared" si="225"/>
        <v>44948</v>
      </c>
      <c r="I157" s="462">
        <f t="shared" si="226"/>
        <v>44949</v>
      </c>
      <c r="J157" s="145"/>
      <c r="K157" s="145"/>
      <c r="L157" s="145"/>
      <c r="M157" s="159"/>
    </row>
    <row r="158" spans="1:13" s="146" customFormat="1" ht="18" hidden="1" customHeight="1">
      <c r="A158" s="387"/>
      <c r="B158" s="153" t="s">
        <v>4010</v>
      </c>
      <c r="C158" s="320" t="s">
        <v>4021</v>
      </c>
      <c r="D158" s="320">
        <v>44584</v>
      </c>
      <c r="E158" s="322">
        <f t="shared" ref="E158" si="260">D158+1</f>
        <v>44585</v>
      </c>
      <c r="F158" s="322">
        <f t="shared" ref="F158" si="261">D158+3</f>
        <v>44587</v>
      </c>
      <c r="G158" s="479">
        <f t="shared" ref="G158" si="262">D158+5</f>
        <v>44589</v>
      </c>
      <c r="H158" s="462">
        <f t="shared" si="225"/>
        <v>44955</v>
      </c>
      <c r="I158" s="462">
        <f t="shared" si="226"/>
        <v>44956</v>
      </c>
      <c r="J158" s="145"/>
      <c r="K158" s="145"/>
      <c r="L158" s="145"/>
      <c r="M158" s="159"/>
    </row>
    <row r="159" spans="1:13" s="146" customFormat="1" ht="18" hidden="1" customHeight="1">
      <c r="A159" s="387"/>
      <c r="B159" s="153" t="s">
        <v>1998</v>
      </c>
      <c r="C159" s="320" t="s">
        <v>4022</v>
      </c>
      <c r="D159" s="320">
        <f>D158+7</f>
        <v>44591</v>
      </c>
      <c r="E159" s="322">
        <f t="shared" ref="E159" si="263">D159+1</f>
        <v>44592</v>
      </c>
      <c r="F159" s="322">
        <f t="shared" ref="F159" si="264">D159+3</f>
        <v>44594</v>
      </c>
      <c r="G159" s="479">
        <f t="shared" ref="G159" si="265">D159+5</f>
        <v>44596</v>
      </c>
      <c r="H159" s="462">
        <f t="shared" si="225"/>
        <v>44962</v>
      </c>
      <c r="I159" s="462">
        <f t="shared" si="226"/>
        <v>44963</v>
      </c>
      <c r="J159" s="145"/>
      <c r="K159" s="145"/>
      <c r="L159" s="145"/>
      <c r="M159" s="159"/>
    </row>
    <row r="160" spans="1:13" s="146" customFormat="1" ht="18" hidden="1" customHeight="1">
      <c r="A160" s="387"/>
      <c r="B160" s="153" t="s">
        <v>4010</v>
      </c>
      <c r="C160" s="320" t="s">
        <v>4023</v>
      </c>
      <c r="D160" s="320">
        <f>D159+7</f>
        <v>44598</v>
      </c>
      <c r="E160" s="322">
        <f t="shared" ref="E160:E163" si="266">D160+1</f>
        <v>44599</v>
      </c>
      <c r="F160" s="322">
        <f t="shared" ref="F160:F163" si="267">D160+3</f>
        <v>44601</v>
      </c>
      <c r="G160" s="479">
        <f t="shared" ref="G160:G163" si="268">D160+5</f>
        <v>44603</v>
      </c>
      <c r="H160" s="462">
        <f t="shared" si="225"/>
        <v>44969</v>
      </c>
      <c r="I160" s="462">
        <f t="shared" si="226"/>
        <v>44970</v>
      </c>
      <c r="J160" s="145"/>
      <c r="K160" s="145"/>
      <c r="L160" s="145"/>
      <c r="M160" s="159"/>
    </row>
    <row r="161" spans="1:13" s="146" customFormat="1" ht="18" hidden="1" customHeight="1">
      <c r="A161" s="387"/>
      <c r="B161" s="153" t="s">
        <v>1998</v>
      </c>
      <c r="C161" s="320" t="s">
        <v>4024</v>
      </c>
      <c r="D161" s="320">
        <f>D160+7</f>
        <v>44605</v>
      </c>
      <c r="E161" s="322">
        <f t="shared" si="266"/>
        <v>44606</v>
      </c>
      <c r="F161" s="322">
        <f t="shared" si="267"/>
        <v>44608</v>
      </c>
      <c r="G161" s="479">
        <f t="shared" si="268"/>
        <v>44610</v>
      </c>
      <c r="H161" s="462">
        <f t="shared" si="225"/>
        <v>44976</v>
      </c>
      <c r="I161" s="462">
        <f t="shared" si="226"/>
        <v>44977</v>
      </c>
      <c r="J161" s="145"/>
      <c r="K161" s="145"/>
      <c r="L161" s="145"/>
      <c r="M161" s="159"/>
    </row>
    <row r="162" spans="1:13" s="146" customFormat="1" ht="18" hidden="1" customHeight="1">
      <c r="A162" s="387" t="s">
        <v>4003</v>
      </c>
      <c r="B162" s="153" t="s">
        <v>1753</v>
      </c>
      <c r="C162" s="320" t="s">
        <v>4025</v>
      </c>
      <c r="D162" s="320">
        <f>D161+7</f>
        <v>44612</v>
      </c>
      <c r="E162" s="320">
        <f t="shared" si="266"/>
        <v>44613</v>
      </c>
      <c r="F162" s="320">
        <f t="shared" si="267"/>
        <v>44615</v>
      </c>
      <c r="G162" s="479">
        <f t="shared" si="268"/>
        <v>44617</v>
      </c>
      <c r="H162" s="462">
        <f t="shared" si="225"/>
        <v>44983</v>
      </c>
      <c r="I162" s="462">
        <f t="shared" si="226"/>
        <v>44984</v>
      </c>
      <c r="J162" s="145"/>
      <c r="K162" s="145"/>
      <c r="L162" s="145"/>
      <c r="M162" s="159"/>
    </row>
    <row r="163" spans="1:13" s="146" customFormat="1" ht="18" hidden="1" customHeight="1">
      <c r="A163" s="387"/>
      <c r="B163" s="153" t="s">
        <v>1998</v>
      </c>
      <c r="C163" s="320" t="s">
        <v>4026</v>
      </c>
      <c r="D163" s="320">
        <v>44619</v>
      </c>
      <c r="E163" s="320">
        <f t="shared" si="266"/>
        <v>44620</v>
      </c>
      <c r="F163" s="320">
        <f t="shared" si="267"/>
        <v>44622</v>
      </c>
      <c r="G163" s="479">
        <f t="shared" si="268"/>
        <v>44624</v>
      </c>
      <c r="H163" s="462">
        <f t="shared" si="225"/>
        <v>44990</v>
      </c>
      <c r="I163" s="462">
        <f t="shared" si="226"/>
        <v>44991</v>
      </c>
      <c r="J163" s="145"/>
      <c r="K163" s="145"/>
      <c r="L163" s="145"/>
      <c r="M163" s="159"/>
    </row>
    <row r="164" spans="1:13" s="146" customFormat="1" ht="18" hidden="1" customHeight="1">
      <c r="A164" s="387"/>
      <c r="B164" s="153" t="s">
        <v>1753</v>
      </c>
      <c r="C164" s="320" t="s">
        <v>4027</v>
      </c>
      <c r="D164" s="320">
        <v>44626</v>
      </c>
      <c r="E164" s="320">
        <f t="shared" ref="E164" si="269">D164+1</f>
        <v>44627</v>
      </c>
      <c r="F164" s="320">
        <f t="shared" ref="F164" si="270">D164+3</f>
        <v>44629</v>
      </c>
      <c r="G164" s="479">
        <f t="shared" ref="G164" si="271">D164+5</f>
        <v>44631</v>
      </c>
      <c r="H164" s="462">
        <f t="shared" si="225"/>
        <v>44997</v>
      </c>
      <c r="I164" s="462">
        <f t="shared" si="226"/>
        <v>44998</v>
      </c>
      <c r="J164" s="145"/>
      <c r="K164" s="145"/>
      <c r="L164" s="145"/>
      <c r="M164" s="159"/>
    </row>
    <row r="165" spans="1:13" s="146" customFormat="1" ht="18" hidden="1" customHeight="1">
      <c r="A165" s="387"/>
      <c r="B165" s="153" t="s">
        <v>1998</v>
      </c>
      <c r="C165" s="320" t="s">
        <v>4028</v>
      </c>
      <c r="D165" s="320">
        <v>44633</v>
      </c>
      <c r="E165" s="320">
        <f t="shared" ref="E165:E167" si="272">D165+1</f>
        <v>44634</v>
      </c>
      <c r="F165" s="320">
        <f t="shared" ref="F165:F167" si="273">D165+3</f>
        <v>44636</v>
      </c>
      <c r="G165" s="479">
        <f t="shared" ref="G165:G167" si="274">D165+5</f>
        <v>44638</v>
      </c>
      <c r="H165" s="462">
        <f t="shared" si="225"/>
        <v>45004</v>
      </c>
      <c r="I165" s="462">
        <f t="shared" si="226"/>
        <v>45005</v>
      </c>
      <c r="J165" s="145"/>
      <c r="K165" s="145"/>
      <c r="L165" s="145"/>
      <c r="M165" s="159"/>
    </row>
    <row r="166" spans="1:13" s="146" customFormat="1" ht="18" hidden="1" customHeight="1">
      <c r="A166" s="387" t="s">
        <v>1762</v>
      </c>
      <c r="B166" s="547" t="s">
        <v>307</v>
      </c>
      <c r="C166" s="320" t="s">
        <v>4029</v>
      </c>
      <c r="D166" s="320">
        <f>D165+7</f>
        <v>44640</v>
      </c>
      <c r="E166" s="429">
        <f t="shared" si="272"/>
        <v>44641</v>
      </c>
      <c r="F166" s="429">
        <f t="shared" si="273"/>
        <v>44643</v>
      </c>
      <c r="G166" s="479">
        <f t="shared" si="274"/>
        <v>44645</v>
      </c>
      <c r="H166" s="462">
        <f t="shared" si="225"/>
        <v>45011</v>
      </c>
      <c r="I166" s="462">
        <f t="shared" si="226"/>
        <v>45012</v>
      </c>
      <c r="J166" s="145"/>
      <c r="K166" s="145"/>
      <c r="L166" s="145"/>
      <c r="M166" s="159"/>
    </row>
    <row r="167" spans="1:13" s="146" customFormat="1" ht="18" hidden="1" customHeight="1">
      <c r="A167" s="387"/>
      <c r="B167" s="153" t="s">
        <v>1998</v>
      </c>
      <c r="C167" s="320" t="s">
        <v>4030</v>
      </c>
      <c r="D167" s="320">
        <v>44647</v>
      </c>
      <c r="E167" s="320">
        <f t="shared" si="272"/>
        <v>44648</v>
      </c>
      <c r="F167" s="320">
        <f t="shared" si="273"/>
        <v>44650</v>
      </c>
      <c r="G167" s="479">
        <f t="shared" si="274"/>
        <v>44652</v>
      </c>
      <c r="H167" s="462">
        <f t="shared" si="225"/>
        <v>45018</v>
      </c>
      <c r="I167" s="462">
        <f t="shared" si="226"/>
        <v>45019</v>
      </c>
      <c r="J167" s="145"/>
      <c r="K167" s="145"/>
      <c r="L167" s="145"/>
      <c r="M167" s="159"/>
    </row>
    <row r="168" spans="1:13" s="146" customFormat="1" ht="18" hidden="1" customHeight="1">
      <c r="A168" s="387" t="s">
        <v>1762</v>
      </c>
      <c r="B168" s="153" t="s">
        <v>4069</v>
      </c>
      <c r="C168" s="320" t="s">
        <v>4031</v>
      </c>
      <c r="D168" s="320">
        <f>D167+7</f>
        <v>44654</v>
      </c>
      <c r="E168" s="320">
        <f t="shared" ref="E168:E169" si="275">D168+1</f>
        <v>44655</v>
      </c>
      <c r="F168" s="320">
        <f t="shared" ref="F168:F169" si="276">D168+3</f>
        <v>44657</v>
      </c>
      <c r="G168" s="479">
        <f t="shared" ref="G168" si="277">D168+5</f>
        <v>44659</v>
      </c>
      <c r="H168" s="462">
        <f t="shared" si="225"/>
        <v>45025</v>
      </c>
      <c r="I168" s="462">
        <f t="shared" si="226"/>
        <v>45026</v>
      </c>
      <c r="J168" s="145"/>
      <c r="K168" s="145"/>
      <c r="L168" s="145"/>
      <c r="M168" s="159"/>
    </row>
    <row r="169" spans="1:13" s="146" customFormat="1" ht="18" hidden="1" customHeight="1">
      <c r="A169" s="387" t="s">
        <v>4053</v>
      </c>
      <c r="B169" s="153" t="s">
        <v>3941</v>
      </c>
      <c r="C169" s="320" t="s">
        <v>4070</v>
      </c>
      <c r="D169" s="320">
        <f>D137+7</f>
        <v>44815</v>
      </c>
      <c r="E169" s="320">
        <f t="shared" si="275"/>
        <v>44816</v>
      </c>
      <c r="F169" s="322">
        <f t="shared" si="276"/>
        <v>44818</v>
      </c>
      <c r="G169" s="479">
        <f t="shared" ref="G169" si="278">D169+4</f>
        <v>44819</v>
      </c>
      <c r="H169" s="462">
        <v>44815</v>
      </c>
      <c r="I169" s="462">
        <v>44816</v>
      </c>
      <c r="J169" s="162"/>
      <c r="K169" s="145"/>
      <c r="L169" s="145"/>
      <c r="M169" s="159"/>
    </row>
    <row r="170" spans="1:13" s="146" customFormat="1" ht="18" hidden="1" customHeight="1">
      <c r="A170" s="387"/>
      <c r="B170" s="153" t="s">
        <v>4014</v>
      </c>
      <c r="C170" s="320" t="s">
        <v>4071</v>
      </c>
      <c r="D170" s="320">
        <f t="shared" ref="D170:D177" si="279">D169+7</f>
        <v>44822</v>
      </c>
      <c r="E170" s="320">
        <f t="shared" ref="E170" si="280">D170+1</f>
        <v>44823</v>
      </c>
      <c r="F170" s="322">
        <f t="shared" ref="F170" si="281">D170+3</f>
        <v>44825</v>
      </c>
      <c r="G170" s="479">
        <f t="shared" ref="G170" si="282">D170+4</f>
        <v>44826</v>
      </c>
      <c r="H170" s="462">
        <v>44822</v>
      </c>
      <c r="I170" s="462">
        <v>44823</v>
      </c>
      <c r="J170" s="162"/>
      <c r="K170" s="145"/>
      <c r="L170" s="145"/>
      <c r="M170" s="159"/>
    </row>
    <row r="171" spans="1:13" s="146" customFormat="1" ht="18" hidden="1" customHeight="1">
      <c r="A171" s="387"/>
      <c r="B171" s="153" t="s">
        <v>4014</v>
      </c>
      <c r="C171" s="320" t="s">
        <v>4072</v>
      </c>
      <c r="D171" s="320">
        <v>44830</v>
      </c>
      <c r="E171" s="320">
        <f t="shared" ref="E171" si="283">D171+1</f>
        <v>44831</v>
      </c>
      <c r="F171" s="322">
        <f t="shared" ref="F171" si="284">D171+3</f>
        <v>44833</v>
      </c>
      <c r="G171" s="479">
        <f t="shared" ref="G171" si="285">D171+4</f>
        <v>44834</v>
      </c>
      <c r="H171" s="462">
        <v>44829</v>
      </c>
      <c r="I171" s="462">
        <v>44830</v>
      </c>
      <c r="J171" s="162"/>
      <c r="K171" s="145"/>
      <c r="L171" s="145"/>
      <c r="M171" s="159"/>
    </row>
    <row r="172" spans="1:13" s="146" customFormat="1" ht="18" hidden="1" customHeight="1">
      <c r="A172" s="387"/>
      <c r="B172" s="153" t="s">
        <v>4014</v>
      </c>
      <c r="C172" s="320" t="s">
        <v>4073</v>
      </c>
      <c r="D172" s="320">
        <v>44837</v>
      </c>
      <c r="E172" s="320">
        <f t="shared" ref="E172" si="286">D172+1</f>
        <v>44838</v>
      </c>
      <c r="F172" s="322">
        <f t="shared" ref="F172" si="287">D172+3</f>
        <v>44840</v>
      </c>
      <c r="G172" s="479">
        <f t="shared" ref="G172" si="288">D172+4</f>
        <v>44841</v>
      </c>
      <c r="H172" s="462">
        <v>44836</v>
      </c>
      <c r="I172" s="462">
        <v>44837</v>
      </c>
      <c r="J172" s="162"/>
      <c r="K172" s="145"/>
      <c r="L172" s="145"/>
      <c r="M172" s="159"/>
    </row>
    <row r="173" spans="1:13" s="146" customFormat="1" ht="18" hidden="1" customHeight="1">
      <c r="A173" s="387"/>
      <c r="B173" s="153" t="s">
        <v>4014</v>
      </c>
      <c r="C173" s="320" t="s">
        <v>4074</v>
      </c>
      <c r="D173" s="320">
        <v>44844</v>
      </c>
      <c r="E173" s="320">
        <f t="shared" ref="E173" si="289">D173+1</f>
        <v>44845</v>
      </c>
      <c r="F173" s="322">
        <f t="shared" ref="F173" si="290">D173+3</f>
        <v>44847</v>
      </c>
      <c r="G173" s="479">
        <f t="shared" ref="G173" si="291">D173+4</f>
        <v>44848</v>
      </c>
      <c r="H173" s="462">
        <f t="shared" ref="H173:I177" si="292">H172+7</f>
        <v>44843</v>
      </c>
      <c r="I173" s="462">
        <f t="shared" si="292"/>
        <v>44844</v>
      </c>
      <c r="J173" s="162"/>
      <c r="K173" s="145"/>
      <c r="L173" s="145"/>
      <c r="M173" s="159"/>
    </row>
    <row r="174" spans="1:13" s="146" customFormat="1" ht="18" hidden="1" customHeight="1">
      <c r="A174" s="387"/>
      <c r="B174" s="153" t="s">
        <v>4014</v>
      </c>
      <c r="C174" s="320" t="s">
        <v>4075</v>
      </c>
      <c r="D174" s="320">
        <v>44852</v>
      </c>
      <c r="E174" s="320">
        <f t="shared" ref="E174" si="293">D174+1</f>
        <v>44853</v>
      </c>
      <c r="F174" s="322">
        <f t="shared" ref="F174" si="294">D174+3</f>
        <v>44855</v>
      </c>
      <c r="G174" s="479">
        <f t="shared" ref="G174" si="295">D174+4</f>
        <v>44856</v>
      </c>
      <c r="H174" s="462">
        <f t="shared" si="292"/>
        <v>44850</v>
      </c>
      <c r="I174" s="462">
        <f t="shared" si="292"/>
        <v>44851</v>
      </c>
      <c r="J174" s="162"/>
      <c r="K174" s="145"/>
      <c r="L174" s="145"/>
      <c r="M174" s="159"/>
    </row>
    <row r="175" spans="1:13" s="146" customFormat="1" ht="18" hidden="1" customHeight="1">
      <c r="A175" s="387"/>
      <c r="B175" s="153" t="s">
        <v>4014</v>
      </c>
      <c r="C175" s="320" t="s">
        <v>4076</v>
      </c>
      <c r="D175" s="320">
        <v>44858</v>
      </c>
      <c r="E175" s="320">
        <f t="shared" ref="E175" si="296">D175+1</f>
        <v>44859</v>
      </c>
      <c r="F175" s="322">
        <f t="shared" ref="F175" si="297">D175+3</f>
        <v>44861</v>
      </c>
      <c r="G175" s="479">
        <f t="shared" ref="G175" si="298">D175+4</f>
        <v>44862</v>
      </c>
      <c r="H175" s="462">
        <f t="shared" si="292"/>
        <v>44857</v>
      </c>
      <c r="I175" s="462">
        <f t="shared" si="292"/>
        <v>44858</v>
      </c>
      <c r="J175" s="162"/>
      <c r="K175" s="145"/>
      <c r="L175" s="145"/>
      <c r="M175" s="159"/>
    </row>
    <row r="176" spans="1:13" s="146" customFormat="1" ht="18" hidden="1" customHeight="1">
      <c r="A176" s="387" t="s">
        <v>4053</v>
      </c>
      <c r="B176" s="550" t="s">
        <v>639</v>
      </c>
      <c r="C176" s="320" t="s">
        <v>4077</v>
      </c>
      <c r="D176" s="320">
        <v>44864</v>
      </c>
      <c r="E176" s="320">
        <f t="shared" ref="E176" si="299">D176+1</f>
        <v>44865</v>
      </c>
      <c r="F176" s="322">
        <f t="shared" ref="F176" si="300">D176+3</f>
        <v>44867</v>
      </c>
      <c r="G176" s="479">
        <f t="shared" ref="G176" si="301">D176+4</f>
        <v>44868</v>
      </c>
      <c r="H176" s="462">
        <f t="shared" si="292"/>
        <v>44864</v>
      </c>
      <c r="I176" s="462">
        <f t="shared" si="292"/>
        <v>44865</v>
      </c>
      <c r="J176" s="162"/>
      <c r="K176" s="145"/>
      <c r="L176" s="145"/>
      <c r="M176" s="159"/>
    </row>
    <row r="177" spans="1:13" s="146" customFormat="1" ht="18" hidden="1" customHeight="1">
      <c r="A177" s="387" t="s">
        <v>4053</v>
      </c>
      <c r="B177" s="550" t="s">
        <v>639</v>
      </c>
      <c r="C177" s="320" t="s">
        <v>4078</v>
      </c>
      <c r="D177" s="320">
        <f t="shared" si="279"/>
        <v>44871</v>
      </c>
      <c r="E177" s="320">
        <f t="shared" ref="E177" si="302">D177+1</f>
        <v>44872</v>
      </c>
      <c r="F177" s="322">
        <f t="shared" ref="F177" si="303">D177+3</f>
        <v>44874</v>
      </c>
      <c r="G177" s="479">
        <f t="shared" ref="G177" si="304">D177+4</f>
        <v>44875</v>
      </c>
      <c r="H177" s="462">
        <f t="shared" si="292"/>
        <v>44871</v>
      </c>
      <c r="I177" s="462">
        <f t="shared" si="292"/>
        <v>44872</v>
      </c>
      <c r="J177" s="162"/>
      <c r="K177" s="145"/>
      <c r="L177" s="145"/>
      <c r="M177" s="159"/>
    </row>
    <row r="178" spans="1:13" s="146" customFormat="1" ht="18" customHeight="1">
      <c r="A178" s="387"/>
      <c r="B178" s="422" t="s">
        <v>464</v>
      </c>
      <c r="C178" s="155"/>
      <c r="D178" s="155"/>
      <c r="E178" s="155"/>
      <c r="F178" s="155"/>
      <c r="G178" s="155"/>
      <c r="H178" s="462"/>
      <c r="I178" s="462"/>
      <c r="J178" s="145"/>
      <c r="K178" s="145"/>
      <c r="L178" s="145"/>
      <c r="M178" s="159"/>
    </row>
    <row r="179" spans="1:13" s="146" customFormat="1" ht="18" customHeight="1">
      <c r="A179" s="387"/>
      <c r="B179" s="164"/>
      <c r="C179" s="155"/>
      <c r="D179" s="155"/>
      <c r="E179" s="155"/>
      <c r="F179" s="155"/>
      <c r="G179" s="155"/>
      <c r="H179" s="462"/>
      <c r="I179" s="462"/>
      <c r="J179" s="145"/>
      <c r="K179" s="145"/>
      <c r="L179" s="145"/>
      <c r="M179" s="159"/>
    </row>
    <row r="180" spans="1:13" s="146" customFormat="1" ht="18" customHeight="1">
      <c r="A180" s="387"/>
      <c r="B180" s="164"/>
      <c r="C180" s="155"/>
      <c r="D180" s="155"/>
      <c r="E180" s="155"/>
      <c r="F180" s="155"/>
      <c r="G180" s="155"/>
      <c r="H180" s="462"/>
      <c r="I180" s="462"/>
      <c r="J180" s="145"/>
      <c r="K180" s="145"/>
      <c r="L180" s="145"/>
      <c r="M180" s="159"/>
    </row>
    <row r="181" spans="1:13" s="146" customFormat="1" ht="18" customHeight="1">
      <c r="A181" s="387"/>
      <c r="B181" s="164"/>
      <c r="C181" s="155"/>
      <c r="D181" s="155"/>
      <c r="E181" s="155"/>
      <c r="F181" s="155"/>
      <c r="G181" s="155"/>
      <c r="H181" s="417"/>
      <c r="I181" s="399"/>
      <c r="J181" s="145"/>
      <c r="K181" s="145"/>
      <c r="L181" s="145"/>
      <c r="M181" s="159"/>
    </row>
    <row r="182" spans="1:13" s="146" customFormat="1" ht="18" customHeight="1">
      <c r="A182" s="387"/>
      <c r="B182" s="464" t="s">
        <v>4079</v>
      </c>
      <c r="C182" s="439"/>
      <c r="D182" s="439"/>
      <c r="E182" s="439"/>
      <c r="F182" s="439"/>
      <c r="G182" s="155"/>
      <c r="H182" s="417"/>
      <c r="I182" s="399"/>
      <c r="J182" s="145"/>
      <c r="K182" s="145"/>
      <c r="L182" s="145"/>
      <c r="M182" s="159"/>
    </row>
    <row r="183" spans="1:13" s="146" customFormat="1" ht="18" customHeight="1">
      <c r="A183" s="387"/>
      <c r="B183" s="164"/>
      <c r="C183" s="155"/>
      <c r="D183" s="155"/>
      <c r="E183" s="155"/>
      <c r="F183" s="155"/>
      <c r="G183" s="155"/>
      <c r="H183" s="417"/>
      <c r="I183" s="399"/>
      <c r="J183" s="145"/>
      <c r="K183" s="145"/>
      <c r="L183" s="145"/>
      <c r="M183" s="159"/>
    </row>
    <row r="184" spans="1:13" s="146" customFormat="1" ht="36.75" customHeight="1">
      <c r="A184" s="387"/>
      <c r="B184" s="386" t="s">
        <v>4080</v>
      </c>
      <c r="C184" s="151" t="s">
        <v>1745</v>
      </c>
      <c r="D184" s="332" t="s">
        <v>1971</v>
      </c>
      <c r="E184" s="163" t="s">
        <v>3596</v>
      </c>
      <c r="F184" s="332" t="s">
        <v>168</v>
      </c>
      <c r="G184" s="438" t="s">
        <v>523</v>
      </c>
      <c r="H184" s="434"/>
      <c r="I184" s="170"/>
      <c r="J184" s="170"/>
      <c r="K184" s="169"/>
      <c r="L184" s="169"/>
      <c r="M184" s="169"/>
    </row>
    <row r="185" spans="1:13" s="146" customFormat="1" ht="18" customHeight="1">
      <c r="A185" s="387"/>
      <c r="B185" s="152" t="s">
        <v>249</v>
      </c>
      <c r="C185" s="152" t="s">
        <v>250</v>
      </c>
      <c r="D185" s="332"/>
      <c r="E185" s="332" t="s">
        <v>4002</v>
      </c>
      <c r="F185" s="332" t="s">
        <v>47</v>
      </c>
      <c r="G185" s="417"/>
      <c r="H185" s="437"/>
      <c r="I185" s="164"/>
      <c r="J185" s="155"/>
      <c r="K185" s="155"/>
      <c r="L185" s="155"/>
      <c r="M185" s="155"/>
    </row>
    <row r="186" spans="1:13" s="146" customFormat="1" ht="18" hidden="1" customHeight="1">
      <c r="A186" s="387"/>
      <c r="B186" s="320" t="s">
        <v>2104</v>
      </c>
      <c r="C186" s="320" t="s">
        <v>4081</v>
      </c>
      <c r="D186" s="320">
        <v>44494</v>
      </c>
      <c r="E186" s="320">
        <f>D186+1</f>
        <v>44495</v>
      </c>
      <c r="F186" s="320">
        <f>D186+4</f>
        <v>44498</v>
      </c>
      <c r="G186" s="417">
        <v>44495</v>
      </c>
      <c r="H186" s="437"/>
      <c r="I186" s="164"/>
      <c r="J186" s="155"/>
      <c r="K186" s="155"/>
      <c r="L186" s="155"/>
      <c r="M186" s="155"/>
    </row>
    <row r="187" spans="1:13" s="146" customFormat="1" ht="18" hidden="1" customHeight="1">
      <c r="A187" s="387"/>
      <c r="B187" s="320" t="s">
        <v>2104</v>
      </c>
      <c r="C187" s="320" t="s">
        <v>4082</v>
      </c>
      <c r="D187" s="320">
        <v>44508</v>
      </c>
      <c r="E187" s="320">
        <f>D187+1</f>
        <v>44509</v>
      </c>
      <c r="F187" s="320">
        <f>D187+4</f>
        <v>44512</v>
      </c>
      <c r="G187" s="417">
        <v>44509</v>
      </c>
      <c r="H187" s="437"/>
      <c r="I187" s="164"/>
      <c r="J187" s="155"/>
      <c r="K187" s="155"/>
      <c r="L187" s="155"/>
      <c r="M187" s="155"/>
    </row>
    <row r="188" spans="1:13" s="146" customFormat="1" ht="18" hidden="1" customHeight="1">
      <c r="A188" s="387"/>
      <c r="B188" s="320" t="s">
        <v>2104</v>
      </c>
      <c r="C188" s="320" t="s">
        <v>4083</v>
      </c>
      <c r="D188" s="320">
        <f t="shared" ref="D188:D208" si="305">D187+7</f>
        <v>44515</v>
      </c>
      <c r="E188" s="320">
        <f t="shared" ref="E188:E208" si="306">E187+7</f>
        <v>44516</v>
      </c>
      <c r="F188" s="320">
        <f t="shared" ref="F188:F246" si="307">F187+7</f>
        <v>44519</v>
      </c>
      <c r="G188" s="417">
        <v>44516</v>
      </c>
      <c r="H188" s="437"/>
      <c r="I188" s="164"/>
      <c r="J188" s="155"/>
      <c r="K188" s="155"/>
      <c r="L188" s="155"/>
      <c r="M188" s="155"/>
    </row>
    <row r="189" spans="1:13" s="146" customFormat="1" ht="18" hidden="1" customHeight="1">
      <c r="A189" s="387"/>
      <c r="B189" s="320" t="s">
        <v>2104</v>
      </c>
      <c r="C189" s="320" t="s">
        <v>4084</v>
      </c>
      <c r="D189" s="320">
        <f t="shared" si="305"/>
        <v>44522</v>
      </c>
      <c r="E189" s="320">
        <f t="shared" si="306"/>
        <v>44523</v>
      </c>
      <c r="F189" s="320">
        <f t="shared" si="307"/>
        <v>44526</v>
      </c>
      <c r="G189" s="417">
        <v>44523</v>
      </c>
      <c r="H189" s="437"/>
      <c r="I189" s="164"/>
      <c r="J189" s="155"/>
      <c r="K189" s="155"/>
      <c r="L189" s="155"/>
      <c r="M189" s="155"/>
    </row>
    <row r="190" spans="1:13" s="146" customFormat="1" ht="18" hidden="1" customHeight="1">
      <c r="A190" s="387"/>
      <c r="B190" s="482" t="s">
        <v>307</v>
      </c>
      <c r="C190" s="320" t="s">
        <v>4085</v>
      </c>
      <c r="D190" s="479">
        <f t="shared" si="305"/>
        <v>44529</v>
      </c>
      <c r="E190" s="479">
        <f t="shared" si="306"/>
        <v>44530</v>
      </c>
      <c r="F190" s="479">
        <f t="shared" si="307"/>
        <v>44533</v>
      </c>
      <c r="G190" s="484">
        <v>44530</v>
      </c>
      <c r="H190" s="437"/>
      <c r="I190" s="164"/>
      <c r="J190" s="155"/>
      <c r="K190" s="155"/>
      <c r="L190" s="155"/>
      <c r="M190" s="155"/>
    </row>
    <row r="191" spans="1:13" s="146" customFormat="1" ht="18" hidden="1" customHeight="1">
      <c r="A191" s="387"/>
      <c r="B191" s="482" t="s">
        <v>4086</v>
      </c>
      <c r="C191" s="320" t="s">
        <v>4087</v>
      </c>
      <c r="D191" s="479">
        <f t="shared" si="305"/>
        <v>44536</v>
      </c>
      <c r="E191" s="320">
        <f t="shared" si="306"/>
        <v>44537</v>
      </c>
      <c r="F191" s="320">
        <f t="shared" si="307"/>
        <v>44540</v>
      </c>
      <c r="G191" s="417">
        <v>44537</v>
      </c>
      <c r="H191" s="437"/>
      <c r="I191" s="164"/>
      <c r="J191" s="155"/>
      <c r="K191" s="155"/>
      <c r="L191" s="155"/>
      <c r="M191" s="155"/>
    </row>
    <row r="192" spans="1:13" s="146" customFormat="1" ht="18" hidden="1" customHeight="1">
      <c r="A192" s="387"/>
      <c r="B192" s="320" t="s">
        <v>2104</v>
      </c>
      <c r="C192" s="320" t="s">
        <v>4088</v>
      </c>
      <c r="D192" s="320">
        <v>44548</v>
      </c>
      <c r="E192" s="320">
        <f t="shared" si="306"/>
        <v>44544</v>
      </c>
      <c r="F192" s="320">
        <f t="shared" si="307"/>
        <v>44547</v>
      </c>
      <c r="G192" s="417">
        <v>44544</v>
      </c>
      <c r="H192" s="437"/>
      <c r="I192" s="164"/>
      <c r="J192" s="155"/>
      <c r="K192" s="155"/>
      <c r="L192" s="155"/>
      <c r="M192" s="155"/>
    </row>
    <row r="193" spans="1:13" s="146" customFormat="1" ht="18" hidden="1" customHeight="1">
      <c r="A193" s="387"/>
      <c r="B193" s="482" t="s">
        <v>307</v>
      </c>
      <c r="C193" s="479" t="s">
        <v>4089</v>
      </c>
      <c r="D193" s="479">
        <v>44553</v>
      </c>
      <c r="E193" s="479">
        <f t="shared" si="306"/>
        <v>44551</v>
      </c>
      <c r="F193" s="479">
        <f t="shared" si="307"/>
        <v>44554</v>
      </c>
      <c r="G193" s="484">
        <v>44551</v>
      </c>
      <c r="H193" s="437"/>
      <c r="I193" s="164"/>
      <c r="J193" s="155"/>
      <c r="K193" s="155"/>
      <c r="L193" s="155"/>
      <c r="M193" s="155"/>
    </row>
    <row r="194" spans="1:13" s="146" customFormat="1" ht="18" hidden="1" customHeight="1">
      <c r="A194" s="387"/>
      <c r="B194" s="320" t="s">
        <v>2104</v>
      </c>
      <c r="C194" s="320" t="s">
        <v>4090</v>
      </c>
      <c r="D194" s="320">
        <v>44557</v>
      </c>
      <c r="E194" s="320">
        <f t="shared" si="306"/>
        <v>44558</v>
      </c>
      <c r="F194" s="320">
        <f t="shared" si="307"/>
        <v>44561</v>
      </c>
      <c r="G194" s="417">
        <v>44558</v>
      </c>
      <c r="H194" s="437"/>
      <c r="I194" s="164"/>
      <c r="J194" s="155"/>
      <c r="K194" s="155"/>
      <c r="L194" s="155"/>
      <c r="M194" s="155"/>
    </row>
    <row r="195" spans="1:13" s="146" customFormat="1" ht="18" hidden="1" customHeight="1">
      <c r="A195" s="387"/>
      <c r="B195" s="320" t="s">
        <v>2104</v>
      </c>
      <c r="C195" s="320" t="s">
        <v>4091</v>
      </c>
      <c r="D195" s="320">
        <v>44568</v>
      </c>
      <c r="E195" s="320">
        <f t="shared" si="306"/>
        <v>44565</v>
      </c>
      <c r="F195" s="320">
        <f t="shared" si="307"/>
        <v>44568</v>
      </c>
      <c r="G195" s="417">
        <v>44565</v>
      </c>
      <c r="H195" s="437"/>
      <c r="I195" s="164"/>
      <c r="J195" s="155"/>
      <c r="K195" s="155"/>
      <c r="L195" s="155"/>
      <c r="M195" s="155"/>
    </row>
    <row r="196" spans="1:13" s="146" customFormat="1" ht="18" hidden="1" customHeight="1">
      <c r="A196" s="387"/>
      <c r="B196" s="320" t="s">
        <v>2104</v>
      </c>
      <c r="C196" s="320" t="s">
        <v>4092</v>
      </c>
      <c r="D196" s="320">
        <f t="shared" si="305"/>
        <v>44575</v>
      </c>
      <c r="E196" s="320">
        <f t="shared" si="306"/>
        <v>44572</v>
      </c>
      <c r="F196" s="320">
        <f t="shared" si="307"/>
        <v>44575</v>
      </c>
      <c r="G196" s="417">
        <v>44572</v>
      </c>
      <c r="H196" s="437"/>
      <c r="I196" s="164"/>
      <c r="J196" s="155"/>
      <c r="K196" s="155"/>
      <c r="L196" s="155"/>
      <c r="M196" s="155"/>
    </row>
    <row r="197" spans="1:13" s="146" customFormat="1" ht="18" hidden="1" customHeight="1">
      <c r="A197" s="387"/>
      <c r="B197" s="320" t="s">
        <v>2104</v>
      </c>
      <c r="C197" s="320" t="s">
        <v>4093</v>
      </c>
      <c r="D197" s="320">
        <f t="shared" si="305"/>
        <v>44582</v>
      </c>
      <c r="E197" s="320">
        <f t="shared" si="306"/>
        <v>44579</v>
      </c>
      <c r="F197" s="320">
        <f t="shared" si="307"/>
        <v>44582</v>
      </c>
      <c r="G197" s="417">
        <v>44579</v>
      </c>
      <c r="H197" s="437"/>
      <c r="I197" s="164"/>
      <c r="J197" s="155"/>
      <c r="K197" s="155"/>
      <c r="L197" s="155"/>
      <c r="M197" s="155"/>
    </row>
    <row r="198" spans="1:13" s="146" customFormat="1" ht="18" hidden="1" customHeight="1">
      <c r="A198" s="387"/>
      <c r="B198" s="320" t="s">
        <v>2104</v>
      </c>
      <c r="C198" s="320" t="s">
        <v>4094</v>
      </c>
      <c r="D198" s="320">
        <v>44591</v>
      </c>
      <c r="E198" s="320">
        <f t="shared" si="306"/>
        <v>44586</v>
      </c>
      <c r="F198" s="320">
        <f t="shared" si="307"/>
        <v>44589</v>
      </c>
      <c r="G198" s="417">
        <v>44586</v>
      </c>
      <c r="H198" s="437"/>
      <c r="I198" s="164"/>
      <c r="J198" s="155"/>
      <c r="K198" s="155"/>
      <c r="L198" s="155"/>
      <c r="M198" s="155"/>
    </row>
    <row r="199" spans="1:13" s="146" customFormat="1" ht="18" hidden="1" customHeight="1">
      <c r="A199" s="387" t="s">
        <v>3717</v>
      </c>
      <c r="B199" s="532" t="s">
        <v>4095</v>
      </c>
      <c r="C199" s="320" t="s">
        <v>4096</v>
      </c>
      <c r="D199" s="320">
        <v>44594</v>
      </c>
      <c r="E199" s="320">
        <f t="shared" si="306"/>
        <v>44593</v>
      </c>
      <c r="F199" s="320">
        <f t="shared" si="307"/>
        <v>44596</v>
      </c>
      <c r="G199" s="417">
        <v>44593</v>
      </c>
      <c r="H199" s="437"/>
      <c r="I199" s="164"/>
      <c r="J199" s="155"/>
      <c r="K199" s="155"/>
      <c r="L199" s="155"/>
      <c r="M199" s="155"/>
    </row>
    <row r="200" spans="1:13" s="146" customFormat="1" ht="18" hidden="1" customHeight="1">
      <c r="A200" s="387"/>
      <c r="B200" s="320" t="s">
        <v>2104</v>
      </c>
      <c r="C200" s="320" t="s">
        <v>4097</v>
      </c>
      <c r="D200" s="320">
        <v>44599</v>
      </c>
      <c r="E200" s="320">
        <f t="shared" si="306"/>
        <v>44600</v>
      </c>
      <c r="F200" s="320">
        <f t="shared" si="307"/>
        <v>44603</v>
      </c>
      <c r="G200" s="417">
        <f t="shared" ref="G200:G208" si="308">G199+7</f>
        <v>44600</v>
      </c>
      <c r="H200" s="437"/>
      <c r="I200" s="164"/>
      <c r="J200" s="155"/>
      <c r="K200" s="155"/>
      <c r="L200" s="155"/>
      <c r="M200" s="155"/>
    </row>
    <row r="201" spans="1:13" s="146" customFormat="1" ht="18" hidden="1" customHeight="1">
      <c r="A201" s="387"/>
      <c r="B201" s="320" t="s">
        <v>2104</v>
      </c>
      <c r="C201" s="320" t="s">
        <v>4098</v>
      </c>
      <c r="D201" s="320">
        <f t="shared" si="305"/>
        <v>44606</v>
      </c>
      <c r="E201" s="320">
        <f t="shared" si="306"/>
        <v>44607</v>
      </c>
      <c r="F201" s="320">
        <f t="shared" si="307"/>
        <v>44610</v>
      </c>
      <c r="G201" s="417">
        <f t="shared" si="308"/>
        <v>44607</v>
      </c>
      <c r="H201" s="437"/>
      <c r="I201" s="164"/>
      <c r="J201" s="155"/>
      <c r="K201" s="155"/>
      <c r="L201" s="155"/>
      <c r="M201" s="155"/>
    </row>
    <row r="202" spans="1:13" s="146" customFormat="1" ht="18" hidden="1" customHeight="1">
      <c r="A202" s="387"/>
      <c r="B202" s="320" t="s">
        <v>2104</v>
      </c>
      <c r="C202" s="320" t="s">
        <v>4099</v>
      </c>
      <c r="D202" s="320">
        <f t="shared" si="305"/>
        <v>44613</v>
      </c>
      <c r="E202" s="320">
        <f t="shared" si="306"/>
        <v>44614</v>
      </c>
      <c r="F202" s="320">
        <f t="shared" si="307"/>
        <v>44617</v>
      </c>
      <c r="G202" s="417">
        <f t="shared" si="308"/>
        <v>44614</v>
      </c>
      <c r="H202" s="437"/>
      <c r="I202" s="441"/>
      <c r="J202" s="155"/>
      <c r="K202" s="155"/>
      <c r="L202" s="155"/>
      <c r="M202" s="155"/>
    </row>
    <row r="203" spans="1:13" s="146" customFormat="1" ht="18" hidden="1" customHeight="1">
      <c r="A203" s="387"/>
      <c r="B203" s="320" t="s">
        <v>2104</v>
      </c>
      <c r="C203" s="320" t="s">
        <v>4100</v>
      </c>
      <c r="D203" s="320">
        <f t="shared" si="305"/>
        <v>44620</v>
      </c>
      <c r="E203" s="320">
        <f t="shared" si="306"/>
        <v>44621</v>
      </c>
      <c r="F203" s="320">
        <f t="shared" si="307"/>
        <v>44624</v>
      </c>
      <c r="G203" s="417">
        <f t="shared" si="308"/>
        <v>44621</v>
      </c>
      <c r="H203" s="437"/>
      <c r="I203" s="164"/>
      <c r="J203" s="155"/>
      <c r="K203" s="155"/>
      <c r="L203" s="155"/>
      <c r="M203" s="155"/>
    </row>
    <row r="204" spans="1:13" s="146" customFormat="1" ht="18" hidden="1" customHeight="1">
      <c r="A204" s="387"/>
      <c r="B204" s="320" t="s">
        <v>2104</v>
      </c>
      <c r="C204" s="320" t="s">
        <v>4101</v>
      </c>
      <c r="D204" s="320">
        <f t="shared" si="305"/>
        <v>44627</v>
      </c>
      <c r="E204" s="320">
        <f t="shared" si="306"/>
        <v>44628</v>
      </c>
      <c r="F204" s="320">
        <f t="shared" si="307"/>
        <v>44631</v>
      </c>
      <c r="G204" s="417">
        <f t="shared" si="308"/>
        <v>44628</v>
      </c>
      <c r="H204" s="437"/>
      <c r="I204" s="164"/>
      <c r="J204" s="155"/>
      <c r="K204" s="155"/>
      <c r="L204" s="155"/>
      <c r="M204" s="155"/>
    </row>
    <row r="205" spans="1:13" s="146" customFormat="1" ht="18" hidden="1" customHeight="1">
      <c r="A205" s="387"/>
      <c r="B205" s="320" t="s">
        <v>2104</v>
      </c>
      <c r="C205" s="320" t="s">
        <v>4102</v>
      </c>
      <c r="D205" s="320">
        <f t="shared" si="305"/>
        <v>44634</v>
      </c>
      <c r="E205" s="320">
        <f t="shared" si="306"/>
        <v>44635</v>
      </c>
      <c r="F205" s="320">
        <f t="shared" si="307"/>
        <v>44638</v>
      </c>
      <c r="G205" s="417">
        <f t="shared" si="308"/>
        <v>44635</v>
      </c>
      <c r="H205" s="437"/>
      <c r="I205" s="164"/>
      <c r="J205" s="155"/>
      <c r="K205" s="155"/>
      <c r="L205" s="155"/>
      <c r="M205" s="155"/>
    </row>
    <row r="206" spans="1:13" s="146" customFormat="1" ht="18" hidden="1" customHeight="1">
      <c r="A206" s="387"/>
      <c r="B206" s="320" t="s">
        <v>2104</v>
      </c>
      <c r="C206" s="320" t="s">
        <v>4103</v>
      </c>
      <c r="D206" s="320">
        <f t="shared" si="305"/>
        <v>44641</v>
      </c>
      <c r="E206" s="320">
        <f t="shared" si="306"/>
        <v>44642</v>
      </c>
      <c r="F206" s="320">
        <f t="shared" si="307"/>
        <v>44645</v>
      </c>
      <c r="G206" s="417">
        <f t="shared" si="308"/>
        <v>44642</v>
      </c>
      <c r="H206" s="437"/>
      <c r="I206" s="164"/>
      <c r="J206" s="155"/>
      <c r="K206" s="155"/>
      <c r="L206" s="155"/>
      <c r="M206" s="155"/>
    </row>
    <row r="207" spans="1:13" s="146" customFormat="1" ht="18" hidden="1" customHeight="1">
      <c r="A207" s="387"/>
      <c r="B207" s="320" t="s">
        <v>2104</v>
      </c>
      <c r="C207" s="320" t="s">
        <v>4104</v>
      </c>
      <c r="D207" s="320">
        <f t="shared" si="305"/>
        <v>44648</v>
      </c>
      <c r="E207" s="320">
        <f t="shared" si="306"/>
        <v>44649</v>
      </c>
      <c r="F207" s="320">
        <f t="shared" si="307"/>
        <v>44652</v>
      </c>
      <c r="G207" s="417">
        <f t="shared" si="308"/>
        <v>44649</v>
      </c>
      <c r="H207" s="437"/>
      <c r="I207" s="164"/>
      <c r="J207" s="155"/>
      <c r="K207" s="155"/>
      <c r="L207" s="155"/>
      <c r="M207" s="155"/>
    </row>
    <row r="208" spans="1:13" s="146" customFormat="1" ht="18" hidden="1" customHeight="1">
      <c r="A208" s="387"/>
      <c r="B208" s="320" t="s">
        <v>1786</v>
      </c>
      <c r="C208" s="320" t="s">
        <v>4105</v>
      </c>
      <c r="D208" s="320">
        <f t="shared" si="305"/>
        <v>44655</v>
      </c>
      <c r="E208" s="320">
        <f t="shared" si="306"/>
        <v>44656</v>
      </c>
      <c r="F208" s="320">
        <f t="shared" si="307"/>
        <v>44659</v>
      </c>
      <c r="G208" s="417">
        <f t="shared" si="308"/>
        <v>44656</v>
      </c>
      <c r="H208" s="437"/>
      <c r="I208" s="164"/>
      <c r="J208" s="155"/>
      <c r="K208" s="155"/>
      <c r="L208" s="155"/>
      <c r="M208" s="155"/>
    </row>
    <row r="209" spans="1:13" s="146" customFormat="1" ht="18" hidden="1" customHeight="1">
      <c r="A209" s="387"/>
      <c r="B209" s="320" t="s">
        <v>2104</v>
      </c>
      <c r="C209" s="320" t="s">
        <v>4106</v>
      </c>
      <c r="D209" s="320">
        <v>44767</v>
      </c>
      <c r="E209" s="320">
        <f>+D209+1</f>
        <v>44768</v>
      </c>
      <c r="F209" s="320">
        <f>D209+4</f>
        <v>44771</v>
      </c>
      <c r="G209" s="417">
        <v>44768</v>
      </c>
      <c r="H209" s="437"/>
      <c r="I209" s="164"/>
      <c r="J209" s="155"/>
      <c r="K209" s="155"/>
      <c r="L209" s="155"/>
      <c r="M209" s="155"/>
    </row>
    <row r="210" spans="1:13" s="146" customFormat="1" ht="18" hidden="1" customHeight="1">
      <c r="A210" s="387"/>
      <c r="B210" s="320" t="s">
        <v>2104</v>
      </c>
      <c r="C210" s="320" t="s">
        <v>4107</v>
      </c>
      <c r="D210" s="320">
        <f t="shared" ref="D210:D247" si="309">D209+7</f>
        <v>44774</v>
      </c>
      <c r="E210" s="320">
        <f t="shared" ref="E210:E221" si="310">+D210+1</f>
        <v>44775</v>
      </c>
      <c r="F210" s="320">
        <f t="shared" si="307"/>
        <v>44778</v>
      </c>
      <c r="G210" s="417">
        <f t="shared" ref="G210:G247" si="311">G209+7</f>
        <v>44775</v>
      </c>
      <c r="H210" s="437"/>
      <c r="I210" s="164"/>
      <c r="J210" s="155"/>
      <c r="K210" s="155"/>
      <c r="L210" s="155"/>
      <c r="M210" s="155"/>
    </row>
    <row r="211" spans="1:13" s="146" customFormat="1" ht="18" hidden="1" customHeight="1">
      <c r="A211" s="387"/>
      <c r="B211" s="328" t="s">
        <v>3676</v>
      </c>
      <c r="C211" s="320" t="s">
        <v>4108</v>
      </c>
      <c r="D211" s="320">
        <f t="shared" si="309"/>
        <v>44781</v>
      </c>
      <c r="E211" s="320">
        <f t="shared" si="310"/>
        <v>44782</v>
      </c>
      <c r="F211" s="320">
        <f t="shared" si="307"/>
        <v>44785</v>
      </c>
      <c r="G211" s="417">
        <f t="shared" si="311"/>
        <v>44782</v>
      </c>
      <c r="H211" s="437"/>
      <c r="I211" s="164"/>
      <c r="J211" s="155"/>
      <c r="K211" s="155"/>
      <c r="L211" s="155"/>
      <c r="M211" s="155"/>
    </row>
    <row r="212" spans="1:13" s="146" customFormat="1" ht="18" hidden="1" customHeight="1">
      <c r="A212" s="387"/>
      <c r="B212" s="320" t="s">
        <v>2104</v>
      </c>
      <c r="C212" s="320" t="s">
        <v>4109</v>
      </c>
      <c r="D212" s="320">
        <v>44786</v>
      </c>
      <c r="E212" s="320">
        <f t="shared" si="310"/>
        <v>44787</v>
      </c>
      <c r="F212" s="320">
        <f t="shared" si="307"/>
        <v>44792</v>
      </c>
      <c r="G212" s="417">
        <f t="shared" si="311"/>
        <v>44789</v>
      </c>
      <c r="H212" s="437"/>
      <c r="I212" s="164"/>
      <c r="J212" s="155"/>
      <c r="K212" s="155"/>
      <c r="L212" s="155"/>
      <c r="M212" s="155"/>
    </row>
    <row r="213" spans="1:13" s="146" customFormat="1" ht="18" hidden="1" customHeight="1">
      <c r="A213" s="387"/>
      <c r="B213" s="320" t="s">
        <v>2104</v>
      </c>
      <c r="C213" s="320" t="s">
        <v>4110</v>
      </c>
      <c r="D213" s="320">
        <v>44797</v>
      </c>
      <c r="E213" s="320">
        <f t="shared" si="310"/>
        <v>44798</v>
      </c>
      <c r="F213" s="320">
        <f t="shared" si="307"/>
        <v>44799</v>
      </c>
      <c r="G213" s="417">
        <f t="shared" si="311"/>
        <v>44796</v>
      </c>
      <c r="H213" s="437"/>
      <c r="I213" s="164"/>
      <c r="J213" s="155"/>
      <c r="K213" s="155"/>
      <c r="L213" s="155"/>
      <c r="M213" s="155"/>
    </row>
    <row r="214" spans="1:13" s="146" customFormat="1" ht="18" hidden="1" customHeight="1">
      <c r="A214" s="387"/>
      <c r="B214" s="320" t="s">
        <v>2104</v>
      </c>
      <c r="C214" s="320" t="s">
        <v>4111</v>
      </c>
      <c r="D214" s="320">
        <v>44805</v>
      </c>
      <c r="E214" s="320">
        <f t="shared" si="310"/>
        <v>44806</v>
      </c>
      <c r="F214" s="320">
        <f t="shared" si="307"/>
        <v>44806</v>
      </c>
      <c r="G214" s="417">
        <f t="shared" si="311"/>
        <v>44803</v>
      </c>
      <c r="H214" s="437"/>
      <c r="I214" s="164"/>
      <c r="J214" s="155"/>
      <c r="K214" s="155"/>
      <c r="L214" s="155"/>
      <c r="M214" s="155"/>
    </row>
    <row r="215" spans="1:13" s="146" customFormat="1" ht="18" hidden="1" customHeight="1">
      <c r="A215" s="387" t="s">
        <v>3717</v>
      </c>
      <c r="B215" s="320" t="s">
        <v>320</v>
      </c>
      <c r="C215" s="320" t="s">
        <v>4112</v>
      </c>
      <c r="D215" s="320">
        <v>44809</v>
      </c>
      <c r="E215" s="320">
        <f t="shared" si="310"/>
        <v>44810</v>
      </c>
      <c r="F215" s="320">
        <f t="shared" si="307"/>
        <v>44813</v>
      </c>
      <c r="G215" s="417">
        <f t="shared" si="311"/>
        <v>44810</v>
      </c>
      <c r="H215" s="437"/>
      <c r="I215" s="164"/>
      <c r="J215" s="155"/>
      <c r="K215" s="155"/>
      <c r="L215" s="155"/>
      <c r="M215" s="155"/>
    </row>
    <row r="216" spans="1:13" s="146" customFormat="1" ht="18" hidden="1" customHeight="1">
      <c r="A216" s="387"/>
      <c r="B216" s="320" t="s">
        <v>320</v>
      </c>
      <c r="C216" s="320" t="s">
        <v>4113</v>
      </c>
      <c r="D216" s="320">
        <f t="shared" si="309"/>
        <v>44816</v>
      </c>
      <c r="E216" s="320">
        <f t="shared" si="310"/>
        <v>44817</v>
      </c>
      <c r="F216" s="320">
        <f t="shared" si="307"/>
        <v>44820</v>
      </c>
      <c r="G216" s="417">
        <f t="shared" si="311"/>
        <v>44817</v>
      </c>
      <c r="H216" s="437"/>
      <c r="I216" s="164"/>
      <c r="J216" s="155"/>
      <c r="K216" s="155"/>
      <c r="L216" s="155"/>
      <c r="M216" s="155"/>
    </row>
    <row r="217" spans="1:13" s="146" customFormat="1" ht="18" hidden="1" customHeight="1">
      <c r="A217" s="387"/>
      <c r="B217" s="320" t="s">
        <v>320</v>
      </c>
      <c r="C217" s="320" t="s">
        <v>4114</v>
      </c>
      <c r="D217" s="320">
        <f t="shared" si="309"/>
        <v>44823</v>
      </c>
      <c r="E217" s="320">
        <f t="shared" si="310"/>
        <v>44824</v>
      </c>
      <c r="F217" s="320">
        <f t="shared" si="307"/>
        <v>44827</v>
      </c>
      <c r="G217" s="417">
        <f t="shared" si="311"/>
        <v>44824</v>
      </c>
      <c r="H217" s="437"/>
      <c r="I217" s="164"/>
      <c r="J217" s="155"/>
      <c r="K217" s="155"/>
      <c r="L217" s="155"/>
      <c r="M217" s="155"/>
    </row>
    <row r="218" spans="1:13" s="146" customFormat="1" ht="18" hidden="1" customHeight="1">
      <c r="A218" s="387"/>
      <c r="B218" s="320" t="s">
        <v>320</v>
      </c>
      <c r="C218" s="320" t="s">
        <v>4115</v>
      </c>
      <c r="D218" s="320">
        <f t="shared" si="309"/>
        <v>44830</v>
      </c>
      <c r="E218" s="320">
        <f t="shared" si="310"/>
        <v>44831</v>
      </c>
      <c r="F218" s="320">
        <f t="shared" si="307"/>
        <v>44834</v>
      </c>
      <c r="G218" s="417">
        <f t="shared" si="311"/>
        <v>44831</v>
      </c>
      <c r="H218" s="437"/>
      <c r="I218" s="164"/>
      <c r="J218" s="155"/>
      <c r="K218" s="155"/>
      <c r="L218" s="155"/>
      <c r="M218" s="155"/>
    </row>
    <row r="219" spans="1:13" s="146" customFormat="1" ht="18" hidden="1" customHeight="1">
      <c r="A219" s="387"/>
      <c r="B219" s="320" t="s">
        <v>320</v>
      </c>
      <c r="C219" s="320" t="s">
        <v>4116</v>
      </c>
      <c r="D219" s="320">
        <f t="shared" si="309"/>
        <v>44837</v>
      </c>
      <c r="E219" s="320">
        <f t="shared" si="310"/>
        <v>44838</v>
      </c>
      <c r="F219" s="320">
        <f t="shared" si="307"/>
        <v>44841</v>
      </c>
      <c r="G219" s="417">
        <f t="shared" si="311"/>
        <v>44838</v>
      </c>
      <c r="H219" s="437"/>
      <c r="I219" s="164"/>
      <c r="J219" s="155"/>
      <c r="K219" s="155"/>
      <c r="L219" s="155"/>
      <c r="M219" s="155"/>
    </row>
    <row r="220" spans="1:13" s="146" customFormat="1" ht="18" hidden="1" customHeight="1">
      <c r="A220" s="387"/>
      <c r="B220" s="320" t="s">
        <v>320</v>
      </c>
      <c r="C220" s="320" t="s">
        <v>4117</v>
      </c>
      <c r="D220" s="320">
        <f t="shared" si="309"/>
        <v>44844</v>
      </c>
      <c r="E220" s="320">
        <f t="shared" si="310"/>
        <v>44845</v>
      </c>
      <c r="F220" s="320">
        <f t="shared" si="307"/>
        <v>44848</v>
      </c>
      <c r="G220" s="417">
        <f t="shared" si="311"/>
        <v>44845</v>
      </c>
      <c r="H220" s="437"/>
      <c r="I220" s="164"/>
      <c r="J220" s="155"/>
      <c r="K220" s="155"/>
      <c r="L220" s="155"/>
      <c r="M220" s="155"/>
    </row>
    <row r="221" spans="1:13" s="146" customFormat="1" ht="18" hidden="1" customHeight="1">
      <c r="A221" s="387"/>
      <c r="B221" s="320" t="s">
        <v>320</v>
      </c>
      <c r="C221" s="320" t="s">
        <v>4118</v>
      </c>
      <c r="D221" s="320">
        <f t="shared" si="309"/>
        <v>44851</v>
      </c>
      <c r="E221" s="320">
        <f t="shared" si="310"/>
        <v>44852</v>
      </c>
      <c r="F221" s="320">
        <f t="shared" si="307"/>
        <v>44855</v>
      </c>
      <c r="G221" s="417">
        <f t="shared" si="311"/>
        <v>44852</v>
      </c>
      <c r="H221" s="437"/>
      <c r="I221" s="164"/>
      <c r="J221" s="155"/>
      <c r="K221" s="155"/>
      <c r="L221" s="155"/>
      <c r="M221" s="155"/>
    </row>
    <row r="222" spans="1:13" s="146" customFormat="1" ht="18" hidden="1" customHeight="1">
      <c r="A222" s="387"/>
      <c r="B222" s="320" t="s">
        <v>320</v>
      </c>
      <c r="C222" s="320" t="s">
        <v>4119</v>
      </c>
      <c r="D222" s="320">
        <f t="shared" si="309"/>
        <v>44858</v>
      </c>
      <c r="E222" s="320">
        <f t="shared" ref="E222" si="312">+D222+1</f>
        <v>44859</v>
      </c>
      <c r="F222" s="320">
        <f t="shared" si="307"/>
        <v>44862</v>
      </c>
      <c r="G222" s="417">
        <f t="shared" si="311"/>
        <v>44859</v>
      </c>
      <c r="H222" s="437"/>
      <c r="I222" s="164"/>
      <c r="J222" s="155"/>
      <c r="K222" s="155"/>
      <c r="L222" s="155"/>
      <c r="M222" s="155"/>
    </row>
    <row r="223" spans="1:13" s="146" customFormat="1" ht="18" hidden="1" customHeight="1">
      <c r="A223" s="387"/>
      <c r="B223" s="320" t="s">
        <v>320</v>
      </c>
      <c r="C223" s="320" t="s">
        <v>4120</v>
      </c>
      <c r="D223" s="320">
        <f t="shared" si="309"/>
        <v>44865</v>
      </c>
      <c r="E223" s="320">
        <f t="shared" ref="E223" si="313">+D223+1</f>
        <v>44866</v>
      </c>
      <c r="F223" s="320">
        <f t="shared" si="307"/>
        <v>44869</v>
      </c>
      <c r="G223" s="417">
        <f t="shared" si="311"/>
        <v>44866</v>
      </c>
      <c r="H223" s="437"/>
      <c r="I223" s="164"/>
      <c r="J223" s="155"/>
      <c r="K223" s="155"/>
      <c r="L223" s="155"/>
      <c r="M223" s="155"/>
    </row>
    <row r="224" spans="1:13" s="146" customFormat="1" ht="18" hidden="1" customHeight="1">
      <c r="A224" s="387"/>
      <c r="B224" s="320" t="s">
        <v>320</v>
      </c>
      <c r="C224" s="320" t="s">
        <v>4121</v>
      </c>
      <c r="D224" s="320">
        <f t="shared" si="309"/>
        <v>44872</v>
      </c>
      <c r="E224" s="320">
        <f t="shared" ref="E224" si="314">+D224+1</f>
        <v>44873</v>
      </c>
      <c r="F224" s="320">
        <f t="shared" si="307"/>
        <v>44876</v>
      </c>
      <c r="G224" s="417">
        <f t="shared" si="311"/>
        <v>44873</v>
      </c>
      <c r="H224" s="437"/>
      <c r="I224" s="164"/>
      <c r="J224" s="155"/>
      <c r="K224" s="155"/>
      <c r="L224" s="155"/>
      <c r="M224" s="155"/>
    </row>
    <row r="225" spans="1:13" s="146" customFormat="1" ht="18" hidden="1" customHeight="1">
      <c r="A225" s="387" t="s">
        <v>2587</v>
      </c>
      <c r="B225" s="320" t="s">
        <v>639</v>
      </c>
      <c r="C225" s="320" t="s">
        <v>4122</v>
      </c>
      <c r="D225" s="320">
        <f t="shared" si="309"/>
        <v>44879</v>
      </c>
      <c r="E225" s="320">
        <f t="shared" ref="E225" si="315">+D225+1</f>
        <v>44880</v>
      </c>
      <c r="F225" s="320">
        <f t="shared" si="307"/>
        <v>44883</v>
      </c>
      <c r="G225" s="417">
        <f t="shared" si="311"/>
        <v>44880</v>
      </c>
      <c r="H225" s="437"/>
      <c r="I225" s="164"/>
      <c r="J225" s="155"/>
      <c r="K225" s="155"/>
      <c r="L225" s="155"/>
      <c r="M225" s="155"/>
    </row>
    <row r="226" spans="1:13" s="146" customFormat="1" ht="18" hidden="1" customHeight="1">
      <c r="A226" s="387" t="s">
        <v>2587</v>
      </c>
      <c r="B226" s="320" t="s">
        <v>639</v>
      </c>
      <c r="C226" s="320" t="s">
        <v>4123</v>
      </c>
      <c r="D226" s="320">
        <f t="shared" si="309"/>
        <v>44886</v>
      </c>
      <c r="E226" s="320">
        <f t="shared" ref="E226" si="316">+D226+1</f>
        <v>44887</v>
      </c>
      <c r="F226" s="320">
        <f t="shared" si="307"/>
        <v>44890</v>
      </c>
      <c r="G226" s="417">
        <f t="shared" si="311"/>
        <v>44887</v>
      </c>
      <c r="H226" s="437"/>
      <c r="I226" s="164"/>
      <c r="J226" s="155"/>
      <c r="K226" s="155"/>
      <c r="L226" s="155"/>
      <c r="M226" s="155"/>
    </row>
    <row r="227" spans="1:13" s="146" customFormat="1" ht="18" hidden="1" customHeight="1">
      <c r="A227" s="387" t="s">
        <v>2587</v>
      </c>
      <c r="B227" s="320" t="s">
        <v>639</v>
      </c>
      <c r="C227" s="320" t="s">
        <v>4124</v>
      </c>
      <c r="D227" s="320">
        <f t="shared" si="309"/>
        <v>44893</v>
      </c>
      <c r="E227" s="320">
        <f t="shared" ref="E227" si="317">+D227+1</f>
        <v>44894</v>
      </c>
      <c r="F227" s="320">
        <f t="shared" si="307"/>
        <v>44897</v>
      </c>
      <c r="G227" s="417">
        <f t="shared" si="311"/>
        <v>44894</v>
      </c>
      <c r="H227" s="437"/>
      <c r="I227" s="164"/>
      <c r="J227" s="155"/>
      <c r="K227" s="155"/>
      <c r="L227" s="155"/>
      <c r="M227" s="155"/>
    </row>
    <row r="228" spans="1:13" s="146" customFormat="1" ht="18" hidden="1" customHeight="1">
      <c r="A228" s="387" t="s">
        <v>4125</v>
      </c>
      <c r="B228" s="320" t="s">
        <v>639</v>
      </c>
      <c r="C228" s="320" t="s">
        <v>4126</v>
      </c>
      <c r="D228" s="479">
        <f t="shared" si="309"/>
        <v>44900</v>
      </c>
      <c r="E228" s="479">
        <f t="shared" ref="E228" si="318">+D228+1</f>
        <v>44901</v>
      </c>
      <c r="F228" s="479">
        <f t="shared" si="307"/>
        <v>44904</v>
      </c>
      <c r="G228" s="417">
        <f t="shared" si="311"/>
        <v>44901</v>
      </c>
      <c r="H228" s="437"/>
      <c r="I228" s="164"/>
      <c r="J228" s="155"/>
      <c r="K228" s="155"/>
      <c r="L228" s="155"/>
      <c r="M228" s="155"/>
    </row>
    <row r="229" spans="1:13" s="146" customFormat="1" ht="18" hidden="1" customHeight="1">
      <c r="A229" s="387" t="s">
        <v>4125</v>
      </c>
      <c r="B229" s="320" t="s">
        <v>639</v>
      </c>
      <c r="C229" s="320" t="s">
        <v>4127</v>
      </c>
      <c r="D229" s="320">
        <f t="shared" si="309"/>
        <v>44907</v>
      </c>
      <c r="E229" s="479">
        <f t="shared" ref="E229" si="319">+D229+1</f>
        <v>44908</v>
      </c>
      <c r="F229" s="320">
        <f t="shared" si="307"/>
        <v>44911</v>
      </c>
      <c r="G229" s="417">
        <f t="shared" si="311"/>
        <v>44908</v>
      </c>
      <c r="H229" s="437"/>
      <c r="I229" s="164"/>
      <c r="J229" s="155"/>
      <c r="K229" s="155"/>
      <c r="L229" s="155"/>
      <c r="M229" s="155"/>
    </row>
    <row r="230" spans="1:13" s="146" customFormat="1" ht="18" hidden="1" customHeight="1">
      <c r="A230" s="387" t="s">
        <v>4125</v>
      </c>
      <c r="B230" s="320" t="s">
        <v>639</v>
      </c>
      <c r="C230" s="320" t="s">
        <v>4128</v>
      </c>
      <c r="D230" s="320">
        <f t="shared" si="309"/>
        <v>44914</v>
      </c>
      <c r="E230" s="320">
        <f t="shared" ref="E230" si="320">+D230+1</f>
        <v>44915</v>
      </c>
      <c r="F230" s="320">
        <f t="shared" si="307"/>
        <v>44918</v>
      </c>
      <c r="G230" s="417">
        <f t="shared" si="311"/>
        <v>44915</v>
      </c>
      <c r="H230" s="437"/>
      <c r="I230" s="164"/>
      <c r="J230" s="155"/>
      <c r="K230" s="155"/>
      <c r="L230" s="155"/>
      <c r="M230" s="155"/>
    </row>
    <row r="231" spans="1:13" s="146" customFormat="1" ht="18" hidden="1" customHeight="1">
      <c r="A231" s="387" t="s">
        <v>4125</v>
      </c>
      <c r="B231" s="320" t="s">
        <v>639</v>
      </c>
      <c r="C231" s="320" t="s">
        <v>4129</v>
      </c>
      <c r="D231" s="320">
        <f t="shared" si="309"/>
        <v>44921</v>
      </c>
      <c r="E231" s="320">
        <f t="shared" ref="E231" si="321">+D231+1</f>
        <v>44922</v>
      </c>
      <c r="F231" s="320">
        <f t="shared" si="307"/>
        <v>44925</v>
      </c>
      <c r="G231" s="417">
        <f t="shared" si="311"/>
        <v>44922</v>
      </c>
      <c r="H231" s="437"/>
      <c r="I231" s="164"/>
      <c r="J231" s="155"/>
      <c r="K231" s="155"/>
      <c r="L231" s="155"/>
      <c r="M231" s="155"/>
    </row>
    <row r="232" spans="1:13" s="146" customFormat="1" ht="18" hidden="1" customHeight="1">
      <c r="A232" s="387" t="s">
        <v>4125</v>
      </c>
      <c r="B232" s="320" t="s">
        <v>255</v>
      </c>
      <c r="C232" s="320" t="s">
        <v>4130</v>
      </c>
      <c r="D232" s="320">
        <f t="shared" si="309"/>
        <v>44928</v>
      </c>
      <c r="E232" s="320">
        <f t="shared" ref="E232" si="322">+D232+1</f>
        <v>44929</v>
      </c>
      <c r="F232" s="320">
        <f t="shared" si="307"/>
        <v>44932</v>
      </c>
      <c r="G232" s="417">
        <f t="shared" si="311"/>
        <v>44929</v>
      </c>
      <c r="H232" s="437"/>
      <c r="I232" s="164"/>
      <c r="J232" s="155"/>
      <c r="K232" s="155"/>
      <c r="L232" s="155"/>
      <c r="M232" s="155"/>
    </row>
    <row r="233" spans="1:13" s="146" customFormat="1" ht="18" hidden="1" customHeight="1">
      <c r="A233" s="387" t="s">
        <v>4125</v>
      </c>
      <c r="B233" s="320" t="s">
        <v>255</v>
      </c>
      <c r="C233" s="320" t="s">
        <v>4131</v>
      </c>
      <c r="D233" s="320">
        <f t="shared" si="309"/>
        <v>44935</v>
      </c>
      <c r="E233" s="320">
        <f t="shared" ref="E233" si="323">+D233+1</f>
        <v>44936</v>
      </c>
      <c r="F233" s="320">
        <f t="shared" si="307"/>
        <v>44939</v>
      </c>
      <c r="G233" s="417">
        <f t="shared" si="311"/>
        <v>44936</v>
      </c>
      <c r="H233" s="437"/>
      <c r="I233" s="164"/>
      <c r="J233" s="155"/>
      <c r="K233" s="155"/>
      <c r="L233" s="155"/>
      <c r="M233" s="155"/>
    </row>
    <row r="234" spans="1:13" s="146" customFormat="1" ht="18" hidden="1" customHeight="1">
      <c r="A234" s="387" t="s">
        <v>4125</v>
      </c>
      <c r="B234" s="320" t="s">
        <v>255</v>
      </c>
      <c r="C234" s="320" t="s">
        <v>4132</v>
      </c>
      <c r="D234" s="320">
        <f t="shared" si="309"/>
        <v>44942</v>
      </c>
      <c r="E234" s="479">
        <f t="shared" ref="E234" si="324">+D234+1</f>
        <v>44943</v>
      </c>
      <c r="F234" s="320">
        <f t="shared" si="307"/>
        <v>44946</v>
      </c>
      <c r="G234" s="417">
        <f t="shared" si="311"/>
        <v>44943</v>
      </c>
      <c r="H234" s="437"/>
      <c r="I234" s="164"/>
      <c r="J234" s="155"/>
      <c r="K234" s="155"/>
      <c r="L234" s="155"/>
      <c r="M234" s="155"/>
    </row>
    <row r="235" spans="1:13" s="146" customFormat="1" ht="18" hidden="1" customHeight="1">
      <c r="A235" s="387"/>
      <c r="B235" s="320" t="s">
        <v>255</v>
      </c>
      <c r="C235" s="320" t="s">
        <v>4133</v>
      </c>
      <c r="D235" s="320">
        <f t="shared" si="309"/>
        <v>44949</v>
      </c>
      <c r="E235" s="320">
        <f t="shared" ref="E235" si="325">+D235+1</f>
        <v>44950</v>
      </c>
      <c r="F235" s="320">
        <f t="shared" si="307"/>
        <v>44953</v>
      </c>
      <c r="G235" s="417">
        <f t="shared" si="311"/>
        <v>44950</v>
      </c>
      <c r="H235" s="437"/>
      <c r="I235" s="164"/>
      <c r="J235" s="155"/>
      <c r="K235" s="155"/>
      <c r="L235" s="155"/>
      <c r="M235" s="155"/>
    </row>
    <row r="236" spans="1:13" s="146" customFormat="1" ht="18" hidden="1" customHeight="1">
      <c r="A236" s="387"/>
      <c r="B236" s="320" t="s">
        <v>255</v>
      </c>
      <c r="C236" s="320" t="s">
        <v>4134</v>
      </c>
      <c r="D236" s="320">
        <f t="shared" si="309"/>
        <v>44956</v>
      </c>
      <c r="E236" s="479">
        <f t="shared" ref="E236" si="326">+D236+1</f>
        <v>44957</v>
      </c>
      <c r="F236" s="320">
        <f t="shared" si="307"/>
        <v>44960</v>
      </c>
      <c r="G236" s="417">
        <f t="shared" si="311"/>
        <v>44957</v>
      </c>
      <c r="H236" s="437"/>
      <c r="I236" s="164"/>
      <c r="J236" s="155"/>
      <c r="K236" s="155"/>
      <c r="L236" s="155"/>
      <c r="M236" s="155"/>
    </row>
    <row r="237" spans="1:13" s="146" customFormat="1" ht="18" hidden="1" customHeight="1">
      <c r="A237" s="387"/>
      <c r="B237" s="320" t="s">
        <v>255</v>
      </c>
      <c r="C237" s="320" t="s">
        <v>4135</v>
      </c>
      <c r="D237" s="320">
        <f t="shared" si="309"/>
        <v>44963</v>
      </c>
      <c r="E237" s="479">
        <f t="shared" ref="E237" si="327">+D237+1</f>
        <v>44964</v>
      </c>
      <c r="F237" s="320">
        <f t="shared" si="307"/>
        <v>44967</v>
      </c>
      <c r="G237" s="417">
        <f t="shared" si="311"/>
        <v>44964</v>
      </c>
      <c r="H237" s="437"/>
      <c r="I237" s="164"/>
      <c r="J237" s="155"/>
      <c r="K237" s="155"/>
      <c r="L237" s="155"/>
      <c r="M237" s="155"/>
    </row>
    <row r="238" spans="1:13" s="146" customFormat="1" ht="18" hidden="1" customHeight="1">
      <c r="A238" s="387"/>
      <c r="B238" s="320" t="s">
        <v>255</v>
      </c>
      <c r="C238" s="320" t="s">
        <v>4136</v>
      </c>
      <c r="D238" s="320">
        <f t="shared" si="309"/>
        <v>44970</v>
      </c>
      <c r="E238" s="320">
        <f t="shared" ref="E238" si="328">+D238+1</f>
        <v>44971</v>
      </c>
      <c r="F238" s="320">
        <f t="shared" si="307"/>
        <v>44974</v>
      </c>
      <c r="G238" s="417">
        <f t="shared" si="311"/>
        <v>44971</v>
      </c>
      <c r="H238" s="437"/>
      <c r="I238" s="164"/>
      <c r="J238" s="155"/>
      <c r="K238" s="155"/>
      <c r="L238" s="155"/>
      <c r="M238" s="155"/>
    </row>
    <row r="239" spans="1:13" s="146" customFormat="1" ht="18" hidden="1" customHeight="1">
      <c r="A239" s="387" t="s">
        <v>4137</v>
      </c>
      <c r="B239" s="320" t="s">
        <v>2104</v>
      </c>
      <c r="C239" s="320" t="s">
        <v>4138</v>
      </c>
      <c r="D239" s="320">
        <f t="shared" si="309"/>
        <v>44977</v>
      </c>
      <c r="E239" s="320">
        <f t="shared" ref="E239" si="329">+D239+1</f>
        <v>44978</v>
      </c>
      <c r="F239" s="320">
        <f t="shared" si="307"/>
        <v>44981</v>
      </c>
      <c r="G239" s="417">
        <f t="shared" si="311"/>
        <v>44978</v>
      </c>
      <c r="H239" s="437"/>
      <c r="I239" s="164"/>
      <c r="J239" s="155"/>
      <c r="K239" s="155"/>
      <c r="L239" s="155"/>
      <c r="M239" s="155"/>
    </row>
    <row r="240" spans="1:13" s="146" customFormat="1" ht="18" hidden="1" customHeight="1">
      <c r="A240" s="387" t="s">
        <v>4137</v>
      </c>
      <c r="B240" s="320" t="s">
        <v>2104</v>
      </c>
      <c r="C240" s="320" t="s">
        <v>4139</v>
      </c>
      <c r="D240" s="320">
        <f t="shared" si="309"/>
        <v>44984</v>
      </c>
      <c r="E240" s="320">
        <f t="shared" ref="E240" si="330">+D240+1</f>
        <v>44985</v>
      </c>
      <c r="F240" s="320">
        <f t="shared" si="307"/>
        <v>44988</v>
      </c>
      <c r="G240" s="417">
        <f t="shared" si="311"/>
        <v>44985</v>
      </c>
      <c r="H240" s="437"/>
      <c r="I240" s="164"/>
      <c r="J240" s="155"/>
      <c r="K240" s="155"/>
      <c r="L240" s="155"/>
      <c r="M240" s="155"/>
    </row>
    <row r="241" spans="1:13" s="146" customFormat="1" ht="18" hidden="1" customHeight="1">
      <c r="A241" s="387" t="s">
        <v>4137</v>
      </c>
      <c r="B241" s="320" t="s">
        <v>2104</v>
      </c>
      <c r="C241" s="320" t="s">
        <v>4140</v>
      </c>
      <c r="D241" s="320">
        <f t="shared" si="309"/>
        <v>44991</v>
      </c>
      <c r="E241" s="320">
        <f t="shared" ref="E241" si="331">+D241+1</f>
        <v>44992</v>
      </c>
      <c r="F241" s="320">
        <f t="shared" si="307"/>
        <v>44995</v>
      </c>
      <c r="G241" s="417">
        <f t="shared" si="311"/>
        <v>44992</v>
      </c>
      <c r="H241" s="437"/>
      <c r="I241" s="164"/>
      <c r="J241" s="155"/>
      <c r="K241" s="155"/>
      <c r="L241" s="155"/>
      <c r="M241" s="155"/>
    </row>
    <row r="242" spans="1:13" s="146" customFormat="1" ht="18" hidden="1" customHeight="1">
      <c r="A242" s="387" t="s">
        <v>4137</v>
      </c>
      <c r="B242" s="320" t="s">
        <v>2104</v>
      </c>
      <c r="C242" s="320" t="s">
        <v>4141</v>
      </c>
      <c r="D242" s="320">
        <f t="shared" si="309"/>
        <v>44998</v>
      </c>
      <c r="E242" s="320">
        <f t="shared" ref="E242" si="332">+D242+1</f>
        <v>44999</v>
      </c>
      <c r="F242" s="320">
        <f t="shared" si="307"/>
        <v>45002</v>
      </c>
      <c r="G242" s="417">
        <f t="shared" si="311"/>
        <v>44999</v>
      </c>
      <c r="H242" s="437"/>
      <c r="I242" s="164"/>
      <c r="J242" s="155"/>
      <c r="K242" s="155"/>
      <c r="L242" s="155"/>
      <c r="M242" s="155"/>
    </row>
    <row r="243" spans="1:13" s="146" customFormat="1" ht="18" hidden="1" customHeight="1">
      <c r="A243" s="387" t="s">
        <v>4137</v>
      </c>
      <c r="B243" s="320" t="s">
        <v>2104</v>
      </c>
      <c r="C243" s="320" t="s">
        <v>4142</v>
      </c>
      <c r="D243" s="320">
        <f t="shared" si="309"/>
        <v>45005</v>
      </c>
      <c r="E243" s="320">
        <f t="shared" ref="E243" si="333">+D243+1</f>
        <v>45006</v>
      </c>
      <c r="F243" s="320">
        <f t="shared" si="307"/>
        <v>45009</v>
      </c>
      <c r="G243" s="417">
        <f t="shared" si="311"/>
        <v>45006</v>
      </c>
      <c r="H243" s="437"/>
      <c r="I243" s="164"/>
      <c r="J243" s="155"/>
      <c r="K243" s="155"/>
      <c r="L243" s="155"/>
      <c r="M243" s="155"/>
    </row>
    <row r="244" spans="1:13" s="146" customFormat="1" ht="18" hidden="1" customHeight="1">
      <c r="A244" s="387" t="s">
        <v>4137</v>
      </c>
      <c r="B244" s="320" t="s">
        <v>2104</v>
      </c>
      <c r="C244" s="320" t="s">
        <v>4143</v>
      </c>
      <c r="D244" s="320">
        <f t="shared" si="309"/>
        <v>45012</v>
      </c>
      <c r="E244" s="320">
        <f t="shared" ref="E244" si="334">+D244+1</f>
        <v>45013</v>
      </c>
      <c r="F244" s="320">
        <f t="shared" si="307"/>
        <v>45016</v>
      </c>
      <c r="G244" s="417">
        <f t="shared" si="311"/>
        <v>45013</v>
      </c>
      <c r="H244" s="437"/>
      <c r="I244" s="164"/>
      <c r="J244" s="155"/>
      <c r="K244" s="155"/>
      <c r="L244" s="155"/>
      <c r="M244" s="155"/>
    </row>
    <row r="245" spans="1:13" s="146" customFormat="1" ht="18" hidden="1" customHeight="1">
      <c r="A245" s="387" t="s">
        <v>4137</v>
      </c>
      <c r="B245" s="320" t="s">
        <v>2104</v>
      </c>
      <c r="C245" s="320" t="s">
        <v>4144</v>
      </c>
      <c r="D245" s="320">
        <f t="shared" si="309"/>
        <v>45019</v>
      </c>
      <c r="E245" s="320">
        <f t="shared" ref="E245" si="335">+D245+1</f>
        <v>45020</v>
      </c>
      <c r="F245" s="320">
        <f t="shared" si="307"/>
        <v>45023</v>
      </c>
      <c r="G245" s="417">
        <f t="shared" si="311"/>
        <v>45020</v>
      </c>
      <c r="H245" s="437"/>
      <c r="I245" s="164"/>
      <c r="J245" s="155"/>
      <c r="K245" s="155"/>
      <c r="L245" s="155"/>
      <c r="M245" s="155"/>
    </row>
    <row r="246" spans="1:13" s="146" customFormat="1" ht="18" hidden="1" customHeight="1">
      <c r="A246" s="387" t="s">
        <v>4145</v>
      </c>
      <c r="B246" s="482" t="s">
        <v>307</v>
      </c>
      <c r="C246" s="320" t="s">
        <v>4146</v>
      </c>
      <c r="D246" s="479">
        <f t="shared" si="309"/>
        <v>45026</v>
      </c>
      <c r="E246" s="479">
        <f t="shared" ref="E246" si="336">+D246+1</f>
        <v>45027</v>
      </c>
      <c r="F246" s="479">
        <f t="shared" si="307"/>
        <v>45030</v>
      </c>
      <c r="G246" s="417">
        <f t="shared" si="311"/>
        <v>45027</v>
      </c>
      <c r="H246" s="437"/>
      <c r="I246" s="164"/>
      <c r="J246" s="155"/>
      <c r="K246" s="155"/>
      <c r="L246" s="155"/>
      <c r="M246" s="155"/>
    </row>
    <row r="247" spans="1:13" s="146" customFormat="1" ht="18" hidden="1" customHeight="1">
      <c r="A247" s="387" t="s">
        <v>4137</v>
      </c>
      <c r="B247" s="320" t="s">
        <v>2104</v>
      </c>
      <c r="C247" s="320" t="s">
        <v>4147</v>
      </c>
      <c r="D247" s="320">
        <f t="shared" si="309"/>
        <v>45033</v>
      </c>
      <c r="E247" s="320">
        <f t="shared" ref="E247" si="337">+D247+1</f>
        <v>45034</v>
      </c>
      <c r="F247" s="320">
        <f>D247+4</f>
        <v>45037</v>
      </c>
      <c r="G247" s="417">
        <f t="shared" si="311"/>
        <v>45034</v>
      </c>
      <c r="H247" s="417"/>
      <c r="I247" s="164"/>
      <c r="J247" s="155"/>
      <c r="K247" s="155"/>
      <c r="L247" s="155"/>
      <c r="M247" s="155"/>
    </row>
    <row r="248" spans="1:13" s="146" customFormat="1" ht="18" hidden="1" customHeight="1">
      <c r="A248" s="387"/>
      <c r="B248" s="320" t="s">
        <v>2104</v>
      </c>
      <c r="C248" s="320" t="s">
        <v>4148</v>
      </c>
      <c r="D248" s="320">
        <f>D247+7</f>
        <v>45040</v>
      </c>
      <c r="E248" s="320">
        <f t="shared" ref="E248:E255" si="338">+D248+1</f>
        <v>45041</v>
      </c>
      <c r="F248" s="320">
        <f t="shared" ref="F248:F255" si="339">D248+4</f>
        <v>45044</v>
      </c>
      <c r="G248" s="417">
        <f t="shared" ref="G248:G255" si="340">G247+7</f>
        <v>45041</v>
      </c>
      <c r="H248" s="417"/>
      <c r="I248" s="164"/>
      <c r="J248" s="155"/>
      <c r="K248" s="155"/>
      <c r="L248" s="155"/>
      <c r="M248" s="155"/>
    </row>
    <row r="249" spans="1:13" s="146" customFormat="1" ht="18" hidden="1" customHeight="1">
      <c r="A249" s="387"/>
      <c r="B249" s="320" t="s">
        <v>2104</v>
      </c>
      <c r="C249" s="320" t="s">
        <v>4149</v>
      </c>
      <c r="D249" s="320">
        <v>45044</v>
      </c>
      <c r="E249" s="320">
        <f t="shared" si="338"/>
        <v>45045</v>
      </c>
      <c r="F249" s="320">
        <f t="shared" si="339"/>
        <v>45048</v>
      </c>
      <c r="G249" s="417">
        <f t="shared" si="340"/>
        <v>45048</v>
      </c>
      <c r="H249" s="417"/>
      <c r="I249" s="164"/>
      <c r="J249" s="155"/>
      <c r="K249" s="155"/>
      <c r="L249" s="155"/>
      <c r="M249" s="155"/>
    </row>
    <row r="250" spans="1:13" s="146" customFormat="1" ht="18" hidden="1" customHeight="1">
      <c r="A250" s="387"/>
      <c r="B250" s="320" t="s">
        <v>2104</v>
      </c>
      <c r="C250" s="320" t="s">
        <v>4150</v>
      </c>
      <c r="D250" s="320">
        <v>45057</v>
      </c>
      <c r="E250" s="320">
        <f t="shared" si="338"/>
        <v>45058</v>
      </c>
      <c r="F250" s="320">
        <f t="shared" si="339"/>
        <v>45061</v>
      </c>
      <c r="G250" s="417">
        <f t="shared" si="340"/>
        <v>45055</v>
      </c>
      <c r="H250" s="417"/>
      <c r="I250" s="164"/>
      <c r="J250" s="155"/>
      <c r="K250" s="155"/>
      <c r="L250" s="155"/>
      <c r="M250" s="155"/>
    </row>
    <row r="251" spans="1:13" s="146" customFormat="1" ht="18" customHeight="1">
      <c r="A251" s="387"/>
      <c r="B251" s="320" t="s">
        <v>2104</v>
      </c>
      <c r="C251" s="320" t="s">
        <v>4151</v>
      </c>
      <c r="D251" s="320">
        <f t="shared" ref="D251:D253" si="341">D250+7</f>
        <v>45064</v>
      </c>
      <c r="E251" s="320">
        <f t="shared" si="338"/>
        <v>45065</v>
      </c>
      <c r="F251" s="320">
        <f t="shared" si="339"/>
        <v>45068</v>
      </c>
      <c r="G251" s="417">
        <f t="shared" si="340"/>
        <v>45062</v>
      </c>
      <c r="H251" s="417"/>
      <c r="I251" s="164"/>
      <c r="J251" s="155"/>
      <c r="K251" s="155"/>
      <c r="L251" s="155"/>
      <c r="M251" s="155"/>
    </row>
    <row r="252" spans="1:13" s="146" customFormat="1" ht="18" customHeight="1">
      <c r="A252" s="387" t="s">
        <v>3717</v>
      </c>
      <c r="B252" s="708" t="s">
        <v>307</v>
      </c>
      <c r="C252" s="320" t="s">
        <v>4152</v>
      </c>
      <c r="D252" s="479">
        <v>45068</v>
      </c>
      <c r="E252" s="479">
        <f t="shared" si="338"/>
        <v>45069</v>
      </c>
      <c r="F252" s="479">
        <f t="shared" si="339"/>
        <v>45072</v>
      </c>
      <c r="G252" s="417">
        <f t="shared" si="340"/>
        <v>45069</v>
      </c>
      <c r="H252" s="417"/>
      <c r="I252" s="164"/>
      <c r="J252" s="155"/>
      <c r="K252" s="155"/>
      <c r="L252" s="155"/>
      <c r="M252" s="155"/>
    </row>
    <row r="253" spans="1:13" s="146" customFormat="1" ht="18" customHeight="1">
      <c r="A253" s="387"/>
      <c r="B253" s="320" t="s">
        <v>2104</v>
      </c>
      <c r="C253" s="320" t="s">
        <v>4153</v>
      </c>
      <c r="D253" s="320">
        <f t="shared" si="341"/>
        <v>45075</v>
      </c>
      <c r="E253" s="320">
        <f t="shared" si="338"/>
        <v>45076</v>
      </c>
      <c r="F253" s="320">
        <f t="shared" si="339"/>
        <v>45079</v>
      </c>
      <c r="G253" s="417">
        <f t="shared" si="340"/>
        <v>45076</v>
      </c>
      <c r="H253" s="417"/>
      <c r="I253" s="164"/>
      <c r="J253" s="155"/>
      <c r="K253" s="155"/>
      <c r="L253" s="155"/>
      <c r="M253" s="155"/>
    </row>
    <row r="254" spans="1:13" s="146" customFormat="1" ht="17.25" customHeight="1">
      <c r="A254" s="387"/>
      <c r="B254" s="320" t="s">
        <v>2104</v>
      </c>
      <c r="C254" s="320" t="s">
        <v>4154</v>
      </c>
      <c r="D254" s="320">
        <v>45087</v>
      </c>
      <c r="E254" s="479">
        <f t="shared" si="338"/>
        <v>45088</v>
      </c>
      <c r="F254" s="320">
        <f t="shared" si="339"/>
        <v>45091</v>
      </c>
      <c r="G254" s="417">
        <f t="shared" si="340"/>
        <v>45083</v>
      </c>
      <c r="H254" s="417"/>
      <c r="I254" s="164"/>
      <c r="J254" s="155"/>
      <c r="K254" s="155"/>
      <c r="L254" s="155"/>
      <c r="M254" s="155"/>
    </row>
    <row r="255" spans="1:13" s="146" customFormat="1" ht="18" customHeight="1">
      <c r="A255" s="387"/>
      <c r="B255" s="320" t="s">
        <v>2104</v>
      </c>
      <c r="C255" s="320" t="s">
        <v>4155</v>
      </c>
      <c r="D255" s="320">
        <v>45096</v>
      </c>
      <c r="E255" s="320">
        <f t="shared" si="338"/>
        <v>45097</v>
      </c>
      <c r="F255" s="320">
        <f t="shared" si="339"/>
        <v>45100</v>
      </c>
      <c r="G255" s="417">
        <f t="shared" si="340"/>
        <v>45090</v>
      </c>
      <c r="H255" s="417"/>
      <c r="I255" s="164"/>
      <c r="J255" s="155"/>
      <c r="K255" s="155"/>
      <c r="L255" s="155"/>
      <c r="M255" s="155"/>
    </row>
    <row r="256" spans="1:13" s="146" customFormat="1" ht="18" customHeight="1">
      <c r="A256" s="387"/>
      <c r="B256" s="422"/>
      <c r="C256" s="155"/>
      <c r="D256" s="155"/>
      <c r="E256" s="155"/>
      <c r="F256" s="155"/>
      <c r="G256" s="155"/>
      <c r="H256" s="417"/>
      <c r="I256" s="164"/>
      <c r="J256" s="155"/>
      <c r="K256" s="155"/>
      <c r="L256" s="155"/>
      <c r="M256" s="155"/>
    </row>
    <row r="257" spans="1:13" s="146" customFormat="1" ht="18" customHeight="1">
      <c r="A257" s="387"/>
      <c r="B257" s="422"/>
      <c r="C257" s="155"/>
      <c r="D257" s="155"/>
      <c r="E257" s="155"/>
      <c r="F257" s="155"/>
      <c r="G257" s="155"/>
      <c r="H257" s="417"/>
      <c r="I257" s="164"/>
      <c r="J257" s="155"/>
      <c r="K257" s="155"/>
      <c r="L257" s="155"/>
      <c r="M257" s="155"/>
    </row>
    <row r="258" spans="1:13" s="146" customFormat="1" ht="18" customHeight="1">
      <c r="A258" s="387"/>
      <c r="B258" s="526"/>
      <c r="C258" s="328"/>
      <c r="D258" s="332" t="s">
        <v>1971</v>
      </c>
      <c r="E258" s="163" t="s">
        <v>103</v>
      </c>
      <c r="F258" s="332" t="s">
        <v>114</v>
      </c>
      <c r="G258" s="332" t="s">
        <v>209</v>
      </c>
      <c r="H258" s="417"/>
      <c r="I258" s="164"/>
      <c r="J258" s="155"/>
      <c r="K258" s="155"/>
      <c r="L258" s="155"/>
      <c r="M258" s="155"/>
    </row>
    <row r="259" spans="1:13" s="146" customFormat="1" ht="18" customHeight="1">
      <c r="A259" s="387"/>
      <c r="B259" s="152" t="s">
        <v>249</v>
      </c>
      <c r="C259" s="152" t="s">
        <v>250</v>
      </c>
      <c r="D259" s="332" t="s">
        <v>1751</v>
      </c>
      <c r="E259" s="332" t="s">
        <v>64</v>
      </c>
      <c r="F259" s="332" t="s">
        <v>204</v>
      </c>
      <c r="G259" s="332" t="s">
        <v>2583</v>
      </c>
      <c r="H259" s="417"/>
      <c r="I259" s="164"/>
      <c r="J259" s="155"/>
      <c r="K259" s="155"/>
      <c r="L259" s="155"/>
      <c r="M259" s="155"/>
    </row>
    <row r="260" spans="1:13" s="146" customFormat="1" ht="18" customHeight="1">
      <c r="A260" s="387"/>
      <c r="B260" s="320" t="s">
        <v>2104</v>
      </c>
      <c r="C260" s="320" t="s">
        <v>4156</v>
      </c>
      <c r="D260" s="320">
        <v>45104</v>
      </c>
      <c r="E260" s="320">
        <f>D260+7</f>
        <v>45111</v>
      </c>
      <c r="F260" s="320">
        <f>D260+9</f>
        <v>45113</v>
      </c>
      <c r="G260" s="320">
        <f>D260+12</f>
        <v>45116</v>
      </c>
      <c r="H260" s="417"/>
      <c r="I260" s="164"/>
      <c r="J260" s="155"/>
      <c r="K260" s="155"/>
      <c r="L260" s="155"/>
      <c r="M260" s="155"/>
    </row>
    <row r="261" spans="1:13" s="146" customFormat="1" ht="18" customHeight="1">
      <c r="A261" s="387"/>
      <c r="B261" s="422"/>
      <c r="C261" s="155"/>
      <c r="D261" s="155"/>
      <c r="E261" s="155"/>
      <c r="F261" s="155"/>
      <c r="G261" s="155"/>
      <c r="H261" s="417"/>
      <c r="I261" s="164"/>
      <c r="J261" s="155"/>
      <c r="K261" s="155"/>
      <c r="L261" s="155"/>
      <c r="M261" s="155"/>
    </row>
    <row r="262" spans="1:13" s="146" customFormat="1" ht="18" customHeight="1">
      <c r="A262" s="387"/>
      <c r="B262" s="422"/>
      <c r="C262" s="155"/>
      <c r="D262" s="155"/>
      <c r="E262" s="155"/>
      <c r="F262" s="155"/>
      <c r="G262" s="155"/>
      <c r="H262" s="417"/>
      <c r="I262" s="164"/>
      <c r="J262" s="155"/>
      <c r="K262" s="155"/>
      <c r="L262" s="155"/>
      <c r="M262" s="155"/>
    </row>
    <row r="263" spans="1:13" s="146" customFormat="1" ht="18" customHeight="1">
      <c r="A263" s="387"/>
      <c r="B263" s="422"/>
      <c r="C263" s="155"/>
      <c r="D263" s="155"/>
      <c r="E263" s="155"/>
      <c r="F263" s="155"/>
      <c r="G263" s="155"/>
      <c r="H263" s="417"/>
      <c r="I263" s="164"/>
      <c r="J263" s="155"/>
      <c r="K263" s="155"/>
      <c r="L263" s="155"/>
      <c r="M263" s="155"/>
    </row>
    <row r="264" spans="1:13" s="146" customFormat="1" ht="18" customHeight="1">
      <c r="A264" s="387"/>
      <c r="B264" s="422"/>
      <c r="C264" s="155"/>
      <c r="D264" s="155"/>
      <c r="E264" s="155"/>
      <c r="F264" s="155"/>
      <c r="G264" s="155"/>
      <c r="H264" s="417"/>
      <c r="I264" s="164"/>
      <c r="J264" s="155"/>
      <c r="K264" s="155"/>
      <c r="L264" s="155"/>
      <c r="M264" s="155"/>
    </row>
    <row r="265" spans="1:13" s="146" customFormat="1" ht="18" customHeight="1">
      <c r="A265" s="387"/>
      <c r="B265" s="164"/>
      <c r="C265" s="155"/>
      <c r="D265" s="155"/>
      <c r="E265" s="155"/>
      <c r="F265" s="155"/>
      <c r="G265" s="155"/>
      <c r="H265" s="417"/>
      <c r="I265" s="145"/>
      <c r="J265" s="145"/>
      <c r="K265" s="145"/>
      <c r="L265" s="145"/>
      <c r="M265" s="159"/>
    </row>
    <row r="266" spans="1:13" s="146" customFormat="1" ht="18" customHeight="1">
      <c r="A266" s="387"/>
      <c r="B266" s="422" t="s">
        <v>464</v>
      </c>
      <c r="C266" s="155"/>
      <c r="D266" s="155"/>
      <c r="E266" s="155"/>
      <c r="F266" s="155"/>
      <c r="G266" s="155"/>
      <c r="H266" s="417"/>
      <c r="I266" s="145"/>
      <c r="J266" s="145"/>
      <c r="K266" s="145"/>
      <c r="L266" s="145"/>
      <c r="M266" s="159"/>
    </row>
    <row r="267" spans="1:13" s="146" customFormat="1" ht="18" customHeight="1">
      <c r="A267" s="387"/>
      <c r="B267" s="164"/>
      <c r="C267" s="155"/>
      <c r="D267" s="155"/>
      <c r="E267" s="155"/>
      <c r="F267" s="155"/>
      <c r="G267" s="155"/>
      <c r="H267" s="417"/>
      <c r="I267" s="145"/>
      <c r="J267" s="145"/>
      <c r="K267" s="145"/>
      <c r="L267" s="145"/>
      <c r="M267" s="159"/>
    </row>
    <row r="268" spans="1:13" s="146" customFormat="1" ht="18" customHeight="1">
      <c r="A268" s="346"/>
      <c r="C268" s="145"/>
      <c r="D268" s="145"/>
      <c r="E268" s="145"/>
    </row>
    <row r="269" spans="1:13" s="196" customFormat="1" ht="18" customHeight="1">
      <c r="A269" s="346"/>
      <c r="B269" s="192" t="s">
        <v>465</v>
      </c>
      <c r="C269" s="193"/>
      <c r="D269" s="193"/>
      <c r="E269" s="194"/>
      <c r="F269" s="195" t="s">
        <v>1879</v>
      </c>
      <c r="G269" s="195"/>
      <c r="H269" s="193"/>
      <c r="I269" s="195" t="s">
        <v>467</v>
      </c>
      <c r="J269" s="195"/>
      <c r="K269" s="195"/>
      <c r="L269" s="193"/>
    </row>
    <row r="270" spans="1:13" s="196" customFormat="1" ht="18" customHeight="1">
      <c r="A270" s="346"/>
      <c r="B270" s="197" t="s">
        <v>468</v>
      </c>
      <c r="C270" s="193"/>
      <c r="D270" s="198" t="s">
        <v>469</v>
      </c>
      <c r="E270" s="199"/>
      <c r="F270" s="197" t="s">
        <v>470</v>
      </c>
      <c r="G270" s="193"/>
      <c r="H270" s="198" t="s">
        <v>471</v>
      </c>
      <c r="I270" s="197" t="s">
        <v>472</v>
      </c>
      <c r="J270" s="193"/>
      <c r="K270" s="198" t="s">
        <v>473</v>
      </c>
      <c r="L270" s="193"/>
    </row>
    <row r="271" spans="1:13" s="196" customFormat="1" ht="18" customHeight="1">
      <c r="A271" s="347"/>
      <c r="B271" s="414" t="s">
        <v>474</v>
      </c>
      <c r="C271" s="202"/>
      <c r="D271" s="569" t="s">
        <v>475</v>
      </c>
      <c r="E271" s="197"/>
      <c r="F271" s="706" t="s">
        <v>476</v>
      </c>
      <c r="G271" s="706" t="s">
        <v>477</v>
      </c>
      <c r="H271" s="252" t="s">
        <v>478</v>
      </c>
      <c r="I271" s="201" t="s">
        <v>479</v>
      </c>
      <c r="J271" s="202" t="s">
        <v>1880</v>
      </c>
      <c r="K271" s="203" t="s">
        <v>480</v>
      </c>
      <c r="L271" s="193"/>
    </row>
    <row r="272" spans="1:13" s="196" customFormat="1" ht="18" customHeight="1">
      <c r="A272" s="346"/>
      <c r="B272" s="414" t="s">
        <v>488</v>
      </c>
      <c r="C272" s="202"/>
      <c r="D272" s="569" t="s">
        <v>489</v>
      </c>
      <c r="E272" s="197"/>
      <c r="F272" s="706" t="s">
        <v>483</v>
      </c>
      <c r="G272" s="706" t="s">
        <v>484</v>
      </c>
      <c r="H272" s="252" t="s">
        <v>485</v>
      </c>
      <c r="I272" s="201" t="s">
        <v>486</v>
      </c>
      <c r="J272" s="202" t="s">
        <v>1881</v>
      </c>
      <c r="K272" s="203" t="s">
        <v>487</v>
      </c>
      <c r="L272" s="193"/>
    </row>
    <row r="273" spans="1:13" s="196" customFormat="1" ht="18" customHeight="1">
      <c r="A273" s="346"/>
      <c r="B273" s="201" t="s">
        <v>4157</v>
      </c>
      <c r="C273" s="202"/>
      <c r="D273" s="203" t="s">
        <v>2044</v>
      </c>
      <c r="E273" s="197"/>
      <c r="F273" s="706" t="s">
        <v>490</v>
      </c>
      <c r="G273" s="706" t="s">
        <v>491</v>
      </c>
      <c r="H273" s="252" t="s">
        <v>492</v>
      </c>
      <c r="I273" s="201" t="s">
        <v>1884</v>
      </c>
      <c r="J273" s="202" t="s">
        <v>1885</v>
      </c>
      <c r="K273" s="203" t="s">
        <v>1886</v>
      </c>
      <c r="L273" s="193"/>
    </row>
    <row r="274" spans="1:13" s="196" customFormat="1" ht="18" customHeight="1">
      <c r="A274" s="346"/>
      <c r="B274" s="201" t="s">
        <v>481</v>
      </c>
      <c r="C274" s="202"/>
      <c r="D274" s="203" t="s">
        <v>482</v>
      </c>
      <c r="E274" s="197"/>
      <c r="F274" s="706" t="s">
        <v>497</v>
      </c>
      <c r="G274" s="706" t="s">
        <v>498</v>
      </c>
      <c r="H274" s="252" t="s">
        <v>499</v>
      </c>
      <c r="I274" s="201" t="s">
        <v>500</v>
      </c>
      <c r="J274" s="202" t="s">
        <v>1887</v>
      </c>
      <c r="K274" s="203" t="s">
        <v>501</v>
      </c>
      <c r="L274" s="193"/>
    </row>
    <row r="275" spans="1:13" s="196" customFormat="1" ht="18" customHeight="1">
      <c r="A275" s="346"/>
      <c r="B275" s="414" t="s">
        <v>1888</v>
      </c>
      <c r="C275" s="202"/>
      <c r="D275" s="569" t="s">
        <v>496</v>
      </c>
      <c r="E275" s="197"/>
      <c r="F275" s="706" t="s">
        <v>4158</v>
      </c>
      <c r="G275" s="706" t="s">
        <v>505</v>
      </c>
      <c r="H275" s="252" t="s">
        <v>4159</v>
      </c>
      <c r="I275" s="201" t="s">
        <v>507</v>
      </c>
      <c r="J275" s="202" t="s">
        <v>1889</v>
      </c>
      <c r="K275" s="203" t="s">
        <v>508</v>
      </c>
      <c r="L275" s="193"/>
    </row>
    <row r="276" spans="1:13" s="196" customFormat="1" ht="18" customHeight="1">
      <c r="A276" s="346"/>
      <c r="B276" s="414" t="s">
        <v>1890</v>
      </c>
      <c r="C276" s="202"/>
      <c r="D276" s="569" t="s">
        <v>1891</v>
      </c>
      <c r="E276" s="197"/>
      <c r="F276" s="706" t="s">
        <v>4160</v>
      </c>
      <c r="G276" s="706" t="s">
        <v>512</v>
      </c>
      <c r="H276" s="252" t="s">
        <v>4161</v>
      </c>
      <c r="I276" s="201" t="s">
        <v>1892</v>
      </c>
      <c r="J276" s="202" t="s">
        <v>1893</v>
      </c>
      <c r="K276" s="203" t="s">
        <v>1894</v>
      </c>
      <c r="L276" s="193"/>
    </row>
    <row r="277" spans="1:13" s="196" customFormat="1" ht="18" customHeight="1">
      <c r="A277" s="346"/>
      <c r="B277" s="414" t="s">
        <v>1895</v>
      </c>
      <c r="C277" s="202"/>
      <c r="D277" s="569" t="s">
        <v>1896</v>
      </c>
      <c r="E277" s="197"/>
      <c r="F277" s="505"/>
      <c r="G277"/>
      <c r="H277"/>
      <c r="I277" s="201"/>
      <c r="J277" s="202"/>
      <c r="K277" s="203"/>
      <c r="L277" s="193"/>
    </row>
    <row r="278" spans="1:13" s="196" customFormat="1" ht="18" customHeight="1">
      <c r="A278" s="346"/>
      <c r="B278" s="414" t="s">
        <v>502</v>
      </c>
      <c r="C278" s="202"/>
      <c r="D278" s="569" t="s">
        <v>503</v>
      </c>
      <c r="E278" s="197"/>
      <c r="F278" s="201"/>
      <c r="G278" s="197"/>
      <c r="H278" s="203"/>
      <c r="I278" s="197"/>
      <c r="J278" s="193"/>
      <c r="K278" s="198"/>
      <c r="L278" s="193"/>
    </row>
    <row r="279" spans="1:13" ht="18" customHeight="1">
      <c r="B279" s="196"/>
      <c r="C279" s="196"/>
      <c r="D279" s="204"/>
      <c r="E279" s="204"/>
      <c r="F279" s="201"/>
      <c r="G279" s="197"/>
      <c r="H279" s="203"/>
      <c r="I279" s="18"/>
      <c r="J279" s="18"/>
      <c r="K279" s="18"/>
      <c r="L279" s="193"/>
      <c r="M279" s="196"/>
    </row>
    <row r="280" spans="1:13" ht="18" customHeight="1">
      <c r="B280" s="193" t="s">
        <v>1897</v>
      </c>
      <c r="C280" s="193" t="s">
        <v>1898</v>
      </c>
      <c r="D280" s="205"/>
      <c r="E280" s="193"/>
      <c r="F280" s="193" t="s">
        <v>1899</v>
      </c>
      <c r="G280" s="206" t="s">
        <v>1900</v>
      </c>
      <c r="H280" s="196"/>
      <c r="I280" s="193" t="s">
        <v>1899</v>
      </c>
      <c r="J280" s="193" t="s">
        <v>1901</v>
      </c>
      <c r="K280" s="196"/>
      <c r="L280" s="196"/>
      <c r="M280" s="196"/>
    </row>
  </sheetData>
  <customSheetViews>
    <customSheetView guid="{1ECD3B71-3848-4973-92B4-4B4B149BC657}" scale="75" showPageBreaks="1" fitToPage="1" printArea="1" hiddenRows="1" view="pageBreakPreview" topLeftCell="A4">
      <selection activeCell="E40" sqref="E40"/>
      <pageMargins left="0" right="0" top="0" bottom="0" header="0" footer="0"/>
      <pageSetup paperSize="9" scale="54" orientation="landscape" r:id="rId1"/>
      <headerFooter>
        <oddFooter>&amp;L&amp;1#&amp;"Calibri"&amp;10 Sensitivity: Public</oddFooter>
      </headerFooter>
    </customSheetView>
    <customSheetView guid="{BA712AC7-4015-4F77-9461-7852ED983D52}" scale="75" showPageBreaks="1" fitToPage="1" printArea="1" view="pageBreakPreview" topLeftCell="A16">
      <selection activeCell="I31" sqref="I31"/>
      <pageMargins left="0" right="0" top="0" bottom="0" header="0" footer="0"/>
      <pageSetup paperSize="9" scale="54" orientation="landscape" r:id="rId2"/>
    </customSheetView>
    <customSheetView guid="{081BDD81-EE06-4095-AD37-7E4189D26072}" scale="75" showPageBreaks="1" fitToPage="1" printArea="1" view="pageBreakPreview">
      <selection activeCell="J22" sqref="J22"/>
      <pageMargins left="0" right="0" top="0" bottom="0" header="0" footer="0"/>
      <pageSetup paperSize="9" scale="51" orientation="landscape" r:id="rId3"/>
    </customSheetView>
    <customSheetView guid="{9E7EEAA3-A5FB-49FD-8C3A-1AF14EAE95FB}" scale="75" showPageBreaks="1" fitToPage="1" printArea="1" view="pageBreakPreview" topLeftCell="A16">
      <selection activeCell="A36" sqref="A36:XFD47"/>
      <pageMargins left="0" right="0" top="0" bottom="0" header="0" footer="0"/>
      <pageSetup paperSize="9" scale="54" orientation="landscape" r:id="rId4"/>
    </customSheetView>
    <customSheetView guid="{2EFCC4AA-DFFF-400E-B34F-BF7B9FA2A1FF}" showPageBreaks="1" fitToPage="1" printArea="1" view="pageBreakPreview">
      <selection activeCell="D35" sqref="D35"/>
      <pageMargins left="0" right="0" top="0" bottom="0" header="0" footer="0"/>
      <pageSetup paperSize="9" scale="56" orientation="landscape" r:id="rId5"/>
    </customSheetView>
    <customSheetView guid="{3485952D-0C31-4884-9EDF-552F3D1B124B}" scale="75" showPageBreaks="1" fitToPage="1" printArea="1" view="pageBreakPreview">
      <selection activeCell="B26" sqref="B26"/>
      <pageMargins left="0" right="0" top="0" bottom="0" header="0" footer="0"/>
      <pageSetup paperSize="9" scale="46" orientation="landscape" r:id="rId6"/>
      <headerFooter>
        <oddFooter>&amp;L&amp;1#&amp;"Calibri"&amp;10 Sensitivity: Internal</oddFooter>
      </headerFooter>
    </customSheetView>
    <customSheetView guid="{3FEF6608-25EF-43D8-8468-19FFFC3BCE74}" scale="75" showPageBreaks="1" fitToPage="1" printArea="1" view="pageBreakPreview">
      <selection activeCell="F22" sqref="F22"/>
      <pageMargins left="0" right="0" top="0" bottom="0" header="0" footer="0"/>
      <pageSetup paperSize="9" scale="51" orientation="landscape" r:id="rId7"/>
      <headerFooter>
        <oddFooter>&amp;L&amp;1#&amp;"Calibri"&amp;10 Sensitivity: Public</oddFooter>
      </headerFooter>
    </customSheetView>
    <customSheetView guid="{8773B614-CBE7-474E-B57F-0A27A3791CF3}" scale="75" showPageBreaks="1" fitToPage="1" printArea="1" view="pageBreakPreview">
      <selection activeCell="C31" sqref="C31"/>
      <pageMargins left="0" right="0" top="0" bottom="0" header="0" footer="0"/>
      <pageSetup paperSize="9" scale="58" orientation="landscape" r:id="rId8"/>
    </customSheetView>
    <customSheetView guid="{1BFD2ADD-60C4-4334-9BDE-E3C6DD17BEED}" scale="75" showPageBreaks="1" fitToPage="1" printArea="1" hiddenRows="1" view="pageBreakPreview" topLeftCell="A7">
      <selection activeCell="D37" sqref="D37"/>
      <pageMargins left="0" right="0" top="0" bottom="0" header="0" footer="0"/>
      <pageSetup paperSize="9" scale="48" orientation="landscape" r:id="rId9"/>
      <headerFooter>
        <oddFooter>&amp;L&amp;1#&amp;"Calibri"&amp;10 Sensitivity: Public</oddFooter>
      </headerFooter>
    </customSheetView>
    <customSheetView guid="{7D3CEC1C-CCEC-4C4E-963E-DDD8383A68C1}" scale="85" showPageBreaks="1" fitToPage="1" printArea="1" view="pageBreakPreview" topLeftCell="A13">
      <selection activeCell="E8" sqref="E8"/>
      <pageMargins left="0" right="0" top="0" bottom="0" header="0" footer="0"/>
      <pageSetup paperSize="9" scale="58" orientation="landscape" r:id="rId10"/>
      <headerFooter>
        <oddFooter>&amp;L&amp;1#&amp;"Calibri"&amp;10 Sensitivity: Public</oddFooter>
      </headerFooter>
    </customSheetView>
    <customSheetView guid="{03DD319B-D6A9-4830-871F-6D56EEAA4879}" scale="75" showPageBreaks="1" fitToPage="1" printArea="1" view="pageBreakPreview">
      <selection activeCell="R45" sqref="R45"/>
      <pageMargins left="0" right="0" top="0" bottom="0" header="0" footer="0"/>
      <pageSetup paperSize="9" scale="54" orientation="landscape" r:id="rId11"/>
      <headerFooter>
        <oddFooter>&amp;L&amp;1#&amp;"Calibri"&amp;10 Sensitivity: Public</oddFooter>
      </headerFooter>
    </customSheetView>
    <customSheetView guid="{6B324A58-5A89-471C-AD21-0822EB95E67E}" scale="75" showPageBreaks="1" fitToPage="1" printArea="1" view="pageBreakPreview">
      <selection activeCell="D31" sqref="D31"/>
      <pageMargins left="0" right="0" top="0" bottom="0" header="0" footer="0"/>
      <pageSetup paperSize="9" scale="52" orientation="landscape" r:id="rId12"/>
      <headerFooter>
        <oddFooter>&amp;L&amp;1#&amp;"Calibri"&amp;10 Sensitivity: Public</oddFooter>
      </headerFooter>
    </customSheetView>
    <customSheetView guid="{613E785B-CD51-494D-B041-E8D30BF6F1EC}" scale="75" showPageBreaks="1" fitToPage="1" printArea="1" view="pageBreakPreview">
      <selection activeCell="B13" sqref="B13"/>
      <pageMargins left="0" right="0" top="0" bottom="0" header="0" footer="0"/>
      <pageSetup paperSize="9" scale="48" orientation="landscape" r:id="rId13"/>
      <headerFooter>
        <oddFooter>&amp;L&amp;1#&amp;"Calibri"&amp;10 Sensitivity: Public</oddFooter>
      </headerFooter>
    </customSheetView>
  </customSheetViews>
  <phoneticPr fontId="81" type="noConversion"/>
  <hyperlinks>
    <hyperlink ref="K276" r:id="rId14" display="ytluo@msca.com.sg" xr:uid="{00000000-0004-0000-0300-000005000000}"/>
    <hyperlink ref="K275" r:id="rId15" display="kslim@msca.com.sg" xr:uid="{00000000-0004-0000-0300-000007000000}"/>
    <hyperlink ref="K274" r:id="rId16" display="mailto:skoh@msca.com.sg" xr:uid="{00000000-0004-0000-0300-000009000000}"/>
    <hyperlink ref="K270" r:id="rId17" display="sinexp@msca.com.sg" xr:uid="{00000000-0004-0000-0300-000006000000}"/>
    <hyperlink ref="H270" r:id="rId18" display="custsvc@msca.com.sg" xr:uid="{00000000-0004-0000-0300-000003000000}"/>
    <hyperlink ref="I3" location="HOME!Print_Area" display="HOME" xr:uid="{3BAEE19D-DBF1-4464-B882-3A2C0A20CFD3}"/>
    <hyperlink ref="D278" r:id="rId19" xr:uid="{73AABF67-D2E3-478B-BD58-083F5BD93A59}"/>
    <hyperlink ref="D271" r:id="rId20" xr:uid="{5C080529-79BA-4923-AF78-733BA51E8A36}"/>
    <hyperlink ref="D272" r:id="rId21" xr:uid="{2DF85071-BA0F-45DC-A017-67746A5FDA76}"/>
    <hyperlink ref="D275" r:id="rId22" xr:uid="{131308D4-F04F-4E0F-915F-B19DC5EBD398}"/>
    <hyperlink ref="D277" r:id="rId23" xr:uid="{519E186F-C861-42CC-A1A3-7B06AB65065A}"/>
    <hyperlink ref="D276" r:id="rId24" xr:uid="{F48D8D37-214E-4019-9670-0D14D7DE17A4}"/>
    <hyperlink ref="D274" r:id="rId25" display="custsvc@msca.com.sg" xr:uid="{14A0FD8B-5A33-4898-9DE1-7348897524C5}"/>
    <hyperlink ref="D270" r:id="rId26" display="mktg-dept@msca.com.sg" xr:uid="{00000000-0004-0000-0300-00000C000000}"/>
  </hyperlinks>
  <pageMargins left="0.70866141732283472" right="0.70866141732283472" top="0.74803149606299213" bottom="0.74803149606299213" header="0.31496062992125984" footer="0.31496062992125984"/>
  <pageSetup paperSize="9" scale="50" orientation="landscape" r:id="rId27"/>
  <headerFooter>
    <oddFooter>&amp;L_x000D_&amp;1#&amp;"Calibri"&amp;10&amp;K000000 Sensitivity: Public</oddFooter>
  </headerFooter>
  <legacyDrawing r:id="rId28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>
    <tabColor rgb="FFFFFF00"/>
    <pageSetUpPr fitToPage="1"/>
  </sheetPr>
  <dimension ref="A2:S286"/>
  <sheetViews>
    <sheetView showGridLines="0" topLeftCell="A139" zoomScaleNormal="100" zoomScaleSheetLayoutView="75" workbookViewId="0">
      <selection activeCell="D263" sqref="D263"/>
    </sheetView>
  </sheetViews>
  <sheetFormatPr defaultColWidth="9.140625" defaultRowHeight="18.75" customHeight="1"/>
  <cols>
    <col min="1" max="1" width="17.7109375" style="325" customWidth="1"/>
    <col min="2" max="2" width="24.85546875" style="11" customWidth="1"/>
    <col min="3" max="3" width="25" style="11" bestFit="1" customWidth="1"/>
    <col min="4" max="5" width="20.140625" style="11" customWidth="1"/>
    <col min="6" max="6" width="23" style="11" customWidth="1"/>
    <col min="7" max="7" width="20.140625" style="11" customWidth="1"/>
    <col min="8" max="8" width="22.140625" style="11" customWidth="1"/>
    <col min="9" max="9" width="20.140625" style="17" customWidth="1"/>
    <col min="10" max="10" width="20.140625" style="18" customWidth="1"/>
    <col min="11" max="11" width="18.5703125" style="18" customWidth="1"/>
    <col min="12" max="12" width="20.7109375" style="18" customWidth="1"/>
    <col min="13" max="13" width="30.42578125" customWidth="1"/>
    <col min="14" max="14" width="22.28515625" style="18" customWidth="1"/>
    <col min="15" max="15" width="19.5703125" style="18" customWidth="1"/>
    <col min="16" max="16" width="18" style="18" customWidth="1"/>
    <col min="17" max="19" width="15.7109375" style="345" customWidth="1"/>
    <col min="20" max="20" width="15.7109375" style="18" customWidth="1"/>
    <col min="21" max="21" width="20.5703125" style="18" customWidth="1"/>
    <col min="22" max="22" width="21.28515625" style="18" customWidth="1"/>
    <col min="23" max="23" width="23.42578125" style="18" customWidth="1"/>
    <col min="24" max="16384" width="9.140625" style="18"/>
  </cols>
  <sheetData>
    <row r="2" spans="1:10" ht="20.100000000000001" customHeight="1" thickBot="1">
      <c r="A2" s="1023"/>
      <c r="B2" s="1573" t="s">
        <v>0</v>
      </c>
      <c r="C2" s="1573"/>
      <c r="D2" s="1573"/>
      <c r="E2" s="1573"/>
      <c r="F2" s="1573"/>
      <c r="G2" s="121"/>
      <c r="H2" s="943" t="s">
        <v>241</v>
      </c>
    </row>
    <row r="3" spans="1:10" ht="18.75" customHeight="1">
      <c r="A3" s="1023"/>
      <c r="B3" s="123"/>
      <c r="C3" s="122"/>
      <c r="D3" s="122"/>
      <c r="E3" s="122"/>
      <c r="F3" s="122"/>
      <c r="H3" s="1443"/>
    </row>
    <row r="4" spans="1:10" s="149" customFormat="1" ht="30" customHeight="1">
      <c r="A4" s="325"/>
      <c r="B4" s="1574" t="s">
        <v>14</v>
      </c>
      <c r="C4" s="1575"/>
      <c r="D4" s="1575"/>
      <c r="E4" s="1575"/>
      <c r="F4" s="1576"/>
      <c r="G4" s="147"/>
      <c r="H4" s="1444"/>
    </row>
    <row r="5" spans="1:10" s="149" customFormat="1" ht="30" customHeight="1">
      <c r="A5" s="325"/>
      <c r="B5" s="1079"/>
      <c r="C5" s="1079"/>
      <c r="D5" s="1079"/>
      <c r="E5" s="1079"/>
      <c r="F5" s="1079"/>
      <c r="G5" s="147"/>
      <c r="H5" s="379"/>
    </row>
    <row r="6" spans="1:10" s="149" customFormat="1" ht="20.100000000000001" customHeight="1">
      <c r="A6" s="1018"/>
      <c r="B6" s="1587" t="s">
        <v>245</v>
      </c>
      <c r="C6" s="1587"/>
      <c r="D6" s="1587"/>
      <c r="E6" s="1587"/>
      <c r="F6" s="1022"/>
      <c r="G6" s="145"/>
    </row>
    <row r="7" spans="1:10" ht="17.45">
      <c r="A7" s="327"/>
      <c r="B7" s="747"/>
      <c r="C7" s="533"/>
      <c r="D7" s="9"/>
      <c r="E7" s="9"/>
      <c r="F7" s="9"/>
      <c r="G7" s="9"/>
      <c r="H7" s="9"/>
    </row>
    <row r="8" spans="1:10" ht="34.5" hidden="1" customHeight="1">
      <c r="A8" s="804"/>
      <c r="B8" s="1589" t="s">
        <v>14</v>
      </c>
      <c r="C8" s="1590"/>
      <c r="D8" s="1579" t="s">
        <v>247</v>
      </c>
      <c r="E8" s="1147" t="s">
        <v>168</v>
      </c>
      <c r="F8" s="1147" t="s">
        <v>107</v>
      </c>
      <c r="G8" s="1238"/>
      <c r="H8" s="1365"/>
      <c r="I8" s="1366"/>
      <c r="J8" s="1367"/>
    </row>
    <row r="9" spans="1:10" ht="26.25" hidden="1" customHeight="1">
      <c r="A9" s="804"/>
      <c r="B9" s="1148" t="s">
        <v>249</v>
      </c>
      <c r="C9" s="1259" t="s">
        <v>250</v>
      </c>
      <c r="D9" s="1580"/>
      <c r="E9" s="1149" t="s">
        <v>47</v>
      </c>
      <c r="F9" s="1149" t="s">
        <v>98</v>
      </c>
      <c r="G9" s="1238"/>
      <c r="H9" s="1273" t="s">
        <v>388</v>
      </c>
      <c r="I9" s="1273" t="s">
        <v>251</v>
      </c>
      <c r="J9" s="1353" t="s">
        <v>252</v>
      </c>
    </row>
    <row r="10" spans="1:10" s="14" customFormat="1" ht="19.5" hidden="1" customHeight="1">
      <c r="A10" s="804"/>
      <c r="B10" s="1368" t="s">
        <v>2034</v>
      </c>
      <c r="C10" s="1368" t="s">
        <v>2035</v>
      </c>
      <c r="D10" s="1154">
        <v>45388</v>
      </c>
      <c r="E10" s="1184">
        <f t="shared" ref="E10:E11" si="0">D10+3</f>
        <v>45391</v>
      </c>
      <c r="F10" s="1155" t="s">
        <v>283</v>
      </c>
      <c r="G10" s="1238"/>
      <c r="H10" s="1151" t="e">
        <f>#REF!+7</f>
        <v>#REF!</v>
      </c>
      <c r="I10" s="1151" t="e">
        <f>#REF!+7</f>
        <v>#REF!</v>
      </c>
      <c r="J10" s="1351"/>
    </row>
    <row r="11" spans="1:10" s="14" customFormat="1" ht="19.5" hidden="1" customHeight="1">
      <c r="A11" s="804" t="s">
        <v>1833</v>
      </c>
      <c r="B11" s="1155" t="s">
        <v>283</v>
      </c>
      <c r="C11" s="1368" t="s">
        <v>2036</v>
      </c>
      <c r="D11" s="1156">
        <v>45391</v>
      </c>
      <c r="E11" s="1156">
        <f t="shared" si="0"/>
        <v>45394</v>
      </c>
      <c r="F11" s="1156">
        <f t="shared" ref="F11" si="1">D11+7</f>
        <v>45398</v>
      </c>
      <c r="G11" s="1238"/>
      <c r="H11" s="1151" t="e">
        <f t="shared" ref="H11:I58" si="2">H10+7</f>
        <v>#REF!</v>
      </c>
      <c r="I11" s="1151" t="e">
        <f t="shared" si="2"/>
        <v>#REF!</v>
      </c>
      <c r="J11" s="1351"/>
    </row>
    <row r="12" spans="1:10" s="14" customFormat="1" ht="19.5" hidden="1" customHeight="1">
      <c r="A12" s="804"/>
      <c r="B12" s="1368" t="s">
        <v>2037</v>
      </c>
      <c r="C12" s="1368" t="s">
        <v>2038</v>
      </c>
      <c r="D12" s="1154">
        <v>45402</v>
      </c>
      <c r="E12" s="1184">
        <f t="shared" ref="E12" si="3">D12+3</f>
        <v>45405</v>
      </c>
      <c r="F12" s="1155" t="s">
        <v>283</v>
      </c>
      <c r="G12" s="1238"/>
      <c r="H12" s="1151" t="e">
        <f t="shared" si="2"/>
        <v>#REF!</v>
      </c>
      <c r="I12" s="1151" t="e">
        <f t="shared" si="2"/>
        <v>#REF!</v>
      </c>
      <c r="J12" s="1351"/>
    </row>
    <row r="13" spans="1:10" s="14" customFormat="1" ht="19.5" hidden="1" customHeight="1">
      <c r="A13" s="804" t="s">
        <v>2040</v>
      </c>
      <c r="B13" s="1369" t="s">
        <v>1833</v>
      </c>
      <c r="C13" s="1368" t="s">
        <v>2041</v>
      </c>
      <c r="D13" s="1154">
        <v>45399</v>
      </c>
      <c r="E13" s="1155" t="s">
        <v>283</v>
      </c>
      <c r="F13" s="1184">
        <f t="shared" ref="F13" si="4">D13+7</f>
        <v>45406</v>
      </c>
      <c r="G13" s="1238"/>
      <c r="H13" s="1151" t="e">
        <f t="shared" si="2"/>
        <v>#REF!</v>
      </c>
      <c r="I13" s="1151" t="e">
        <f t="shared" si="2"/>
        <v>#REF!</v>
      </c>
      <c r="J13" s="1351"/>
    </row>
    <row r="14" spans="1:10" s="14" customFormat="1" ht="19.5" hidden="1" customHeight="1">
      <c r="A14" s="804" t="s">
        <v>1833</v>
      </c>
      <c r="B14" s="1369" t="s">
        <v>2040</v>
      </c>
      <c r="C14" s="1368" t="s">
        <v>4162</v>
      </c>
      <c r="D14" s="1154">
        <v>45412</v>
      </c>
      <c r="E14" s="1184">
        <f t="shared" ref="E14:E15" si="5">D14+3</f>
        <v>45415</v>
      </c>
      <c r="F14" s="1184">
        <f t="shared" ref="F14:F16" si="6">D14+7</f>
        <v>45419</v>
      </c>
      <c r="G14" s="1238"/>
      <c r="H14" s="1151" t="e">
        <f t="shared" si="2"/>
        <v>#REF!</v>
      </c>
      <c r="I14" s="1151" t="e">
        <f t="shared" si="2"/>
        <v>#REF!</v>
      </c>
      <c r="J14" s="1351"/>
    </row>
    <row r="15" spans="1:10" s="14" customFormat="1" ht="19.5" hidden="1" customHeight="1">
      <c r="A15" s="804"/>
      <c r="B15" s="1368" t="s">
        <v>320</v>
      </c>
      <c r="C15" s="1368" t="s">
        <v>4163</v>
      </c>
      <c r="D15" s="1154">
        <v>45417</v>
      </c>
      <c r="E15" s="1184">
        <f t="shared" si="5"/>
        <v>45420</v>
      </c>
      <c r="F15" s="1184">
        <f t="shared" si="6"/>
        <v>45424</v>
      </c>
      <c r="G15" s="1238"/>
      <c r="H15" s="1151" t="e">
        <f t="shared" si="2"/>
        <v>#REF!</v>
      </c>
      <c r="I15" s="1151" t="e">
        <f t="shared" si="2"/>
        <v>#REF!</v>
      </c>
      <c r="J15" s="1351"/>
    </row>
    <row r="16" spans="1:10" s="14" customFormat="1" ht="19.5" hidden="1" customHeight="1">
      <c r="A16" s="804"/>
      <c r="B16" s="1368" t="s">
        <v>2034</v>
      </c>
      <c r="C16" s="1368" t="s">
        <v>4164</v>
      </c>
      <c r="D16" s="1154">
        <v>45428</v>
      </c>
      <c r="E16" s="1184">
        <f t="shared" ref="E16" si="7">D16+3</f>
        <v>45431</v>
      </c>
      <c r="F16" s="1184">
        <f t="shared" si="6"/>
        <v>45435</v>
      </c>
      <c r="G16" s="1238"/>
      <c r="H16" s="1151" t="e">
        <f t="shared" si="2"/>
        <v>#REF!</v>
      </c>
      <c r="I16" s="1151" t="e">
        <f t="shared" si="2"/>
        <v>#REF!</v>
      </c>
      <c r="J16" s="1351"/>
    </row>
    <row r="17" spans="1:12" s="14" customFormat="1" ht="19.5" hidden="1" customHeight="1">
      <c r="A17" s="804"/>
      <c r="B17" s="1370" t="s">
        <v>283</v>
      </c>
      <c r="C17" s="1368" t="s">
        <v>4165</v>
      </c>
      <c r="D17" s="1156">
        <v>45432</v>
      </c>
      <c r="E17" s="1193">
        <f t="shared" ref="E17" si="8">D17+3</f>
        <v>45435</v>
      </c>
      <c r="F17" s="1193">
        <f t="shared" ref="F17" si="9">D17+7</f>
        <v>45439</v>
      </c>
      <c r="G17" s="1238"/>
      <c r="H17" s="1151" t="e">
        <f t="shared" si="2"/>
        <v>#REF!</v>
      </c>
      <c r="I17" s="1151" t="e">
        <f t="shared" si="2"/>
        <v>#REF!</v>
      </c>
      <c r="J17" s="1351"/>
    </row>
    <row r="18" spans="1:12" s="14" customFormat="1" ht="19.5" hidden="1" customHeight="1">
      <c r="A18" s="804" t="s">
        <v>2040</v>
      </c>
      <c r="B18" s="1368" t="s">
        <v>1833</v>
      </c>
      <c r="C18" s="1368" t="s">
        <v>4166</v>
      </c>
      <c r="D18" s="1154">
        <v>45441</v>
      </c>
      <c r="E18" s="1184">
        <f t="shared" ref="E18:E22" si="10">D18+3</f>
        <v>45444</v>
      </c>
      <c r="F18" s="1184">
        <f t="shared" ref="F18:F22" si="11">D18+7</f>
        <v>45448</v>
      </c>
      <c r="G18" s="1238"/>
      <c r="H18" s="1151" t="e">
        <f t="shared" si="2"/>
        <v>#REF!</v>
      </c>
      <c r="I18" s="1151" t="e">
        <f t="shared" si="2"/>
        <v>#REF!</v>
      </c>
      <c r="J18" s="1351"/>
    </row>
    <row r="19" spans="1:12" s="14" customFormat="1" ht="19.5" hidden="1" customHeight="1">
      <c r="A19" s="804" t="s">
        <v>4167</v>
      </c>
      <c r="B19" s="1370" t="s">
        <v>283</v>
      </c>
      <c r="C19" s="1368" t="s">
        <v>4168</v>
      </c>
      <c r="D19" s="1156">
        <v>45432</v>
      </c>
      <c r="E19" s="1193">
        <f t="shared" si="10"/>
        <v>45435</v>
      </c>
      <c r="F19" s="1193">
        <f t="shared" si="11"/>
        <v>45439</v>
      </c>
      <c r="G19" s="1238"/>
      <c r="H19" s="1151" t="e">
        <f t="shared" si="2"/>
        <v>#REF!</v>
      </c>
      <c r="I19" s="1151" t="e">
        <f t="shared" si="2"/>
        <v>#REF!</v>
      </c>
      <c r="J19" s="1351"/>
    </row>
    <row r="20" spans="1:12" s="14" customFormat="1" ht="19.5" hidden="1" customHeight="1">
      <c r="A20" s="804" t="s">
        <v>320</v>
      </c>
      <c r="B20" s="1368" t="s">
        <v>2040</v>
      </c>
      <c r="C20" s="1368" t="s">
        <v>4169</v>
      </c>
      <c r="D20" s="1154">
        <v>45454</v>
      </c>
      <c r="E20" s="1184">
        <f t="shared" si="10"/>
        <v>45457</v>
      </c>
      <c r="F20" s="1184">
        <f t="shared" si="11"/>
        <v>45461</v>
      </c>
      <c r="G20" s="1238"/>
      <c r="H20" s="1151" t="e">
        <f t="shared" si="2"/>
        <v>#REF!</v>
      </c>
      <c r="I20" s="1151" t="e">
        <f t="shared" si="2"/>
        <v>#REF!</v>
      </c>
      <c r="J20" s="1351"/>
    </row>
    <row r="21" spans="1:12" s="14" customFormat="1" ht="19.5" hidden="1" customHeight="1">
      <c r="A21" s="804" t="s">
        <v>4170</v>
      </c>
      <c r="B21" s="1370" t="s">
        <v>283</v>
      </c>
      <c r="C21" s="1368" t="s">
        <v>4171</v>
      </c>
      <c r="D21" s="1156">
        <v>45460</v>
      </c>
      <c r="E21" s="1193">
        <f t="shared" si="10"/>
        <v>45463</v>
      </c>
      <c r="F21" s="1193">
        <f t="shared" si="11"/>
        <v>45467</v>
      </c>
      <c r="G21" s="1238"/>
      <c r="H21" s="1151" t="e">
        <f t="shared" si="2"/>
        <v>#REF!</v>
      </c>
      <c r="I21" s="1151" t="e">
        <f t="shared" si="2"/>
        <v>#REF!</v>
      </c>
      <c r="J21" s="1351"/>
    </row>
    <row r="22" spans="1:12" s="14" customFormat="1" ht="19.5" hidden="1" customHeight="1">
      <c r="A22" s="804"/>
      <c r="B22" s="1368" t="s">
        <v>2037</v>
      </c>
      <c r="C22" s="1368" t="s">
        <v>4172</v>
      </c>
      <c r="D22" s="1154">
        <v>45474</v>
      </c>
      <c r="E22" s="1184">
        <f t="shared" si="10"/>
        <v>45477</v>
      </c>
      <c r="F22" s="1184">
        <f t="shared" si="11"/>
        <v>45481</v>
      </c>
      <c r="G22" s="1238"/>
      <c r="H22" s="1151" t="e">
        <f t="shared" si="2"/>
        <v>#REF!</v>
      </c>
      <c r="I22" s="1151" t="e">
        <f t="shared" si="2"/>
        <v>#REF!</v>
      </c>
      <c r="J22" s="1351"/>
    </row>
    <row r="23" spans="1:12" s="14" customFormat="1" ht="19.5" hidden="1" customHeight="1">
      <c r="A23" s="804"/>
      <c r="B23" s="1368" t="s">
        <v>1833</v>
      </c>
      <c r="C23" s="1368" t="s">
        <v>4173</v>
      </c>
      <c r="D23" s="1154">
        <v>45472</v>
      </c>
      <c r="E23" s="1184">
        <f t="shared" ref="E23:E24" si="12">D23+3</f>
        <v>45475</v>
      </c>
      <c r="F23" s="1184">
        <f t="shared" ref="F23:F24" si="13">D23+7</f>
        <v>45479</v>
      </c>
      <c r="G23" s="1238"/>
      <c r="H23" s="1151" t="e">
        <f t="shared" si="2"/>
        <v>#REF!</v>
      </c>
      <c r="I23" s="1151" t="e">
        <f t="shared" si="2"/>
        <v>#REF!</v>
      </c>
      <c r="J23" s="1351"/>
    </row>
    <row r="24" spans="1:12" s="14" customFormat="1" ht="19.5" hidden="1" customHeight="1">
      <c r="A24" s="804"/>
      <c r="B24" s="1368" t="s">
        <v>320</v>
      </c>
      <c r="C24" s="1368" t="s">
        <v>4174</v>
      </c>
      <c r="D24" s="1154">
        <v>45483</v>
      </c>
      <c r="E24" s="1184">
        <f t="shared" si="12"/>
        <v>45486</v>
      </c>
      <c r="F24" s="1184">
        <f t="shared" si="13"/>
        <v>45490</v>
      </c>
      <c r="G24" s="1238"/>
      <c r="H24" s="1151" t="e">
        <f t="shared" si="2"/>
        <v>#REF!</v>
      </c>
      <c r="I24" s="1151" t="e">
        <f t="shared" si="2"/>
        <v>#REF!</v>
      </c>
      <c r="J24" s="1351"/>
    </row>
    <row r="25" spans="1:12" s="14" customFormat="1" ht="19.5" hidden="1" customHeight="1">
      <c r="A25" s="804" t="s">
        <v>4175</v>
      </c>
      <c r="B25" s="1368" t="s">
        <v>2037</v>
      </c>
      <c r="C25" s="1368" t="s">
        <v>4176</v>
      </c>
      <c r="D25" s="1155" t="s">
        <v>283</v>
      </c>
      <c r="E25" s="1193" t="e">
        <f t="shared" ref="E25" si="14">D25+3</f>
        <v>#VALUE!</v>
      </c>
      <c r="F25" s="1193" t="e">
        <f t="shared" ref="F25" si="15">D25+7</f>
        <v>#VALUE!</v>
      </c>
      <c r="G25" s="1238"/>
      <c r="H25" s="1151" t="e">
        <f t="shared" si="2"/>
        <v>#REF!</v>
      </c>
      <c r="I25" s="1151" t="e">
        <f t="shared" si="2"/>
        <v>#REF!</v>
      </c>
      <c r="J25" s="1351"/>
    </row>
    <row r="26" spans="1:12" s="14" customFormat="1" ht="19.5" hidden="1" customHeight="1">
      <c r="A26" s="804"/>
      <c r="B26" s="1368" t="s">
        <v>2040</v>
      </c>
      <c r="C26" s="1368" t="s">
        <v>4177</v>
      </c>
      <c r="D26" s="1154">
        <v>45494</v>
      </c>
      <c r="E26" s="1184">
        <f t="shared" ref="E26" si="16">D26+3</f>
        <v>45497</v>
      </c>
      <c r="F26" s="1184">
        <f t="shared" ref="F26" si="17">D26+7</f>
        <v>45501</v>
      </c>
      <c r="G26" s="1238"/>
      <c r="H26" s="1151" t="e">
        <f t="shared" si="2"/>
        <v>#REF!</v>
      </c>
      <c r="I26" s="1151" t="e">
        <f t="shared" si="2"/>
        <v>#REF!</v>
      </c>
      <c r="J26" s="1238"/>
      <c r="L26" s="13"/>
    </row>
    <row r="27" spans="1:12" s="14" customFormat="1" ht="19.5" hidden="1" customHeight="1">
      <c r="A27" s="804"/>
      <c r="B27" s="1368" t="s">
        <v>2034</v>
      </c>
      <c r="C27" s="1368" t="s">
        <v>4178</v>
      </c>
      <c r="D27" s="1154">
        <v>45498</v>
      </c>
      <c r="E27" s="1184">
        <f t="shared" ref="E27:E31" si="18">D27+3</f>
        <v>45501</v>
      </c>
      <c r="F27" s="1184">
        <f t="shared" ref="F27:F31" si="19">D27+7</f>
        <v>45505</v>
      </c>
      <c r="G27" s="1238"/>
      <c r="H27" s="1151" t="e">
        <f t="shared" si="2"/>
        <v>#REF!</v>
      </c>
      <c r="I27" s="1151" t="e">
        <f t="shared" si="2"/>
        <v>#REF!</v>
      </c>
      <c r="J27" s="1238"/>
      <c r="L27" s="13"/>
    </row>
    <row r="28" spans="1:12" s="14" customFormat="1" ht="19.5" hidden="1" customHeight="1">
      <c r="A28" s="804"/>
      <c r="B28" s="1368" t="s">
        <v>1833</v>
      </c>
      <c r="C28" s="1368" t="s">
        <v>4179</v>
      </c>
      <c r="D28" s="1154">
        <v>45504</v>
      </c>
      <c r="E28" s="1184">
        <f t="shared" si="18"/>
        <v>45507</v>
      </c>
      <c r="F28" s="1184">
        <f t="shared" si="19"/>
        <v>45511</v>
      </c>
      <c r="G28" s="1238"/>
      <c r="H28" s="1151" t="e">
        <f t="shared" si="2"/>
        <v>#REF!</v>
      </c>
      <c r="I28" s="1151" t="e">
        <f t="shared" si="2"/>
        <v>#REF!</v>
      </c>
      <c r="J28" s="1238"/>
      <c r="L28" s="13"/>
    </row>
    <row r="29" spans="1:12" s="14" customFormat="1" ht="19.5" hidden="1" customHeight="1">
      <c r="A29" s="804" t="s">
        <v>320</v>
      </c>
      <c r="B29" s="1368" t="s">
        <v>2037</v>
      </c>
      <c r="C29" s="1368" t="s">
        <v>4180</v>
      </c>
      <c r="D29" s="1154">
        <v>45513</v>
      </c>
      <c r="E29" s="1184">
        <f t="shared" si="18"/>
        <v>45516</v>
      </c>
      <c r="F29" s="1184">
        <f t="shared" si="19"/>
        <v>45520</v>
      </c>
      <c r="G29" s="1238"/>
      <c r="H29" s="1151" t="e">
        <f t="shared" si="2"/>
        <v>#REF!</v>
      </c>
      <c r="I29" s="1151" t="e">
        <f t="shared" si="2"/>
        <v>#REF!</v>
      </c>
      <c r="J29" s="1238"/>
      <c r="L29" s="13"/>
    </row>
    <row r="30" spans="1:12" s="14" customFormat="1" ht="19.5" hidden="1" customHeight="1">
      <c r="A30" s="804" t="s">
        <v>2037</v>
      </c>
      <c r="B30" s="1368" t="s">
        <v>320</v>
      </c>
      <c r="C30" s="1368" t="s">
        <v>4181</v>
      </c>
      <c r="D30" s="1154">
        <v>45516</v>
      </c>
      <c r="E30" s="1184">
        <f t="shared" si="18"/>
        <v>45519</v>
      </c>
      <c r="F30" s="1184">
        <f t="shared" si="19"/>
        <v>45523</v>
      </c>
      <c r="G30" s="1238"/>
      <c r="H30" s="1151" t="e">
        <f t="shared" si="2"/>
        <v>#REF!</v>
      </c>
      <c r="I30" s="1151" t="e">
        <f t="shared" si="2"/>
        <v>#REF!</v>
      </c>
      <c r="J30" s="1238"/>
      <c r="L30" s="13"/>
    </row>
    <row r="31" spans="1:12" s="14" customFormat="1" ht="19.5" hidden="1" customHeight="1">
      <c r="A31" s="804"/>
      <c r="B31" s="1368" t="s">
        <v>2040</v>
      </c>
      <c r="C31" s="1368" t="s">
        <v>4182</v>
      </c>
      <c r="D31" s="1154">
        <v>45524</v>
      </c>
      <c r="E31" s="1184">
        <f t="shared" si="18"/>
        <v>45527</v>
      </c>
      <c r="F31" s="1184">
        <f t="shared" si="19"/>
        <v>45531</v>
      </c>
      <c r="G31" s="1238"/>
      <c r="H31" s="1151" t="e">
        <f t="shared" si="2"/>
        <v>#REF!</v>
      </c>
      <c r="I31" s="1151" t="e">
        <f t="shared" si="2"/>
        <v>#REF!</v>
      </c>
      <c r="J31" s="1238"/>
      <c r="L31" s="13"/>
    </row>
    <row r="32" spans="1:12" s="14" customFormat="1" ht="19.5" hidden="1" customHeight="1">
      <c r="A32" s="804"/>
      <c r="B32" s="1368" t="s">
        <v>2034</v>
      </c>
      <c r="C32" s="1368" t="s">
        <v>4183</v>
      </c>
      <c r="D32" s="1154">
        <v>45533</v>
      </c>
      <c r="E32" s="1184">
        <f t="shared" ref="E32:E35" si="20">D32+3</f>
        <v>45536</v>
      </c>
      <c r="F32" s="1184">
        <f t="shared" ref="F32:F35" si="21">D32+7</f>
        <v>45540</v>
      </c>
      <c r="G32" s="1238"/>
      <c r="H32" s="1151" t="e">
        <f t="shared" si="2"/>
        <v>#REF!</v>
      </c>
      <c r="I32" s="1151" t="e">
        <f t="shared" si="2"/>
        <v>#REF!</v>
      </c>
      <c r="J32" s="1238"/>
      <c r="L32" s="13"/>
    </row>
    <row r="33" spans="1:12" s="14" customFormat="1" ht="19.5" hidden="1" customHeight="1">
      <c r="A33" s="804"/>
      <c r="B33" s="1368" t="s">
        <v>1833</v>
      </c>
      <c r="C33" s="1368" t="s">
        <v>4184</v>
      </c>
      <c r="D33" s="1154">
        <v>45540</v>
      </c>
      <c r="E33" s="1184">
        <f t="shared" si="20"/>
        <v>45543</v>
      </c>
      <c r="F33" s="1184">
        <f t="shared" si="21"/>
        <v>45547</v>
      </c>
      <c r="G33" s="1238"/>
      <c r="H33" s="1151" t="e">
        <f t="shared" si="2"/>
        <v>#REF!</v>
      </c>
      <c r="I33" s="1151" t="e">
        <f t="shared" si="2"/>
        <v>#REF!</v>
      </c>
      <c r="J33" s="1238"/>
      <c r="L33" s="13"/>
    </row>
    <row r="34" spans="1:12" s="14" customFormat="1" ht="19.5" hidden="1" customHeight="1">
      <c r="A34" s="804"/>
      <c r="B34" s="1368" t="s">
        <v>2037</v>
      </c>
      <c r="C34" s="1368" t="s">
        <v>4185</v>
      </c>
      <c r="D34" s="1154">
        <v>45545</v>
      </c>
      <c r="E34" s="1184">
        <f t="shared" si="20"/>
        <v>45548</v>
      </c>
      <c r="F34" s="1184">
        <f t="shared" si="21"/>
        <v>45552</v>
      </c>
      <c r="G34" s="1238"/>
      <c r="H34" s="1151" t="e">
        <f t="shared" si="2"/>
        <v>#REF!</v>
      </c>
      <c r="I34" s="1151" t="e">
        <f t="shared" si="2"/>
        <v>#REF!</v>
      </c>
      <c r="J34" s="1238"/>
      <c r="L34" s="13"/>
    </row>
    <row r="35" spans="1:12" s="14" customFormat="1" ht="19.5" hidden="1" customHeight="1">
      <c r="A35" s="804"/>
      <c r="B35" s="1368" t="s">
        <v>320</v>
      </c>
      <c r="C35" s="1368" t="s">
        <v>4186</v>
      </c>
      <c r="D35" s="1154">
        <v>45558</v>
      </c>
      <c r="E35" s="1184">
        <f t="shared" si="20"/>
        <v>45561</v>
      </c>
      <c r="F35" s="1184">
        <f t="shared" si="21"/>
        <v>45565</v>
      </c>
      <c r="G35" s="1238"/>
      <c r="H35" s="1151" t="e">
        <f t="shared" si="2"/>
        <v>#REF!</v>
      </c>
      <c r="I35" s="1151" t="e">
        <f t="shared" si="2"/>
        <v>#REF!</v>
      </c>
      <c r="J35" s="1238"/>
      <c r="L35" s="13"/>
    </row>
    <row r="36" spans="1:12" s="14" customFormat="1" ht="19.5" hidden="1" customHeight="1">
      <c r="A36" s="804"/>
      <c r="B36" s="1368" t="s">
        <v>2040</v>
      </c>
      <c r="C36" s="1368" t="s">
        <v>4187</v>
      </c>
      <c r="D36" s="1155" t="s">
        <v>283</v>
      </c>
      <c r="E36" s="1319"/>
      <c r="F36" s="1319"/>
      <c r="G36" s="1238"/>
      <c r="H36" s="1151" t="e">
        <f t="shared" si="2"/>
        <v>#REF!</v>
      </c>
      <c r="I36" s="1151" t="e">
        <f t="shared" si="2"/>
        <v>#REF!</v>
      </c>
      <c r="J36" s="1238"/>
      <c r="L36" s="13"/>
    </row>
    <row r="37" spans="1:12" s="14" customFormat="1" ht="19.5" hidden="1" customHeight="1">
      <c r="A37" s="804" t="s">
        <v>4188</v>
      </c>
      <c r="B37" s="1368" t="s">
        <v>2499</v>
      </c>
      <c r="C37" s="1368" t="s">
        <v>4189</v>
      </c>
      <c r="D37" s="1154">
        <v>45568</v>
      </c>
      <c r="E37" s="1184">
        <f t="shared" ref="E37:E40" si="22">D37+3</f>
        <v>45571</v>
      </c>
      <c r="F37" s="1184">
        <f t="shared" ref="F37:F40" si="23">D37+7</f>
        <v>45575</v>
      </c>
      <c r="G37" s="1238"/>
      <c r="H37" s="1151" t="e">
        <f t="shared" si="2"/>
        <v>#REF!</v>
      </c>
      <c r="I37" s="1151" t="e">
        <f t="shared" si="2"/>
        <v>#REF!</v>
      </c>
      <c r="J37" s="1238"/>
      <c r="L37" s="13"/>
    </row>
    <row r="38" spans="1:12" s="14" customFormat="1" ht="19.5" hidden="1" customHeight="1">
      <c r="A38" s="804" t="s">
        <v>1833</v>
      </c>
      <c r="B38" s="1368" t="s">
        <v>3633</v>
      </c>
      <c r="C38" s="1368" t="s">
        <v>4190</v>
      </c>
      <c r="D38" s="1154">
        <v>45574</v>
      </c>
      <c r="E38" s="1184">
        <f t="shared" ref="E38" si="24">D38+3</f>
        <v>45577</v>
      </c>
      <c r="F38" s="1184">
        <f t="shared" ref="F38" si="25">D38+7</f>
        <v>45581</v>
      </c>
      <c r="G38" s="1238"/>
      <c r="H38" s="1151" t="e">
        <f t="shared" si="2"/>
        <v>#REF!</v>
      </c>
      <c r="I38" s="1151" t="e">
        <f t="shared" si="2"/>
        <v>#REF!</v>
      </c>
      <c r="J38" s="1238"/>
      <c r="L38" s="13"/>
    </row>
    <row r="39" spans="1:12" s="14" customFormat="1" ht="19.5" hidden="1" customHeight="1">
      <c r="A39" s="804" t="s">
        <v>2037</v>
      </c>
      <c r="B39" s="1368" t="s">
        <v>320</v>
      </c>
      <c r="C39" s="1368" t="s">
        <v>4191</v>
      </c>
      <c r="D39" s="1154">
        <v>45583</v>
      </c>
      <c r="E39" s="1184">
        <f t="shared" si="22"/>
        <v>45586</v>
      </c>
      <c r="F39" s="1184">
        <f t="shared" si="23"/>
        <v>45590</v>
      </c>
      <c r="G39" s="1238"/>
      <c r="H39" s="1151" t="e">
        <f t="shared" si="2"/>
        <v>#REF!</v>
      </c>
      <c r="I39" s="1151" t="e">
        <f t="shared" si="2"/>
        <v>#REF!</v>
      </c>
      <c r="J39" s="1238"/>
      <c r="L39" s="13"/>
    </row>
    <row r="40" spans="1:12" s="14" customFormat="1" ht="19.5" hidden="1" customHeight="1">
      <c r="A40" s="804" t="s">
        <v>320</v>
      </c>
      <c r="B40" s="1368" t="s">
        <v>2037</v>
      </c>
      <c r="C40" s="1368" t="s">
        <v>4192</v>
      </c>
      <c r="D40" s="1154">
        <v>45589</v>
      </c>
      <c r="E40" s="1184">
        <f t="shared" si="22"/>
        <v>45592</v>
      </c>
      <c r="F40" s="1184">
        <f t="shared" si="23"/>
        <v>45596</v>
      </c>
      <c r="G40" s="1238"/>
      <c r="H40" s="1151" t="e">
        <f t="shared" si="2"/>
        <v>#REF!</v>
      </c>
      <c r="I40" s="1151" t="e">
        <f t="shared" si="2"/>
        <v>#REF!</v>
      </c>
      <c r="J40" s="1238"/>
      <c r="L40" s="13"/>
    </row>
    <row r="41" spans="1:12" s="14" customFormat="1" ht="19.5" hidden="1" customHeight="1">
      <c r="A41" s="804"/>
      <c r="B41" s="1368" t="s">
        <v>2040</v>
      </c>
      <c r="C41" s="1368" t="s">
        <v>4193</v>
      </c>
      <c r="D41" s="1155" t="s">
        <v>283</v>
      </c>
      <c r="E41" s="1157"/>
      <c r="F41" s="1157"/>
      <c r="G41" s="1238"/>
      <c r="H41" s="1151" t="e">
        <f t="shared" si="2"/>
        <v>#REF!</v>
      </c>
      <c r="I41" s="1151" t="e">
        <f t="shared" si="2"/>
        <v>#REF!</v>
      </c>
      <c r="J41" s="1238"/>
      <c r="L41" s="13"/>
    </row>
    <row r="42" spans="1:12" s="14" customFormat="1" ht="19.5" hidden="1" customHeight="1">
      <c r="A42" s="804" t="s">
        <v>2499</v>
      </c>
      <c r="B42" s="1368" t="s">
        <v>267</v>
      </c>
      <c r="C42" s="1368" t="s">
        <v>4194</v>
      </c>
      <c r="D42" s="1154">
        <v>45606</v>
      </c>
      <c r="E42" s="1184">
        <f t="shared" ref="E42" si="26">D42+3</f>
        <v>45609</v>
      </c>
      <c r="F42" s="1184">
        <f t="shared" ref="F42" si="27">D42+7</f>
        <v>45613</v>
      </c>
      <c r="G42" s="1238"/>
      <c r="H42" s="1151" t="e">
        <f t="shared" si="2"/>
        <v>#REF!</v>
      </c>
      <c r="I42" s="1151" t="e">
        <f t="shared" si="2"/>
        <v>#REF!</v>
      </c>
      <c r="J42" s="1238"/>
      <c r="L42" s="13"/>
    </row>
    <row r="43" spans="1:12" s="14" customFormat="1" ht="19.5" hidden="1" customHeight="1">
      <c r="A43" s="804" t="s">
        <v>3633</v>
      </c>
      <c r="B43" s="1368" t="s">
        <v>4195</v>
      </c>
      <c r="C43" s="1368" t="s">
        <v>4196</v>
      </c>
      <c r="D43" s="1154">
        <v>45617</v>
      </c>
      <c r="E43" s="1155" t="s">
        <v>283</v>
      </c>
      <c r="F43" s="1184">
        <f t="shared" ref="F43:F45" si="28">D43+7</f>
        <v>45624</v>
      </c>
      <c r="G43" s="1238"/>
      <c r="H43" s="1151" t="e">
        <f t="shared" si="2"/>
        <v>#REF!</v>
      </c>
      <c r="I43" s="1151" t="e">
        <f t="shared" si="2"/>
        <v>#REF!</v>
      </c>
      <c r="J43" s="1238"/>
      <c r="L43" s="13"/>
    </row>
    <row r="44" spans="1:12" s="14" customFormat="1" ht="19.5" hidden="1" customHeight="1">
      <c r="A44" s="804" t="s">
        <v>4197</v>
      </c>
      <c r="B44" s="1368" t="s">
        <v>2499</v>
      </c>
      <c r="C44" s="1368" t="s">
        <v>4198</v>
      </c>
      <c r="D44" s="1154">
        <v>45624</v>
      </c>
      <c r="E44" s="1184">
        <f t="shared" ref="E44:E45" si="29">D44+3</f>
        <v>45627</v>
      </c>
      <c r="F44" s="1184">
        <f t="shared" si="28"/>
        <v>45631</v>
      </c>
      <c r="G44" s="1238"/>
      <c r="H44" s="1151" t="e">
        <f t="shared" si="2"/>
        <v>#REF!</v>
      </c>
      <c r="I44" s="1151" t="e">
        <f t="shared" si="2"/>
        <v>#REF!</v>
      </c>
      <c r="J44" s="1238"/>
      <c r="L44" s="13"/>
    </row>
    <row r="45" spans="1:12" s="14" customFormat="1" ht="19.5" hidden="1" customHeight="1">
      <c r="A45" s="804" t="s">
        <v>4199</v>
      </c>
      <c r="B45" s="1368" t="s">
        <v>2129</v>
      </c>
      <c r="C45" s="1368" t="s">
        <v>4200</v>
      </c>
      <c r="D45" s="1154">
        <v>45632</v>
      </c>
      <c r="E45" s="1184">
        <f t="shared" si="29"/>
        <v>45635</v>
      </c>
      <c r="F45" s="1184">
        <f t="shared" si="28"/>
        <v>45639</v>
      </c>
      <c r="G45" s="1238"/>
      <c r="H45" s="1151" t="e">
        <f t="shared" si="2"/>
        <v>#REF!</v>
      </c>
      <c r="I45" s="1151" t="e">
        <f t="shared" si="2"/>
        <v>#REF!</v>
      </c>
      <c r="J45" s="1238"/>
      <c r="L45" s="13"/>
    </row>
    <row r="46" spans="1:12" s="14" customFormat="1" ht="19.5" hidden="1" customHeight="1">
      <c r="A46" s="804" t="s">
        <v>2040</v>
      </c>
      <c r="B46" s="1368" t="s">
        <v>4201</v>
      </c>
      <c r="C46" s="1368" t="s">
        <v>4202</v>
      </c>
      <c r="D46" s="1154">
        <v>45636</v>
      </c>
      <c r="E46" s="1184">
        <f t="shared" ref="E46" si="30">D46+3</f>
        <v>45639</v>
      </c>
      <c r="F46" s="1184">
        <f t="shared" ref="F46" si="31">D46+7</f>
        <v>45643</v>
      </c>
      <c r="G46" s="1238"/>
      <c r="H46" s="1151" t="e">
        <f t="shared" si="2"/>
        <v>#REF!</v>
      </c>
      <c r="I46" s="1151" t="e">
        <f t="shared" si="2"/>
        <v>#REF!</v>
      </c>
      <c r="J46" s="1238"/>
      <c r="L46" s="13"/>
    </row>
    <row r="47" spans="1:12" s="14" customFormat="1" ht="19.5" hidden="1" customHeight="1">
      <c r="A47" s="804"/>
      <c r="B47" s="1368" t="s">
        <v>267</v>
      </c>
      <c r="C47" s="1368" t="s">
        <v>4203</v>
      </c>
      <c r="D47" s="1154">
        <v>45645</v>
      </c>
      <c r="E47" s="1155" t="s">
        <v>283</v>
      </c>
      <c r="F47" s="1155" t="s">
        <v>283</v>
      </c>
      <c r="G47" s="1238"/>
      <c r="H47" s="1151" t="e">
        <f t="shared" si="2"/>
        <v>#REF!</v>
      </c>
      <c r="I47" s="1151" t="e">
        <f t="shared" si="2"/>
        <v>#REF!</v>
      </c>
      <c r="J47" s="1238"/>
      <c r="L47" s="13"/>
    </row>
    <row r="48" spans="1:12" s="14" customFormat="1" ht="19.5" hidden="1" customHeight="1">
      <c r="A48" s="804" t="s">
        <v>4195</v>
      </c>
      <c r="B48" s="1368" t="s">
        <v>721</v>
      </c>
      <c r="C48" s="1368" t="s">
        <v>4204</v>
      </c>
      <c r="D48" s="1155" t="s">
        <v>283</v>
      </c>
      <c r="E48" s="1193"/>
      <c r="F48" s="1193"/>
      <c r="G48" s="1238"/>
      <c r="H48" s="1151" t="e">
        <f t="shared" si="2"/>
        <v>#REF!</v>
      </c>
      <c r="I48" s="1151" t="e">
        <f t="shared" si="2"/>
        <v>#REF!</v>
      </c>
      <c r="J48" s="1238"/>
      <c r="L48" s="13"/>
    </row>
    <row r="49" spans="1:12" s="14" customFormat="1" ht="19.5" hidden="1" customHeight="1">
      <c r="A49" s="804" t="s">
        <v>2499</v>
      </c>
      <c r="B49" s="1369" t="s">
        <v>307</v>
      </c>
      <c r="C49" s="1368" t="s">
        <v>4205</v>
      </c>
      <c r="D49" s="1154">
        <v>45656</v>
      </c>
      <c r="E49" s="1193"/>
      <c r="F49" s="1193"/>
      <c r="G49" s="1238"/>
      <c r="H49" s="1151" t="e">
        <f t="shared" si="2"/>
        <v>#REF!</v>
      </c>
      <c r="I49" s="1151" t="e">
        <f t="shared" si="2"/>
        <v>#REF!</v>
      </c>
      <c r="J49" s="1238"/>
      <c r="L49" s="13"/>
    </row>
    <row r="50" spans="1:12" s="14" customFormat="1" ht="19.5" hidden="1" customHeight="1">
      <c r="A50" s="804"/>
      <c r="B50" s="1368" t="s">
        <v>2499</v>
      </c>
      <c r="C50" s="1368" t="s">
        <v>4206</v>
      </c>
      <c r="D50" s="1154">
        <v>45668</v>
      </c>
      <c r="E50" s="1155" t="s">
        <v>283</v>
      </c>
      <c r="F50" s="1155" t="s">
        <v>283</v>
      </c>
      <c r="G50" s="1238"/>
      <c r="H50" s="1151" t="e">
        <f t="shared" si="2"/>
        <v>#REF!</v>
      </c>
      <c r="I50" s="1151" t="e">
        <f t="shared" si="2"/>
        <v>#REF!</v>
      </c>
      <c r="J50" s="1238"/>
      <c r="L50" s="13"/>
    </row>
    <row r="51" spans="1:12" s="14" customFormat="1" ht="19.5" hidden="1" customHeight="1">
      <c r="A51" s="804"/>
      <c r="B51" s="1368" t="s">
        <v>2129</v>
      </c>
      <c r="C51" s="1368" t="s">
        <v>4207</v>
      </c>
      <c r="D51" s="1154">
        <v>45675</v>
      </c>
      <c r="E51" s="1184">
        <f t="shared" ref="E51" si="32">D51+3</f>
        <v>45678</v>
      </c>
      <c r="F51" s="1155" t="s">
        <v>283</v>
      </c>
      <c r="G51" s="1238"/>
      <c r="H51" s="1151" t="e">
        <f t="shared" si="2"/>
        <v>#REF!</v>
      </c>
      <c r="I51" s="1151" t="e">
        <f t="shared" si="2"/>
        <v>#REF!</v>
      </c>
      <c r="J51" s="1238"/>
      <c r="L51" s="13"/>
    </row>
    <row r="52" spans="1:12" s="14" customFormat="1" ht="19.5" hidden="1" customHeight="1">
      <c r="A52" s="804"/>
      <c r="B52" s="1368" t="s">
        <v>3633</v>
      </c>
      <c r="C52" s="1368" t="s">
        <v>4208</v>
      </c>
      <c r="D52" s="1154">
        <v>45309</v>
      </c>
      <c r="E52" s="1184">
        <f t="shared" ref="E52:E53" si="33">D52+3</f>
        <v>45312</v>
      </c>
      <c r="F52" s="1184">
        <f t="shared" ref="F52:F53" si="34">D52+7</f>
        <v>45316</v>
      </c>
      <c r="G52" s="1238"/>
      <c r="H52" s="1151" t="e">
        <f t="shared" si="2"/>
        <v>#REF!</v>
      </c>
      <c r="I52" s="1151" t="e">
        <f t="shared" si="2"/>
        <v>#REF!</v>
      </c>
      <c r="J52" s="1238"/>
      <c r="L52" s="13"/>
    </row>
    <row r="53" spans="1:12" s="14" customFormat="1" ht="19.5" hidden="1" customHeight="1">
      <c r="A53" s="804" t="s">
        <v>4209</v>
      </c>
      <c r="B53" s="1368" t="s">
        <v>267</v>
      </c>
      <c r="C53" s="1368" t="s">
        <v>4210</v>
      </c>
      <c r="D53" s="1154">
        <v>45685</v>
      </c>
      <c r="E53" s="1184">
        <f t="shared" si="33"/>
        <v>45688</v>
      </c>
      <c r="F53" s="1184">
        <f t="shared" si="34"/>
        <v>45692</v>
      </c>
      <c r="G53" s="1238"/>
      <c r="H53" s="1151" t="e">
        <f t="shared" si="2"/>
        <v>#REF!</v>
      </c>
      <c r="I53" s="1151" t="e">
        <f t="shared" si="2"/>
        <v>#REF!</v>
      </c>
      <c r="J53" s="1238"/>
      <c r="L53" s="13"/>
    </row>
    <row r="54" spans="1:12" s="14" customFormat="1" ht="19.5" hidden="1" customHeight="1">
      <c r="A54" s="804" t="s">
        <v>267</v>
      </c>
      <c r="B54" s="1368" t="s">
        <v>3530</v>
      </c>
      <c r="C54" s="1368" t="s">
        <v>4211</v>
      </c>
      <c r="D54" s="1154">
        <v>45696</v>
      </c>
      <c r="E54" s="1184">
        <f t="shared" ref="E54" si="35">D54+3</f>
        <v>45699</v>
      </c>
      <c r="F54" s="1184">
        <f t="shared" ref="F54" si="36">D54+7</f>
        <v>45703</v>
      </c>
      <c r="G54" s="1238"/>
      <c r="H54" s="1151" t="e">
        <f t="shared" si="2"/>
        <v>#REF!</v>
      </c>
      <c r="I54" s="1151" t="e">
        <f t="shared" si="2"/>
        <v>#REF!</v>
      </c>
      <c r="J54" s="1238"/>
      <c r="L54" s="13"/>
    </row>
    <row r="55" spans="1:12" s="14" customFormat="1" ht="19.5" hidden="1" customHeight="1">
      <c r="A55" s="804" t="s">
        <v>2499</v>
      </c>
      <c r="B55" s="1369" t="s">
        <v>307</v>
      </c>
      <c r="C55" s="1368" t="s">
        <v>4212</v>
      </c>
      <c r="D55" s="1156">
        <v>45327</v>
      </c>
      <c r="E55" s="1157"/>
      <c r="F55" s="1157"/>
      <c r="G55" s="1238"/>
      <c r="H55" s="1151" t="e">
        <f t="shared" si="2"/>
        <v>#REF!</v>
      </c>
      <c r="I55" s="1151" t="e">
        <f t="shared" si="2"/>
        <v>#REF!</v>
      </c>
      <c r="J55" s="1238"/>
      <c r="L55" s="13"/>
    </row>
    <row r="56" spans="1:12" s="14" customFormat="1" ht="19.5" hidden="1" customHeight="1">
      <c r="A56" s="804"/>
      <c r="B56" s="1368" t="s">
        <v>3633</v>
      </c>
      <c r="C56" s="1368" t="s">
        <v>4213</v>
      </c>
      <c r="D56" s="1177" t="s">
        <v>283</v>
      </c>
      <c r="E56" s="1193"/>
      <c r="F56" s="1193"/>
      <c r="G56" s="1238"/>
      <c r="H56" s="1151" t="e">
        <f t="shared" si="2"/>
        <v>#REF!</v>
      </c>
      <c r="I56" s="1151" t="e">
        <f t="shared" si="2"/>
        <v>#REF!</v>
      </c>
      <c r="J56" s="1238"/>
      <c r="L56" s="13"/>
    </row>
    <row r="57" spans="1:12" s="14" customFormat="1" ht="19.5" hidden="1" customHeight="1">
      <c r="A57" s="804"/>
      <c r="B57" s="1368" t="s">
        <v>2129</v>
      </c>
      <c r="C57" s="1368" t="s">
        <v>4214</v>
      </c>
      <c r="D57" s="1154">
        <v>45711</v>
      </c>
      <c r="E57" s="1184">
        <f t="shared" ref="E57:E58" si="37">D57+3</f>
        <v>45714</v>
      </c>
      <c r="F57" s="1184">
        <f t="shared" ref="F57:F58" si="38">D57+7</f>
        <v>45718</v>
      </c>
      <c r="G57" s="1238"/>
      <c r="H57" s="1151" t="e">
        <f t="shared" si="2"/>
        <v>#REF!</v>
      </c>
      <c r="I57" s="1151" t="e">
        <f t="shared" si="2"/>
        <v>#REF!</v>
      </c>
      <c r="J57" s="1238"/>
      <c r="L57" s="13"/>
    </row>
    <row r="58" spans="1:12" s="14" customFormat="1" ht="19.5" hidden="1" customHeight="1">
      <c r="A58" s="804" t="s">
        <v>267</v>
      </c>
      <c r="B58" s="1368" t="s">
        <v>267</v>
      </c>
      <c r="C58" s="1368" t="s">
        <v>4215</v>
      </c>
      <c r="D58" s="1154">
        <v>45717</v>
      </c>
      <c r="E58" s="1184">
        <f t="shared" si="37"/>
        <v>45720</v>
      </c>
      <c r="F58" s="1184">
        <f t="shared" si="38"/>
        <v>45724</v>
      </c>
      <c r="G58" s="1238"/>
      <c r="H58" s="1151" t="e">
        <f t="shared" si="2"/>
        <v>#REF!</v>
      </c>
      <c r="I58" s="1151" t="e">
        <f t="shared" si="2"/>
        <v>#REF!</v>
      </c>
      <c r="J58" s="1238"/>
      <c r="L58" s="13"/>
    </row>
    <row r="59" spans="1:12" s="14" customFormat="1" ht="19.5" hidden="1" customHeight="1">
      <c r="A59" s="804" t="s">
        <v>4216</v>
      </c>
      <c r="B59" s="1368" t="s">
        <v>3530</v>
      </c>
      <c r="C59" s="1368" t="s">
        <v>4217</v>
      </c>
      <c r="D59" s="1154">
        <v>45728</v>
      </c>
      <c r="E59" s="1151">
        <f>D59+4</f>
        <v>45732</v>
      </c>
      <c r="F59" s="1151">
        <f>E59+3</f>
        <v>45735</v>
      </c>
      <c r="G59" s="1202"/>
      <c r="H59" s="1151">
        <v>45726</v>
      </c>
      <c r="I59" s="1151">
        <v>45726</v>
      </c>
      <c r="J59" s="1202"/>
      <c r="L59" s="1066"/>
    </row>
    <row r="60" spans="1:12" s="14" customFormat="1" ht="19.5" hidden="1" customHeight="1">
      <c r="A60" s="804"/>
      <c r="B60" s="1369" t="s">
        <v>307</v>
      </c>
      <c r="C60" s="1368" t="s">
        <v>4218</v>
      </c>
      <c r="D60" s="1156"/>
      <c r="E60" s="1156"/>
      <c r="F60" s="1156"/>
      <c r="G60" s="1202"/>
      <c r="H60" s="1151">
        <f>H59+7</f>
        <v>45733</v>
      </c>
      <c r="I60" s="1151">
        <f>I59+7</f>
        <v>45733</v>
      </c>
      <c r="J60" s="1202"/>
      <c r="L60" s="1066"/>
    </row>
    <row r="61" spans="1:12" s="14" customFormat="1" ht="19.5" hidden="1" customHeight="1">
      <c r="A61" s="804"/>
      <c r="B61" s="1368" t="s">
        <v>3633</v>
      </c>
      <c r="C61" s="1368" t="s">
        <v>4219</v>
      </c>
      <c r="D61" s="1154">
        <v>45741</v>
      </c>
      <c r="E61" s="1177" t="s">
        <v>283</v>
      </c>
      <c r="F61" s="1177" t="s">
        <v>283</v>
      </c>
      <c r="G61" s="1202"/>
      <c r="H61" s="1151">
        <v>45736</v>
      </c>
      <c r="I61" s="1151">
        <v>45736</v>
      </c>
      <c r="J61" s="1202"/>
      <c r="L61" s="1066"/>
    </row>
    <row r="62" spans="1:12" s="14" customFormat="1" ht="19.5" hidden="1" customHeight="1">
      <c r="A62" s="804"/>
      <c r="B62" s="1368" t="s">
        <v>2129</v>
      </c>
      <c r="C62" s="1368" t="s">
        <v>4220</v>
      </c>
      <c r="D62" s="1154">
        <v>45756</v>
      </c>
      <c r="E62" s="1151">
        <f t="shared" ref="E62:E66" si="39">D62+4</f>
        <v>45760</v>
      </c>
      <c r="F62" s="1177" t="s">
        <v>283</v>
      </c>
      <c r="G62" s="1238"/>
      <c r="H62" s="1151">
        <f>H61+7</f>
        <v>45743</v>
      </c>
      <c r="I62" s="1151">
        <f>I61+7</f>
        <v>45743</v>
      </c>
      <c r="J62" s="1238"/>
      <c r="L62" s="13"/>
    </row>
    <row r="63" spans="1:12" s="14" customFormat="1" ht="19.5" hidden="1" customHeight="1">
      <c r="A63" s="804" t="s">
        <v>4221</v>
      </c>
      <c r="B63" s="1368" t="s">
        <v>267</v>
      </c>
      <c r="C63" s="1368" t="s">
        <v>4222</v>
      </c>
      <c r="D63" s="1154">
        <v>45769</v>
      </c>
      <c r="E63" s="1151">
        <f t="shared" si="39"/>
        <v>45773</v>
      </c>
      <c r="F63" s="1151">
        <f t="shared" ref="F63:F66" si="40">E63+3</f>
        <v>45776</v>
      </c>
      <c r="G63" s="1202"/>
      <c r="H63" s="1151">
        <f t="shared" ref="H63:I88" si="41">H62+7</f>
        <v>45750</v>
      </c>
      <c r="I63" s="1151">
        <f t="shared" si="41"/>
        <v>45750</v>
      </c>
      <c r="J63" s="1202"/>
      <c r="L63" s="1066"/>
    </row>
    <row r="64" spans="1:12" s="14" customFormat="1" ht="19.5" hidden="1" customHeight="1">
      <c r="A64" s="804"/>
      <c r="B64" s="1369" t="s">
        <v>307</v>
      </c>
      <c r="C64" s="1368" t="s">
        <v>4223</v>
      </c>
      <c r="D64" s="1156"/>
      <c r="E64" s="1156"/>
      <c r="F64" s="1156"/>
      <c r="G64" s="1202"/>
      <c r="H64" s="1151">
        <f t="shared" si="41"/>
        <v>45757</v>
      </c>
      <c r="I64" s="1151">
        <f t="shared" si="41"/>
        <v>45757</v>
      </c>
      <c r="J64" s="1202"/>
      <c r="L64" s="1066"/>
    </row>
    <row r="65" spans="1:12" s="14" customFormat="1" ht="19.5" hidden="1" customHeight="1">
      <c r="A65" s="804" t="s">
        <v>4224</v>
      </c>
      <c r="B65" s="1368" t="s">
        <v>3530</v>
      </c>
      <c r="C65" s="1368" t="s">
        <v>4225</v>
      </c>
      <c r="D65" s="1154">
        <v>45780</v>
      </c>
      <c r="E65" s="1177" t="s">
        <v>283</v>
      </c>
      <c r="F65" s="1151">
        <v>45782</v>
      </c>
      <c r="G65" s="1202"/>
      <c r="H65" s="1151">
        <f t="shared" si="41"/>
        <v>45764</v>
      </c>
      <c r="I65" s="1151">
        <f t="shared" si="41"/>
        <v>45764</v>
      </c>
      <c r="J65" s="1202"/>
      <c r="L65" s="1066"/>
    </row>
    <row r="66" spans="1:12" s="14" customFormat="1" ht="19.5" hidden="1" customHeight="1">
      <c r="A66" s="804"/>
      <c r="B66" s="1368" t="s">
        <v>721</v>
      </c>
      <c r="C66" s="1368" t="s">
        <v>4226</v>
      </c>
      <c r="D66" s="1154">
        <v>45774</v>
      </c>
      <c r="E66" s="1151">
        <f t="shared" si="39"/>
        <v>45778</v>
      </c>
      <c r="F66" s="1151">
        <f t="shared" si="40"/>
        <v>45781</v>
      </c>
      <c r="G66" s="1238"/>
      <c r="H66" s="1151">
        <v>45770</v>
      </c>
      <c r="I66" s="1151">
        <v>45770</v>
      </c>
      <c r="J66" s="1238"/>
      <c r="L66" s="13"/>
    </row>
    <row r="67" spans="1:12" s="14" customFormat="1" ht="19.5" hidden="1" customHeight="1">
      <c r="A67" s="804"/>
      <c r="B67" s="1368" t="s">
        <v>3633</v>
      </c>
      <c r="C67" s="1368" t="s">
        <v>4227</v>
      </c>
      <c r="D67" s="1154">
        <v>45782</v>
      </c>
      <c r="E67" s="1151">
        <f t="shared" ref="E67" si="42">D67+4</f>
        <v>45786</v>
      </c>
      <c r="F67" s="1177" t="s">
        <v>283</v>
      </c>
      <c r="G67" s="1202"/>
      <c r="H67" s="1151">
        <f t="shared" si="41"/>
        <v>45777</v>
      </c>
      <c r="I67" s="1151">
        <f t="shared" si="41"/>
        <v>45777</v>
      </c>
      <c r="J67" s="1202"/>
      <c r="L67" s="1066"/>
    </row>
    <row r="68" spans="1:12" s="14" customFormat="1" ht="19.5" hidden="1" customHeight="1">
      <c r="A68" s="804"/>
      <c r="B68" s="1368" t="s">
        <v>2129</v>
      </c>
      <c r="C68" s="1368" t="s">
        <v>4228</v>
      </c>
      <c r="D68" s="1154">
        <v>45795</v>
      </c>
      <c r="E68" s="1151">
        <f t="shared" ref="E68:E74" si="43">D68+4</f>
        <v>45799</v>
      </c>
      <c r="F68" s="1151">
        <f t="shared" ref="F68:F74" si="44">E68+3</f>
        <v>45802</v>
      </c>
      <c r="G68" s="1238"/>
      <c r="H68" s="1151">
        <f>H67+7</f>
        <v>45784</v>
      </c>
      <c r="I68" s="1151">
        <f>I67+7</f>
        <v>45784</v>
      </c>
      <c r="J68" s="1238"/>
      <c r="L68" s="13"/>
    </row>
    <row r="69" spans="1:12" s="14" customFormat="1" ht="19.5" hidden="1" customHeight="1">
      <c r="A69" s="804" t="s">
        <v>267</v>
      </c>
      <c r="B69" s="1369" t="s">
        <v>307</v>
      </c>
      <c r="C69" s="1368" t="s">
        <v>4229</v>
      </c>
      <c r="D69" s="1156"/>
      <c r="E69" s="1156"/>
      <c r="F69" s="1156"/>
      <c r="G69" s="1202"/>
      <c r="H69" s="1151">
        <f t="shared" si="41"/>
        <v>45791</v>
      </c>
      <c r="I69" s="1151">
        <f t="shared" si="41"/>
        <v>45791</v>
      </c>
      <c r="J69" s="1202"/>
      <c r="L69" s="1066"/>
    </row>
    <row r="70" spans="1:12" s="14" customFormat="1" ht="19.5" hidden="1" customHeight="1">
      <c r="A70" s="804" t="s">
        <v>3521</v>
      </c>
      <c r="B70" s="1368" t="s">
        <v>267</v>
      </c>
      <c r="C70" s="1368" t="s">
        <v>4230</v>
      </c>
      <c r="D70" s="1154">
        <v>45805</v>
      </c>
      <c r="E70" s="1151">
        <f t="shared" si="43"/>
        <v>45809</v>
      </c>
      <c r="F70" s="1151">
        <f t="shared" si="44"/>
        <v>45812</v>
      </c>
      <c r="G70" s="1202"/>
      <c r="H70" s="1151">
        <f t="shared" si="41"/>
        <v>45798</v>
      </c>
      <c r="I70" s="1151">
        <f t="shared" si="41"/>
        <v>45798</v>
      </c>
      <c r="J70" s="1202"/>
      <c r="L70" s="1066"/>
    </row>
    <row r="71" spans="1:12" s="14" customFormat="1" ht="19.5" hidden="1" customHeight="1">
      <c r="A71" s="804"/>
      <c r="B71" s="1368" t="s">
        <v>721</v>
      </c>
      <c r="C71" s="1368" t="s">
        <v>4231</v>
      </c>
      <c r="D71" s="1154">
        <v>45811</v>
      </c>
      <c r="E71" s="1151">
        <f t="shared" si="43"/>
        <v>45815</v>
      </c>
      <c r="F71" s="1151">
        <f t="shared" si="44"/>
        <v>45818</v>
      </c>
      <c r="G71" s="1238"/>
      <c r="H71" s="1151">
        <f t="shared" si="41"/>
        <v>45805</v>
      </c>
      <c r="I71" s="1151">
        <f t="shared" si="41"/>
        <v>45805</v>
      </c>
      <c r="J71" s="1238"/>
      <c r="L71" s="13"/>
    </row>
    <row r="72" spans="1:12" s="14" customFormat="1" ht="19.5" hidden="1" customHeight="1">
      <c r="A72" s="804"/>
      <c r="B72" s="1369" t="s">
        <v>307</v>
      </c>
      <c r="C72" s="1368" t="s">
        <v>4232</v>
      </c>
      <c r="D72" s="1156"/>
      <c r="E72" s="1156"/>
      <c r="F72" s="1156"/>
      <c r="G72" s="1202"/>
      <c r="H72" s="1151">
        <f t="shared" si="41"/>
        <v>45812</v>
      </c>
      <c r="I72" s="1151">
        <f t="shared" si="41"/>
        <v>45812</v>
      </c>
      <c r="J72" s="1202"/>
      <c r="L72" s="1066"/>
    </row>
    <row r="73" spans="1:12" s="14" customFormat="1" ht="19.5" hidden="1" customHeight="1">
      <c r="A73" s="804" t="s">
        <v>3633</v>
      </c>
      <c r="B73" s="1368" t="s">
        <v>2791</v>
      </c>
      <c r="C73" s="1368" t="s">
        <v>4233</v>
      </c>
      <c r="D73" s="1154">
        <v>45823</v>
      </c>
      <c r="E73" s="1151">
        <f t="shared" si="43"/>
        <v>45827</v>
      </c>
      <c r="F73" s="1151">
        <f t="shared" si="44"/>
        <v>45830</v>
      </c>
      <c r="G73" s="1238"/>
      <c r="H73" s="1151">
        <f t="shared" si="41"/>
        <v>45819</v>
      </c>
      <c r="I73" s="1151">
        <f t="shared" si="41"/>
        <v>45819</v>
      </c>
      <c r="J73" s="1238"/>
      <c r="L73" s="13"/>
    </row>
    <row r="74" spans="1:12" s="14" customFormat="1" ht="19.5" hidden="1" customHeight="1">
      <c r="A74" s="804"/>
      <c r="B74" s="1368" t="s">
        <v>3633</v>
      </c>
      <c r="C74" s="1368" t="s">
        <v>4234</v>
      </c>
      <c r="D74" s="1154">
        <v>45829</v>
      </c>
      <c r="E74" s="1151">
        <f t="shared" si="43"/>
        <v>45833</v>
      </c>
      <c r="F74" s="1151">
        <f t="shared" si="44"/>
        <v>45836</v>
      </c>
      <c r="G74" s="1202"/>
      <c r="H74" s="1151">
        <f t="shared" si="41"/>
        <v>45826</v>
      </c>
      <c r="I74" s="1151">
        <f t="shared" si="41"/>
        <v>45826</v>
      </c>
      <c r="J74" s="1202"/>
      <c r="L74" s="1066"/>
    </row>
    <row r="75" spans="1:12" s="14" customFormat="1" ht="19.5" hidden="1" customHeight="1">
      <c r="A75" s="804"/>
      <c r="B75" s="1368" t="s">
        <v>2129</v>
      </c>
      <c r="C75" s="1368" t="s">
        <v>4235</v>
      </c>
      <c r="D75" s="1154">
        <v>45835</v>
      </c>
      <c r="E75" s="1151">
        <f t="shared" ref="E75:E79" si="45">D75+4</f>
        <v>45839</v>
      </c>
      <c r="F75" s="1151">
        <f t="shared" ref="F75:F79" si="46">E75+3</f>
        <v>45842</v>
      </c>
      <c r="G75" s="1238"/>
      <c r="H75" s="1151">
        <f t="shared" si="41"/>
        <v>45833</v>
      </c>
      <c r="I75" s="1151">
        <f t="shared" si="41"/>
        <v>45833</v>
      </c>
      <c r="J75" s="1238"/>
      <c r="L75" s="13"/>
    </row>
    <row r="76" spans="1:12" s="14" customFormat="1" ht="19.5" hidden="1" customHeight="1">
      <c r="A76" s="804"/>
      <c r="B76" s="1368" t="s">
        <v>267</v>
      </c>
      <c r="C76" s="1368" t="s">
        <v>4236</v>
      </c>
      <c r="D76" s="1154">
        <v>45847</v>
      </c>
      <c r="E76" s="1151">
        <f t="shared" si="45"/>
        <v>45851</v>
      </c>
      <c r="F76" s="1151">
        <f t="shared" si="46"/>
        <v>45854</v>
      </c>
      <c r="G76" s="1202"/>
      <c r="H76" s="1151">
        <f t="shared" si="41"/>
        <v>45840</v>
      </c>
      <c r="I76" s="1151">
        <f t="shared" si="41"/>
        <v>45840</v>
      </c>
      <c r="J76" s="1202"/>
      <c r="L76" s="1066"/>
    </row>
    <row r="77" spans="1:12" s="14" customFormat="1" ht="19.5" hidden="1" customHeight="1">
      <c r="A77" s="804" t="s">
        <v>721</v>
      </c>
      <c r="B77" s="1369" t="s">
        <v>307</v>
      </c>
      <c r="C77" s="1368" t="s">
        <v>4237</v>
      </c>
      <c r="D77" s="1319"/>
      <c r="E77" s="1319"/>
      <c r="F77" s="1319"/>
      <c r="G77" s="1238"/>
      <c r="H77" s="1151">
        <f t="shared" si="41"/>
        <v>45847</v>
      </c>
      <c r="I77" s="1151">
        <f t="shared" si="41"/>
        <v>45847</v>
      </c>
      <c r="J77" s="1238"/>
      <c r="L77" s="13"/>
    </row>
    <row r="78" spans="1:12" s="14" customFormat="1" ht="19.5" hidden="1" customHeight="1">
      <c r="A78" s="804"/>
      <c r="B78" s="1368" t="s">
        <v>721</v>
      </c>
      <c r="C78" s="1368" t="s">
        <v>4238</v>
      </c>
      <c r="D78" s="1154">
        <v>45859</v>
      </c>
      <c r="E78" s="1151">
        <f t="shared" ref="E78" si="47">D78+4</f>
        <v>45863</v>
      </c>
      <c r="F78" s="1151">
        <f t="shared" ref="F78" si="48">E78+3</f>
        <v>45866</v>
      </c>
      <c r="G78" s="1238"/>
      <c r="H78" s="1151">
        <f t="shared" si="41"/>
        <v>45854</v>
      </c>
      <c r="I78" s="1151">
        <f t="shared" si="41"/>
        <v>45854</v>
      </c>
      <c r="J78" s="1238"/>
      <c r="L78" s="13"/>
    </row>
    <row r="79" spans="1:12" s="14" customFormat="1" ht="19.5" hidden="1" customHeight="1">
      <c r="A79" s="804" t="s">
        <v>3633</v>
      </c>
      <c r="B79" s="1368" t="s">
        <v>2791</v>
      </c>
      <c r="C79" s="1368" t="s">
        <v>4239</v>
      </c>
      <c r="D79" s="1154">
        <v>45867</v>
      </c>
      <c r="E79" s="1151">
        <f t="shared" si="45"/>
        <v>45871</v>
      </c>
      <c r="F79" s="1151">
        <f t="shared" si="46"/>
        <v>45874</v>
      </c>
      <c r="G79" s="1202"/>
      <c r="H79" s="1151">
        <f>H78+7</f>
        <v>45861</v>
      </c>
      <c r="I79" s="1151">
        <f>I78+7</f>
        <v>45861</v>
      </c>
      <c r="J79" s="1202"/>
      <c r="L79" s="1066"/>
    </row>
    <row r="80" spans="1:12" s="14" customFormat="1" ht="19.5" hidden="1" customHeight="1">
      <c r="A80" s="804" t="s">
        <v>2129</v>
      </c>
      <c r="B80" s="1369" t="s">
        <v>307</v>
      </c>
      <c r="C80" s="1368" t="s">
        <v>4240</v>
      </c>
      <c r="D80" s="1154">
        <v>45867</v>
      </c>
      <c r="E80" s="1156"/>
      <c r="F80" s="1156"/>
      <c r="G80" s="1238"/>
      <c r="H80" s="1151">
        <f t="shared" si="41"/>
        <v>45868</v>
      </c>
      <c r="I80" s="1151">
        <f t="shared" si="41"/>
        <v>45868</v>
      </c>
      <c r="J80" s="1238"/>
      <c r="L80" s="13"/>
    </row>
    <row r="81" spans="1:12" s="14" customFormat="1" ht="19.5" hidden="1" customHeight="1">
      <c r="A81" s="804"/>
      <c r="B81" s="1368" t="s">
        <v>2129</v>
      </c>
      <c r="C81" s="1368" t="s">
        <v>4241</v>
      </c>
      <c r="D81" s="1154">
        <v>45878</v>
      </c>
      <c r="E81" s="1151">
        <f t="shared" ref="E81:E84" si="49">D81+4</f>
        <v>45882</v>
      </c>
      <c r="F81" s="1151">
        <f t="shared" ref="F81:F84" si="50">E81+3</f>
        <v>45885</v>
      </c>
      <c r="G81" s="1238"/>
      <c r="H81" s="1151">
        <f t="shared" si="41"/>
        <v>45875</v>
      </c>
      <c r="I81" s="1151">
        <f t="shared" si="41"/>
        <v>45875</v>
      </c>
      <c r="J81" s="1238"/>
      <c r="L81" s="13"/>
    </row>
    <row r="82" spans="1:12" s="14" customFormat="1" ht="19.5" hidden="1" customHeight="1">
      <c r="A82" s="804"/>
      <c r="B82" s="1368" t="s">
        <v>267</v>
      </c>
      <c r="C82" s="1368" t="s">
        <v>4242</v>
      </c>
      <c r="D82" s="1154">
        <v>45888</v>
      </c>
      <c r="E82" s="1151">
        <f t="shared" si="49"/>
        <v>45892</v>
      </c>
      <c r="F82" s="1151">
        <f t="shared" si="50"/>
        <v>45895</v>
      </c>
      <c r="G82" s="1202"/>
      <c r="H82" s="1151">
        <f t="shared" si="41"/>
        <v>45882</v>
      </c>
      <c r="I82" s="1151">
        <f t="shared" si="41"/>
        <v>45882</v>
      </c>
      <c r="J82" s="1202"/>
      <c r="L82" s="1066"/>
    </row>
    <row r="83" spans="1:12" s="14" customFormat="1" ht="19.5" hidden="1" customHeight="1">
      <c r="A83" s="804"/>
      <c r="B83" s="1368" t="s">
        <v>721</v>
      </c>
      <c r="C83" s="1368" t="s">
        <v>4243</v>
      </c>
      <c r="D83" s="1154">
        <v>45896</v>
      </c>
      <c r="E83" s="1151">
        <f t="shared" si="49"/>
        <v>45900</v>
      </c>
      <c r="F83" s="1151">
        <f t="shared" si="50"/>
        <v>45903</v>
      </c>
      <c r="G83" s="1238"/>
      <c r="H83" s="1151">
        <f t="shared" si="41"/>
        <v>45889</v>
      </c>
      <c r="I83" s="1151">
        <f t="shared" si="41"/>
        <v>45889</v>
      </c>
      <c r="J83" s="1238"/>
      <c r="L83" s="13"/>
    </row>
    <row r="84" spans="1:12" s="14" customFormat="1" ht="19.5" hidden="1" customHeight="1">
      <c r="A84" s="804" t="s">
        <v>4244</v>
      </c>
      <c r="B84" s="1368" t="s">
        <v>4014</v>
      </c>
      <c r="C84" s="1368" t="s">
        <v>4245</v>
      </c>
      <c r="D84" s="1154">
        <v>45900</v>
      </c>
      <c r="E84" s="1151">
        <f t="shared" si="49"/>
        <v>45904</v>
      </c>
      <c r="F84" s="1151">
        <f t="shared" si="50"/>
        <v>45907</v>
      </c>
      <c r="G84" s="1202"/>
      <c r="H84" s="1151">
        <f>H83+7</f>
        <v>45896</v>
      </c>
      <c r="I84" s="1151">
        <f>I83+7</f>
        <v>45896</v>
      </c>
      <c r="J84" s="1202"/>
      <c r="L84" s="1066"/>
    </row>
    <row r="85" spans="1:12" s="14" customFormat="1" ht="19.5" hidden="1" customHeight="1">
      <c r="A85" s="804" t="s">
        <v>4246</v>
      </c>
      <c r="B85" s="1368" t="s">
        <v>2172</v>
      </c>
      <c r="C85" s="1368" t="s">
        <v>4247</v>
      </c>
      <c r="D85" s="1154">
        <v>45909</v>
      </c>
      <c r="E85" s="1151">
        <f t="shared" ref="E85:E89" si="51">D85+4</f>
        <v>45913</v>
      </c>
      <c r="F85" s="1151">
        <f t="shared" ref="F85:F91" si="52">E85+3</f>
        <v>45916</v>
      </c>
      <c r="G85" s="1238"/>
      <c r="H85" s="1151">
        <f t="shared" si="41"/>
        <v>45903</v>
      </c>
      <c r="I85" s="1151">
        <f t="shared" si="41"/>
        <v>45903</v>
      </c>
      <c r="J85" s="1238"/>
      <c r="L85" s="13"/>
    </row>
    <row r="86" spans="1:12" s="14" customFormat="1" ht="19.5" hidden="1" customHeight="1">
      <c r="A86" s="804"/>
      <c r="B86" s="1368" t="s">
        <v>2129</v>
      </c>
      <c r="C86" s="1368" t="s">
        <v>4248</v>
      </c>
      <c r="D86" s="1154">
        <v>45914</v>
      </c>
      <c r="E86" s="1151">
        <f t="shared" si="51"/>
        <v>45918</v>
      </c>
      <c r="F86" s="1151">
        <f t="shared" si="52"/>
        <v>45921</v>
      </c>
      <c r="G86" s="1238"/>
      <c r="H86" s="1151">
        <f t="shared" si="41"/>
        <v>45910</v>
      </c>
      <c r="I86" s="1151">
        <f t="shared" si="41"/>
        <v>45910</v>
      </c>
      <c r="J86" s="1238"/>
      <c r="L86" s="13"/>
    </row>
    <row r="87" spans="1:12" s="14" customFormat="1" ht="19.5" hidden="1" customHeight="1">
      <c r="A87" s="804" t="s">
        <v>267</v>
      </c>
      <c r="B87" s="1369" t="s">
        <v>307</v>
      </c>
      <c r="C87" s="1368" t="s">
        <v>4249</v>
      </c>
      <c r="D87" s="1156"/>
      <c r="E87" s="1156"/>
      <c r="F87" s="1156"/>
      <c r="G87" s="1202"/>
      <c r="H87" s="1151">
        <f t="shared" si="41"/>
        <v>45917</v>
      </c>
      <c r="I87" s="1151">
        <f t="shared" si="41"/>
        <v>45917</v>
      </c>
      <c r="J87" s="1202"/>
      <c r="L87" s="1066"/>
    </row>
    <row r="88" spans="1:12" s="14" customFormat="1" ht="19.5" hidden="1" customHeight="1">
      <c r="A88" s="804"/>
      <c r="B88" s="1368" t="s">
        <v>267</v>
      </c>
      <c r="C88" s="1368" t="s">
        <v>4250</v>
      </c>
      <c r="D88" s="1154">
        <v>45929</v>
      </c>
      <c r="E88" s="1151">
        <f t="shared" si="51"/>
        <v>45933</v>
      </c>
      <c r="F88" s="1151">
        <f t="shared" si="52"/>
        <v>45936</v>
      </c>
      <c r="G88" s="1238"/>
      <c r="H88" s="1151">
        <f t="shared" si="41"/>
        <v>45924</v>
      </c>
      <c r="I88" s="1151">
        <f t="shared" si="41"/>
        <v>45924</v>
      </c>
      <c r="J88" s="1238"/>
      <c r="L88" s="13"/>
    </row>
    <row r="89" spans="1:12" s="14" customFormat="1" ht="19.5" hidden="1" customHeight="1">
      <c r="A89" s="804" t="s">
        <v>2172</v>
      </c>
      <c r="B89" s="1368" t="s">
        <v>721</v>
      </c>
      <c r="C89" s="1368" t="s">
        <v>4251</v>
      </c>
      <c r="D89" s="1154">
        <v>45936</v>
      </c>
      <c r="E89" s="1151">
        <f t="shared" si="51"/>
        <v>45940</v>
      </c>
      <c r="F89" s="1151">
        <f t="shared" si="52"/>
        <v>45943</v>
      </c>
      <c r="G89" s="1202"/>
      <c r="H89" s="1151">
        <f>H88+7</f>
        <v>45931</v>
      </c>
      <c r="I89" s="1151">
        <f>I88+7</f>
        <v>45931</v>
      </c>
      <c r="J89" s="1202"/>
      <c r="L89" s="1066"/>
    </row>
    <row r="90" spans="1:12" s="14" customFormat="1" ht="19.5" hidden="1" customHeight="1">
      <c r="A90" s="804" t="s">
        <v>3162</v>
      </c>
      <c r="B90" s="1368" t="s">
        <v>4014</v>
      </c>
      <c r="C90" s="1368" t="s">
        <v>4252</v>
      </c>
      <c r="D90" s="1154">
        <v>45944</v>
      </c>
      <c r="E90" s="1151">
        <f t="shared" ref="E90" si="53">D90+4</f>
        <v>45948</v>
      </c>
      <c r="F90" s="1151">
        <f t="shared" si="52"/>
        <v>45951</v>
      </c>
      <c r="G90" s="1202"/>
      <c r="H90" s="1151">
        <v>45937</v>
      </c>
      <c r="I90" s="1151">
        <f>I89+7</f>
        <v>45938</v>
      </c>
      <c r="J90" s="1356">
        <f t="shared" ref="J90:J101" si="54">WEEKNUM(I90)</f>
        <v>41</v>
      </c>
      <c r="L90" s="1066"/>
    </row>
    <row r="91" spans="1:12" s="14" customFormat="1" ht="19.5" hidden="1" customHeight="1">
      <c r="A91" s="804" t="s">
        <v>2172</v>
      </c>
      <c r="B91" s="1371" t="s">
        <v>2172</v>
      </c>
      <c r="C91" s="1368" t="s">
        <v>4253</v>
      </c>
      <c r="D91" s="1154">
        <v>45952</v>
      </c>
      <c r="E91" s="1151">
        <f t="shared" ref="E91:E96" si="55">D91+4</f>
        <v>45956</v>
      </c>
      <c r="F91" s="1151">
        <f t="shared" si="52"/>
        <v>45959</v>
      </c>
      <c r="G91" s="1238"/>
      <c r="H91" s="1151">
        <f t="shared" ref="H91:I94" si="56">H90+7</f>
        <v>45944</v>
      </c>
      <c r="I91" s="1151">
        <f t="shared" si="56"/>
        <v>45945</v>
      </c>
      <c r="J91" s="1356">
        <f t="shared" si="54"/>
        <v>42</v>
      </c>
      <c r="L91" s="13"/>
    </row>
    <row r="92" spans="1:12" s="14" customFormat="1" ht="19.5" hidden="1" customHeight="1">
      <c r="A92" s="804" t="s">
        <v>2129</v>
      </c>
      <c r="B92" s="1369" t="s">
        <v>307</v>
      </c>
      <c r="C92" s="1368" t="s">
        <v>4254</v>
      </c>
      <c r="D92" s="1156"/>
      <c r="E92" s="1156"/>
      <c r="F92" s="1156"/>
      <c r="G92" s="1202"/>
      <c r="H92" s="1151">
        <f t="shared" si="56"/>
        <v>45951</v>
      </c>
      <c r="I92" s="1151">
        <f t="shared" si="56"/>
        <v>45952</v>
      </c>
      <c r="J92" s="1356">
        <f t="shared" si="54"/>
        <v>43</v>
      </c>
      <c r="L92" s="1066"/>
    </row>
    <row r="93" spans="1:12" s="14" customFormat="1" ht="19.5" hidden="1" customHeight="1">
      <c r="A93" s="804" t="s">
        <v>267</v>
      </c>
      <c r="B93" s="1368" t="s">
        <v>2129</v>
      </c>
      <c r="C93" s="1368" t="s">
        <v>4255</v>
      </c>
      <c r="D93" s="1154">
        <v>45965</v>
      </c>
      <c r="E93" s="1151">
        <f t="shared" si="55"/>
        <v>45969</v>
      </c>
      <c r="F93" s="1177" t="s">
        <v>283</v>
      </c>
      <c r="G93" s="1238"/>
      <c r="H93" s="1151">
        <f t="shared" si="56"/>
        <v>45958</v>
      </c>
      <c r="I93" s="1151">
        <f t="shared" si="56"/>
        <v>45959</v>
      </c>
      <c r="J93" s="1356">
        <f t="shared" si="54"/>
        <v>44</v>
      </c>
      <c r="L93" s="13"/>
    </row>
    <row r="94" spans="1:12" s="14" customFormat="1" ht="19.5" hidden="1" customHeight="1">
      <c r="A94" s="804"/>
      <c r="B94" s="1368" t="s">
        <v>267</v>
      </c>
      <c r="C94" s="1368" t="s">
        <v>4256</v>
      </c>
      <c r="D94" s="1154">
        <v>45968</v>
      </c>
      <c r="E94" s="1177" t="s">
        <v>283</v>
      </c>
      <c r="F94" s="1151">
        <v>45972</v>
      </c>
      <c r="G94" s="1238"/>
      <c r="H94" s="1151">
        <f t="shared" si="56"/>
        <v>45965</v>
      </c>
      <c r="I94" s="1151">
        <f t="shared" si="56"/>
        <v>45966</v>
      </c>
      <c r="J94" s="1356">
        <f t="shared" si="54"/>
        <v>45</v>
      </c>
      <c r="L94" s="13"/>
    </row>
    <row r="95" spans="1:12" s="14" customFormat="1" ht="19.5" hidden="1" customHeight="1">
      <c r="A95" s="804" t="s">
        <v>721</v>
      </c>
      <c r="B95" s="1368" t="s">
        <v>3853</v>
      </c>
      <c r="C95" s="1368" t="s">
        <v>4257</v>
      </c>
      <c r="D95" s="1154">
        <v>45976</v>
      </c>
      <c r="E95" s="1151">
        <f>D95+3</f>
        <v>45979</v>
      </c>
      <c r="F95" s="1151">
        <f>E95+2</f>
        <v>45981</v>
      </c>
      <c r="G95" s="1202"/>
      <c r="H95" s="1151">
        <f>H94+7</f>
        <v>45972</v>
      </c>
      <c r="I95" s="1151">
        <f>I94+7</f>
        <v>45973</v>
      </c>
      <c r="J95" s="1356">
        <f t="shared" si="54"/>
        <v>46</v>
      </c>
      <c r="L95" s="1066"/>
    </row>
    <row r="96" spans="1:12" s="14" customFormat="1" ht="19.5" hidden="1" customHeight="1">
      <c r="A96" s="804" t="s">
        <v>4258</v>
      </c>
      <c r="B96" s="1372" t="s">
        <v>459</v>
      </c>
      <c r="C96" s="1368" t="s">
        <v>4259</v>
      </c>
      <c r="D96" s="1154">
        <v>45979</v>
      </c>
      <c r="E96" s="1151">
        <f t="shared" si="55"/>
        <v>45983</v>
      </c>
      <c r="F96" s="1151">
        <f>E96+4</f>
        <v>45987</v>
      </c>
      <c r="G96" s="1202"/>
      <c r="H96" s="1151">
        <f>H95+7</f>
        <v>45979</v>
      </c>
      <c r="I96" s="1151">
        <f>I95+7</f>
        <v>45980</v>
      </c>
      <c r="J96" s="1356">
        <f t="shared" si="54"/>
        <v>47</v>
      </c>
      <c r="L96" s="1066"/>
    </row>
    <row r="97" spans="1:12" s="14" customFormat="1" ht="19.5" hidden="1" customHeight="1">
      <c r="A97" s="804" t="s">
        <v>2172</v>
      </c>
      <c r="B97" s="1371" t="s">
        <v>3530</v>
      </c>
      <c r="C97" s="1368" t="s">
        <v>4260</v>
      </c>
      <c r="D97" s="1154">
        <v>45990</v>
      </c>
      <c r="E97" s="1151">
        <f t="shared" ref="E97" si="57">D97+4</f>
        <v>45994</v>
      </c>
      <c r="F97" s="1151">
        <f>E97+4</f>
        <v>45998</v>
      </c>
      <c r="G97" s="1238"/>
      <c r="H97" s="1151">
        <f t="shared" ref="H97:I117" si="58">H96+7</f>
        <v>45986</v>
      </c>
      <c r="I97" s="1151">
        <f t="shared" si="58"/>
        <v>45987</v>
      </c>
      <c r="J97" s="1356">
        <f t="shared" si="54"/>
        <v>48</v>
      </c>
      <c r="L97" s="13"/>
    </row>
    <row r="98" spans="1:12" s="14" customFormat="1" ht="19.5" hidden="1" customHeight="1">
      <c r="A98" s="804"/>
      <c r="B98" s="1371" t="s">
        <v>2129</v>
      </c>
      <c r="C98" s="1368" t="s">
        <v>4261</v>
      </c>
      <c r="D98" s="1154">
        <v>46003</v>
      </c>
      <c r="E98" s="1151">
        <f t="shared" ref="E98:E101" si="59">D98+4</f>
        <v>46007</v>
      </c>
      <c r="F98" s="1177" t="s">
        <v>283</v>
      </c>
      <c r="G98" s="1238"/>
      <c r="H98" s="1151">
        <f t="shared" si="58"/>
        <v>45993</v>
      </c>
      <c r="I98" s="1151">
        <f t="shared" si="58"/>
        <v>45994</v>
      </c>
      <c r="J98" s="1356">
        <f t="shared" si="54"/>
        <v>49</v>
      </c>
      <c r="L98" s="13"/>
    </row>
    <row r="99" spans="1:12" s="14" customFormat="1" ht="19.5" hidden="1" customHeight="1">
      <c r="A99" s="804"/>
      <c r="B99" s="1371" t="s">
        <v>2207</v>
      </c>
      <c r="C99" s="1368" t="s">
        <v>4262</v>
      </c>
      <c r="D99" s="1154">
        <v>46008</v>
      </c>
      <c r="E99" s="1151">
        <f t="shared" si="59"/>
        <v>46012</v>
      </c>
      <c r="F99" s="1151">
        <f>E99+4</f>
        <v>46016</v>
      </c>
      <c r="G99" s="1238"/>
      <c r="H99" s="1151">
        <f t="shared" si="58"/>
        <v>46000</v>
      </c>
      <c r="I99" s="1151">
        <f t="shared" si="58"/>
        <v>46001</v>
      </c>
      <c r="J99" s="1356">
        <f t="shared" si="54"/>
        <v>50</v>
      </c>
      <c r="L99" s="13"/>
    </row>
    <row r="100" spans="1:12" s="14" customFormat="1" ht="19.5" hidden="1" customHeight="1">
      <c r="A100" s="804" t="s">
        <v>4263</v>
      </c>
      <c r="B100" s="1371" t="s">
        <v>4264</v>
      </c>
      <c r="C100" s="1368" t="s">
        <v>4265</v>
      </c>
      <c r="D100" s="1154">
        <v>46013</v>
      </c>
      <c r="E100" s="1151">
        <f t="shared" si="59"/>
        <v>46017</v>
      </c>
      <c r="F100" s="1151">
        <f>E100+4</f>
        <v>46021</v>
      </c>
      <c r="G100" s="1238"/>
      <c r="H100" s="1151">
        <f t="shared" si="58"/>
        <v>46007</v>
      </c>
      <c r="I100" s="1151">
        <f t="shared" si="58"/>
        <v>46008</v>
      </c>
      <c r="J100" s="1356">
        <f t="shared" si="54"/>
        <v>51</v>
      </c>
      <c r="L100" s="13"/>
    </row>
    <row r="101" spans="1:12" s="14" customFormat="1" ht="19.5" hidden="1" customHeight="1">
      <c r="A101" s="804" t="s">
        <v>4266</v>
      </c>
      <c r="B101" s="1371" t="s">
        <v>2703</v>
      </c>
      <c r="C101" s="1368" t="s">
        <v>4267</v>
      </c>
      <c r="D101" s="1154">
        <v>46020</v>
      </c>
      <c r="E101" s="1151">
        <f t="shared" si="59"/>
        <v>46024</v>
      </c>
      <c r="F101" s="1177" t="s">
        <v>283</v>
      </c>
      <c r="G101" s="1238"/>
      <c r="H101" s="1151">
        <f t="shared" si="58"/>
        <v>46014</v>
      </c>
      <c r="I101" s="1151">
        <f t="shared" si="58"/>
        <v>46015</v>
      </c>
      <c r="J101" s="1356">
        <f t="shared" si="54"/>
        <v>52</v>
      </c>
      <c r="L101" s="13"/>
    </row>
    <row r="102" spans="1:12" s="14" customFormat="1" ht="19.5" hidden="1" customHeight="1">
      <c r="A102" s="804" t="s">
        <v>4268</v>
      </c>
      <c r="B102" s="1371" t="s">
        <v>2931</v>
      </c>
      <c r="C102" s="1368" t="s">
        <v>4269</v>
      </c>
      <c r="D102" s="1154">
        <v>46034</v>
      </c>
      <c r="E102" s="1177" t="s">
        <v>283</v>
      </c>
      <c r="F102" s="1177" t="s">
        <v>283</v>
      </c>
      <c r="G102" s="1238"/>
      <c r="H102" s="1151">
        <f t="shared" si="58"/>
        <v>46021</v>
      </c>
      <c r="I102" s="1151">
        <f t="shared" si="58"/>
        <v>46022</v>
      </c>
      <c r="J102" s="1356">
        <v>1</v>
      </c>
      <c r="L102" s="13"/>
    </row>
    <row r="103" spans="1:12" s="14" customFormat="1" ht="19.5" hidden="1" customHeight="1">
      <c r="A103" s="804" t="s">
        <v>4270</v>
      </c>
      <c r="B103" s="1371" t="s">
        <v>311</v>
      </c>
      <c r="C103" s="1368" t="s">
        <v>4271</v>
      </c>
      <c r="D103" s="1154">
        <v>46030</v>
      </c>
      <c r="E103" s="1151">
        <f t="shared" ref="E103" si="60">D103+4</f>
        <v>46034</v>
      </c>
      <c r="F103" s="1151">
        <f t="shared" ref="F103" si="61">E103+4</f>
        <v>46038</v>
      </c>
      <c r="G103" s="1238"/>
      <c r="H103" s="1151">
        <v>46028</v>
      </c>
      <c r="I103" s="1151">
        <v>46029</v>
      </c>
      <c r="J103" s="1356">
        <f t="shared" ref="J103:J104" si="62">WEEKNUM(I103)</f>
        <v>2</v>
      </c>
      <c r="L103" s="13"/>
    </row>
    <row r="104" spans="1:12" s="14" customFormat="1" ht="19.5" hidden="1" customHeight="1">
      <c r="A104" s="804" t="s">
        <v>2207</v>
      </c>
      <c r="B104" s="1371" t="s">
        <v>2037</v>
      </c>
      <c r="C104" s="1368" t="s">
        <v>4272</v>
      </c>
      <c r="D104" s="1154">
        <v>46040</v>
      </c>
      <c r="E104" s="1177" t="s">
        <v>283</v>
      </c>
      <c r="F104" s="1177" t="s">
        <v>283</v>
      </c>
      <c r="G104" s="1238"/>
      <c r="H104" s="1151">
        <f t="shared" si="58"/>
        <v>46035</v>
      </c>
      <c r="I104" s="1151">
        <f t="shared" si="58"/>
        <v>46036</v>
      </c>
      <c r="J104" s="1356">
        <f t="shared" si="62"/>
        <v>3</v>
      </c>
      <c r="L104" s="13"/>
    </row>
    <row r="105" spans="1:12" s="14" customFormat="1" ht="19.5" hidden="1" customHeight="1">
      <c r="A105" s="804"/>
      <c r="B105" s="1371" t="s">
        <v>4273</v>
      </c>
      <c r="C105" s="1368" t="s">
        <v>4274</v>
      </c>
      <c r="D105" s="1154">
        <v>46054</v>
      </c>
      <c r="E105" s="1177" t="s">
        <v>283</v>
      </c>
      <c r="F105" s="1177" t="s">
        <v>283</v>
      </c>
      <c r="G105" s="1238"/>
      <c r="H105" s="1151">
        <f t="shared" si="58"/>
        <v>46042</v>
      </c>
      <c r="I105" s="1151">
        <f t="shared" si="58"/>
        <v>46043</v>
      </c>
      <c r="J105" s="1356">
        <f t="shared" ref="J105" si="63">WEEKNUM(I105)</f>
        <v>4</v>
      </c>
      <c r="L105" s="13"/>
    </row>
    <row r="106" spans="1:12" s="14" customFormat="1" ht="19.5" hidden="1" customHeight="1">
      <c r="A106" s="804" t="s">
        <v>434</v>
      </c>
      <c r="B106" s="1371" t="s">
        <v>4275</v>
      </c>
      <c r="C106" s="1368" t="s">
        <v>4276</v>
      </c>
      <c r="D106" s="1154">
        <v>46059</v>
      </c>
      <c r="E106" s="1151">
        <f t="shared" ref="E106" si="64">D106+4</f>
        <v>46063</v>
      </c>
      <c r="F106" s="1151">
        <f t="shared" ref="F106" si="65">E106+4</f>
        <v>46067</v>
      </c>
      <c r="G106" s="1238"/>
      <c r="H106" s="1151">
        <f t="shared" si="58"/>
        <v>46049</v>
      </c>
      <c r="I106" s="1151">
        <f t="shared" si="58"/>
        <v>46050</v>
      </c>
      <c r="J106" s="1356">
        <f t="shared" ref="J106" si="66">WEEKNUM(I106)</f>
        <v>5</v>
      </c>
      <c r="L106" s="13"/>
    </row>
    <row r="107" spans="1:12" s="14" customFormat="1" ht="19.5" hidden="1" customHeight="1">
      <c r="A107" s="804" t="s">
        <v>4277</v>
      </c>
      <c r="B107" s="1372" t="s">
        <v>459</v>
      </c>
      <c r="C107" s="1368" t="s">
        <v>4278</v>
      </c>
      <c r="D107" s="1154">
        <v>46070</v>
      </c>
      <c r="E107" s="1151">
        <f t="shared" ref="E107:E108" si="67">D107+4</f>
        <v>46074</v>
      </c>
      <c r="F107" s="1151">
        <f t="shared" ref="F107:F108" si="68">E107+4</f>
        <v>46078</v>
      </c>
      <c r="G107" s="1238"/>
      <c r="H107" s="1151">
        <f t="shared" si="58"/>
        <v>46056</v>
      </c>
      <c r="I107" s="1151">
        <f t="shared" si="58"/>
        <v>46057</v>
      </c>
      <c r="J107" s="1356">
        <f t="shared" ref="J107:J108" si="69">WEEKNUM(I107)</f>
        <v>6</v>
      </c>
      <c r="L107" s="13"/>
    </row>
    <row r="108" spans="1:12" s="14" customFormat="1" ht="19.5" hidden="1" customHeight="1">
      <c r="A108" s="804" t="s">
        <v>4279</v>
      </c>
      <c r="B108" s="1373" t="s">
        <v>2037</v>
      </c>
      <c r="C108" s="1368" t="s">
        <v>4280</v>
      </c>
      <c r="D108" s="1154">
        <v>46064</v>
      </c>
      <c r="E108" s="1151">
        <f t="shared" si="67"/>
        <v>46068</v>
      </c>
      <c r="F108" s="1151">
        <f t="shared" si="68"/>
        <v>46072</v>
      </c>
      <c r="G108" s="1238"/>
      <c r="H108" s="1151">
        <f t="shared" si="58"/>
        <v>46063</v>
      </c>
      <c r="I108" s="1151">
        <f t="shared" si="58"/>
        <v>46064</v>
      </c>
      <c r="J108" s="1356">
        <f t="shared" si="69"/>
        <v>7</v>
      </c>
      <c r="L108" s="13"/>
    </row>
    <row r="109" spans="1:12" s="14" customFormat="1" ht="19.5" hidden="1" customHeight="1">
      <c r="A109" s="804" t="s">
        <v>4281</v>
      </c>
      <c r="B109" s="1145" t="s">
        <v>3096</v>
      </c>
      <c r="C109" s="1368" t="s">
        <v>4282</v>
      </c>
      <c r="D109" s="959" t="s">
        <v>283</v>
      </c>
      <c r="E109" s="959" t="s">
        <v>283</v>
      </c>
      <c r="F109" s="959" t="s">
        <v>283</v>
      </c>
      <c r="G109" s="1238"/>
      <c r="H109" s="1151">
        <f t="shared" si="58"/>
        <v>46070</v>
      </c>
      <c r="I109" s="1151">
        <f t="shared" si="58"/>
        <v>46071</v>
      </c>
      <c r="J109" s="1356">
        <f t="shared" ref="J109" si="70">WEEKNUM(I109)</f>
        <v>8</v>
      </c>
      <c r="L109" s="13"/>
    </row>
    <row r="110" spans="1:12" s="14" customFormat="1" ht="19.5" hidden="1" customHeight="1">
      <c r="A110" s="804" t="s">
        <v>4273</v>
      </c>
      <c r="B110" s="1371" t="s">
        <v>721</v>
      </c>
      <c r="C110" s="1368" t="s">
        <v>4283</v>
      </c>
      <c r="D110" s="1154">
        <v>46080</v>
      </c>
      <c r="E110" s="959" t="s">
        <v>283</v>
      </c>
      <c r="F110" s="959" t="s">
        <v>283</v>
      </c>
      <c r="G110" s="1238"/>
      <c r="H110" s="1151">
        <f t="shared" si="58"/>
        <v>46077</v>
      </c>
      <c r="I110" s="1151">
        <f t="shared" si="58"/>
        <v>46078</v>
      </c>
      <c r="J110" s="1356">
        <f t="shared" ref="J110" si="71">WEEKNUM(I110)</f>
        <v>9</v>
      </c>
      <c r="L110" s="13"/>
    </row>
    <row r="111" spans="1:12" s="14" customFormat="1" ht="19.5" hidden="1" customHeight="1">
      <c r="A111" s="804" t="s">
        <v>4284</v>
      </c>
      <c r="B111" s="1372" t="s">
        <v>905</v>
      </c>
      <c r="C111" s="1368" t="s">
        <v>4285</v>
      </c>
      <c r="D111" s="1160">
        <v>46084</v>
      </c>
      <c r="E111" s="1160">
        <f t="shared" ref="E111" si="72">D111+4</f>
        <v>46088</v>
      </c>
      <c r="F111" s="1160">
        <f t="shared" ref="F111" si="73">E111+4</f>
        <v>46092</v>
      </c>
      <c r="G111" s="1238"/>
      <c r="H111" s="1151">
        <f t="shared" si="58"/>
        <v>46084</v>
      </c>
      <c r="I111" s="1151">
        <f t="shared" si="58"/>
        <v>46085</v>
      </c>
      <c r="J111" s="1356">
        <f t="shared" ref="J111" si="74">WEEKNUM(I111)</f>
        <v>10</v>
      </c>
      <c r="L111" s="13"/>
    </row>
    <row r="112" spans="1:12" s="14" customFormat="1" ht="19.5" hidden="1" customHeight="1">
      <c r="A112" s="804" t="s">
        <v>4286</v>
      </c>
      <c r="B112" s="1372" t="s">
        <v>905</v>
      </c>
      <c r="C112" s="1368" t="s">
        <v>4287</v>
      </c>
      <c r="D112" s="1160">
        <v>46091</v>
      </c>
      <c r="E112" s="1160">
        <f t="shared" ref="E112:E113" si="75">D112+4</f>
        <v>46095</v>
      </c>
      <c r="F112" s="1160">
        <f t="shared" ref="F112:F113" si="76">E112+4</f>
        <v>46099</v>
      </c>
      <c r="G112" s="1238"/>
      <c r="H112" s="1151">
        <f t="shared" si="58"/>
        <v>46091</v>
      </c>
      <c r="I112" s="1151">
        <f t="shared" si="58"/>
        <v>46092</v>
      </c>
      <c r="J112" s="1356">
        <f t="shared" ref="J112:J113" si="77">WEEKNUM(I112)</f>
        <v>11</v>
      </c>
      <c r="L112" s="13"/>
    </row>
    <row r="113" spans="1:12" s="14" customFormat="1" ht="19.5" hidden="1" customHeight="1">
      <c r="A113" s="804" t="s">
        <v>311</v>
      </c>
      <c r="B113" s="1373" t="s">
        <v>2037</v>
      </c>
      <c r="C113" s="1368" t="s">
        <v>4288</v>
      </c>
      <c r="D113" s="1154">
        <v>46098</v>
      </c>
      <c r="E113" s="1151">
        <f t="shared" si="75"/>
        <v>46102</v>
      </c>
      <c r="F113" s="1151">
        <f t="shared" si="76"/>
        <v>46106</v>
      </c>
      <c r="G113" s="1238"/>
      <c r="H113" s="1151">
        <f t="shared" si="58"/>
        <v>46098</v>
      </c>
      <c r="I113" s="1151">
        <f t="shared" si="58"/>
        <v>46099</v>
      </c>
      <c r="J113" s="1356">
        <f t="shared" si="77"/>
        <v>12</v>
      </c>
      <c r="L113" s="13"/>
    </row>
    <row r="114" spans="1:12" s="14" customFormat="1" ht="19.5" hidden="1" customHeight="1">
      <c r="A114" s="804" t="s">
        <v>4289</v>
      </c>
      <c r="B114" s="1373" t="s">
        <v>724</v>
      </c>
      <c r="C114" s="1368" t="s">
        <v>4290</v>
      </c>
      <c r="D114" s="1154">
        <v>46105</v>
      </c>
      <c r="E114" s="1151">
        <f t="shared" ref="E114" si="78">D114+4</f>
        <v>46109</v>
      </c>
      <c r="F114" s="1151">
        <f t="shared" ref="F114" si="79">E114+4</f>
        <v>46113</v>
      </c>
      <c r="G114" s="1238"/>
      <c r="H114" s="1151">
        <f t="shared" si="58"/>
        <v>46105</v>
      </c>
      <c r="I114" s="1151">
        <f t="shared" si="58"/>
        <v>46106</v>
      </c>
      <c r="J114" s="1356">
        <f t="shared" ref="J114" si="80">WEEKNUM(I114)</f>
        <v>13</v>
      </c>
      <c r="L114" s="13"/>
    </row>
    <row r="115" spans="1:12" s="14" customFormat="1" ht="19.5" hidden="1" customHeight="1">
      <c r="A115" s="804" t="s">
        <v>4291</v>
      </c>
      <c r="B115" s="1141" t="s">
        <v>459</v>
      </c>
      <c r="C115" s="1368" t="s">
        <v>4292</v>
      </c>
      <c r="D115" s="1154">
        <v>46112</v>
      </c>
      <c r="E115" s="1151">
        <f t="shared" ref="E115" si="81">D115+4</f>
        <v>46116</v>
      </c>
      <c r="F115" s="1151">
        <f t="shared" ref="F115" si="82">E115+4</f>
        <v>46120</v>
      </c>
      <c r="G115" s="1238"/>
      <c r="H115" s="1151">
        <f t="shared" si="58"/>
        <v>46112</v>
      </c>
      <c r="I115" s="1151">
        <f t="shared" si="58"/>
        <v>46113</v>
      </c>
      <c r="J115" s="1356">
        <f t="shared" ref="J115" si="83">WEEKNUM(I115)</f>
        <v>14</v>
      </c>
      <c r="L115" s="13"/>
    </row>
    <row r="116" spans="1:12" s="14" customFormat="1" ht="19.5" hidden="1" customHeight="1">
      <c r="A116" s="804"/>
      <c r="B116" s="1373" t="s">
        <v>4273</v>
      </c>
      <c r="C116" s="1368" t="s">
        <v>4293</v>
      </c>
      <c r="D116" s="1154">
        <v>46119</v>
      </c>
      <c r="E116" s="1151">
        <f t="shared" ref="E116" si="84">D116+4</f>
        <v>46123</v>
      </c>
      <c r="F116" s="1151">
        <f t="shared" ref="F116" si="85">E116+4</f>
        <v>46127</v>
      </c>
      <c r="G116" s="1238"/>
      <c r="H116" s="1151">
        <f t="shared" si="58"/>
        <v>46119</v>
      </c>
      <c r="I116" s="1151">
        <f t="shared" si="58"/>
        <v>46120</v>
      </c>
      <c r="J116" s="1356">
        <f t="shared" ref="J116" si="86">WEEKNUM(I116)</f>
        <v>15</v>
      </c>
      <c r="L116" s="13"/>
    </row>
    <row r="117" spans="1:12" s="14" customFormat="1" ht="19.5" hidden="1" customHeight="1">
      <c r="A117" s="804"/>
      <c r="B117" s="1373" t="s">
        <v>4286</v>
      </c>
      <c r="C117" s="1368" t="s">
        <v>4294</v>
      </c>
      <c r="D117" s="1154">
        <v>46126</v>
      </c>
      <c r="E117" s="1151">
        <f t="shared" ref="E117" si="87">D117+4</f>
        <v>46130</v>
      </c>
      <c r="F117" s="1151">
        <f t="shared" ref="F117" si="88">E117+4</f>
        <v>46134</v>
      </c>
      <c r="G117" s="1238"/>
      <c r="H117" s="1151">
        <f t="shared" si="58"/>
        <v>46126</v>
      </c>
      <c r="I117" s="1151">
        <f t="shared" si="58"/>
        <v>46127</v>
      </c>
      <c r="J117" s="1356">
        <f t="shared" ref="J117" si="89">WEEKNUM(I117)</f>
        <v>16</v>
      </c>
      <c r="L117" s="13"/>
    </row>
    <row r="118" spans="1:12" s="14" customFormat="1" ht="19.5" customHeight="1">
      <c r="A118" s="804"/>
      <c r="B118" s="1522"/>
      <c r="C118" s="1419"/>
      <c r="D118" s="1202"/>
      <c r="E118" s="1202"/>
      <c r="F118" s="1202"/>
      <c r="G118" s="1238"/>
      <c r="H118" s="1202"/>
      <c r="I118" s="1202"/>
      <c r="J118" s="1413"/>
      <c r="L118" s="13"/>
    </row>
    <row r="119" spans="1:12" s="14" customFormat="1" ht="19.5" customHeight="1">
      <c r="A119" s="804"/>
      <c r="B119" s="1589" t="s">
        <v>14</v>
      </c>
      <c r="C119" s="1590"/>
      <c r="D119" s="1579" t="s">
        <v>247</v>
      </c>
      <c r="E119" s="1147" t="s">
        <v>234</v>
      </c>
      <c r="F119" s="1147" t="s">
        <v>81</v>
      </c>
      <c r="G119" s="1238"/>
      <c r="H119" s="1365"/>
      <c r="I119" s="1366"/>
      <c r="J119" s="1367"/>
      <c r="L119" s="13"/>
    </row>
    <row r="120" spans="1:12" s="14" customFormat="1" ht="19.5" customHeight="1">
      <c r="A120" s="804"/>
      <c r="B120" s="1148" t="s">
        <v>249</v>
      </c>
      <c r="C120" s="1259" t="s">
        <v>250</v>
      </c>
      <c r="D120" s="1580"/>
      <c r="E120" s="1149" t="s">
        <v>202</v>
      </c>
      <c r="F120" s="1149" t="s">
        <v>134</v>
      </c>
      <c r="G120" s="1238"/>
      <c r="H120" s="1353" t="s">
        <v>252</v>
      </c>
      <c r="J120" s="13"/>
    </row>
    <row r="121" spans="1:12" s="14" customFormat="1" ht="19.5" hidden="1" customHeight="1">
      <c r="A121" s="804"/>
      <c r="B121" s="941" t="s">
        <v>3870</v>
      </c>
      <c r="C121" s="1368" t="s">
        <v>4295</v>
      </c>
      <c r="D121" s="1154">
        <v>46209</v>
      </c>
      <c r="E121" s="1151">
        <f t="shared" ref="E121:F124" si="90">D121+3</f>
        <v>46212</v>
      </c>
      <c r="F121" s="1151">
        <f t="shared" si="90"/>
        <v>46215</v>
      </c>
      <c r="G121" s="1238"/>
      <c r="H121" s="1356">
        <v>28</v>
      </c>
      <c r="J121" s="13"/>
    </row>
    <row r="122" spans="1:12" s="14" customFormat="1" ht="19.5" hidden="1" customHeight="1">
      <c r="A122" s="804" t="s">
        <v>2195</v>
      </c>
      <c r="B122" s="1145" t="s">
        <v>2931</v>
      </c>
      <c r="C122" s="1368" t="s">
        <v>4296</v>
      </c>
      <c r="D122" s="1154">
        <v>46218</v>
      </c>
      <c r="E122" s="1151">
        <f t="shared" si="90"/>
        <v>46221</v>
      </c>
      <c r="F122" s="1151">
        <f t="shared" si="90"/>
        <v>46224</v>
      </c>
      <c r="G122" s="1238"/>
      <c r="H122" s="1356">
        <v>29</v>
      </c>
      <c r="J122" s="13"/>
    </row>
    <row r="123" spans="1:12" s="14" customFormat="1" ht="19.5" hidden="1" customHeight="1">
      <c r="A123" s="804" t="s">
        <v>4286</v>
      </c>
      <c r="B123" s="941" t="s">
        <v>2442</v>
      </c>
      <c r="C123" s="1368" t="s">
        <v>4297</v>
      </c>
      <c r="D123" s="1154">
        <v>46222</v>
      </c>
      <c r="E123" s="1151">
        <f t="shared" si="90"/>
        <v>46225</v>
      </c>
      <c r="F123" s="1151">
        <f t="shared" si="90"/>
        <v>46228</v>
      </c>
      <c r="G123" s="1238"/>
      <c r="H123" s="1356">
        <v>30</v>
      </c>
      <c r="J123" s="13"/>
    </row>
    <row r="124" spans="1:12" s="14" customFormat="1" ht="19.5" hidden="1" customHeight="1">
      <c r="A124" s="804" t="s">
        <v>4298</v>
      </c>
      <c r="B124" s="1145" t="s">
        <v>4299</v>
      </c>
      <c r="C124" s="1368" t="s">
        <v>4300</v>
      </c>
      <c r="D124" s="1154">
        <v>46241</v>
      </c>
      <c r="E124" s="1151">
        <f t="shared" si="90"/>
        <v>46244</v>
      </c>
      <c r="F124" s="1151">
        <f t="shared" si="90"/>
        <v>46247</v>
      </c>
      <c r="G124" s="1238"/>
      <c r="H124" s="1356">
        <v>31</v>
      </c>
      <c r="J124" s="13"/>
    </row>
    <row r="125" spans="1:12" s="14" customFormat="1" ht="19.5" hidden="1" customHeight="1">
      <c r="A125" s="804" t="s">
        <v>4301</v>
      </c>
      <c r="B125" s="1145" t="s">
        <v>4302</v>
      </c>
      <c r="C125" s="1368" t="s">
        <v>4303</v>
      </c>
      <c r="D125" s="1178" t="s">
        <v>283</v>
      </c>
      <c r="E125" s="1151">
        <v>46239</v>
      </c>
      <c r="F125" s="1151">
        <v>46242</v>
      </c>
      <c r="G125" s="1238"/>
      <c r="H125" s="1356">
        <v>32</v>
      </c>
      <c r="J125" s="13"/>
    </row>
    <row r="126" spans="1:12" s="14" customFormat="1" ht="19.5" hidden="1" customHeight="1">
      <c r="A126" s="804"/>
      <c r="B126" s="941" t="s">
        <v>3870</v>
      </c>
      <c r="C126" s="1368" t="s">
        <v>4304</v>
      </c>
      <c r="D126" s="1154">
        <v>46243</v>
      </c>
      <c r="E126" s="1178" t="s">
        <v>283</v>
      </c>
      <c r="F126" s="1178" t="s">
        <v>283</v>
      </c>
      <c r="G126" s="1238"/>
      <c r="H126" s="1356">
        <v>33</v>
      </c>
      <c r="J126" s="13"/>
    </row>
    <row r="127" spans="1:12" s="14" customFormat="1" ht="19.5" customHeight="1">
      <c r="A127" s="804" t="s">
        <v>4305</v>
      </c>
      <c r="B127" s="1511" t="s">
        <v>3870</v>
      </c>
      <c r="C127" s="1560" t="s">
        <v>4306</v>
      </c>
      <c r="D127" s="1374">
        <v>46256</v>
      </c>
      <c r="E127" s="1473">
        <v>46260</v>
      </c>
      <c r="F127" s="1178" t="s">
        <v>283</v>
      </c>
      <c r="G127" s="1238"/>
      <c r="H127" s="1561">
        <v>34</v>
      </c>
      <c r="J127" s="13"/>
    </row>
    <row r="128" spans="1:12" s="14" customFormat="1" ht="19.5" customHeight="1">
      <c r="A128" s="804"/>
      <c r="B128" s="1570" t="s">
        <v>905</v>
      </c>
      <c r="C128" s="1472" t="s">
        <v>4307</v>
      </c>
      <c r="D128" s="1571"/>
      <c r="E128" s="1572">
        <v>46260</v>
      </c>
      <c r="F128" s="1572">
        <f t="shared" ref="F128" si="91">E128+3</f>
        <v>46263</v>
      </c>
      <c r="G128" s="1238"/>
      <c r="H128" s="1565">
        <v>35</v>
      </c>
      <c r="J128" s="13"/>
    </row>
    <row r="129" spans="1:12" s="14" customFormat="1" ht="19.5" customHeight="1">
      <c r="A129" s="804"/>
      <c r="B129" s="1512"/>
      <c r="C129" s="1419"/>
      <c r="D129" s="1286"/>
      <c r="E129" s="1202"/>
      <c r="F129" s="1202"/>
      <c r="G129" s="1238"/>
      <c r="H129" s="1413"/>
      <c r="J129" s="13"/>
    </row>
    <row r="130" spans="1:12" s="14" customFormat="1" ht="19.5" customHeight="1">
      <c r="A130" s="804"/>
      <c r="B130" s="1589" t="s">
        <v>14</v>
      </c>
      <c r="C130" s="1590"/>
      <c r="D130" s="1579" t="s">
        <v>247</v>
      </c>
      <c r="E130" s="1147" t="s">
        <v>234</v>
      </c>
      <c r="F130" s="1147" t="s">
        <v>107</v>
      </c>
      <c r="G130" s="1147" t="s">
        <v>81</v>
      </c>
      <c r="H130" s="1413"/>
      <c r="J130" s="13"/>
    </row>
    <row r="131" spans="1:12" s="14" customFormat="1" ht="19.5" customHeight="1">
      <c r="A131" s="804"/>
      <c r="B131" s="1148" t="s">
        <v>249</v>
      </c>
      <c r="C131" s="1259" t="s">
        <v>250</v>
      </c>
      <c r="D131" s="1580"/>
      <c r="E131" s="1149" t="s">
        <v>202</v>
      </c>
      <c r="F131" s="1149" t="s">
        <v>47</v>
      </c>
      <c r="G131" s="1149" t="s">
        <v>64</v>
      </c>
      <c r="I131" s="1353" t="s">
        <v>252</v>
      </c>
      <c r="J131" s="13"/>
    </row>
    <row r="132" spans="1:12" s="14" customFormat="1" ht="19.5" customHeight="1">
      <c r="A132" s="804" t="s">
        <v>4308</v>
      </c>
      <c r="B132" s="1562" t="s">
        <v>4299</v>
      </c>
      <c r="C132" s="1563" t="s">
        <v>4309</v>
      </c>
      <c r="D132" s="1377">
        <v>46270</v>
      </c>
      <c r="E132" s="1255">
        <f t="shared" ref="E132" si="92">D132+3</f>
        <v>46273</v>
      </c>
      <c r="F132" s="1178" t="s">
        <v>283</v>
      </c>
      <c r="G132" s="1178" t="s">
        <v>283</v>
      </c>
      <c r="I132" s="1564">
        <v>36</v>
      </c>
      <c r="J132" s="13"/>
    </row>
    <row r="133" spans="1:12" s="14" customFormat="1" ht="19.5" customHeight="1">
      <c r="A133" s="804" t="s">
        <v>4310</v>
      </c>
      <c r="B133" s="1145" t="s">
        <v>4311</v>
      </c>
      <c r="C133" s="1368" t="s">
        <v>4312</v>
      </c>
      <c r="D133" s="1154">
        <v>46280</v>
      </c>
      <c r="E133" s="1151">
        <f t="shared" ref="E133" si="93">D133+3</f>
        <v>46283</v>
      </c>
      <c r="F133" s="1178" t="s">
        <v>283</v>
      </c>
      <c r="G133" s="1178" t="s">
        <v>283</v>
      </c>
      <c r="I133" s="1356">
        <v>37</v>
      </c>
      <c r="J133" s="13"/>
    </row>
    <row r="134" spans="1:12" s="14" customFormat="1" ht="19.5" customHeight="1">
      <c r="A134" s="804" t="s">
        <v>4313</v>
      </c>
      <c r="B134" s="1145" t="s">
        <v>2037</v>
      </c>
      <c r="C134" s="1368" t="s">
        <v>4314</v>
      </c>
      <c r="D134" s="1154">
        <v>46285</v>
      </c>
      <c r="E134" s="1178" t="s">
        <v>283</v>
      </c>
      <c r="F134" s="1178" t="s">
        <v>283</v>
      </c>
      <c r="G134" s="1151">
        <f>D134+7</f>
        <v>46292</v>
      </c>
      <c r="I134" s="1356">
        <v>38</v>
      </c>
      <c r="J134" s="13"/>
    </row>
    <row r="135" spans="1:12" s="14" customFormat="1" ht="19.5" customHeight="1">
      <c r="A135" s="804" t="s">
        <v>4286</v>
      </c>
      <c r="B135" s="1145" t="s">
        <v>3870</v>
      </c>
      <c r="C135" s="1368" t="s">
        <v>4315</v>
      </c>
      <c r="D135" s="1154">
        <v>46285</v>
      </c>
      <c r="E135" s="1151">
        <f t="shared" ref="E135" si="94">D135+3</f>
        <v>46288</v>
      </c>
      <c r="F135" s="1178" t="s">
        <v>283</v>
      </c>
      <c r="G135" s="1151">
        <f t="shared" ref="G135:G142" si="95">D135+7</f>
        <v>46292</v>
      </c>
      <c r="I135" s="1356">
        <v>39</v>
      </c>
      <c r="J135" s="13"/>
    </row>
    <row r="136" spans="1:12" s="14" customFormat="1" ht="19.5" customHeight="1">
      <c r="A136" s="804" t="s">
        <v>4316</v>
      </c>
      <c r="B136" s="1145" t="s">
        <v>4317</v>
      </c>
      <c r="C136" s="1368" t="s">
        <v>4318</v>
      </c>
      <c r="D136" s="1154">
        <v>46292</v>
      </c>
      <c r="E136" s="1178" t="s">
        <v>283</v>
      </c>
      <c r="F136" s="1255">
        <f>D136+4</f>
        <v>46296</v>
      </c>
      <c r="G136" s="1151">
        <f t="shared" si="95"/>
        <v>46299</v>
      </c>
      <c r="I136" s="1356">
        <v>40</v>
      </c>
      <c r="J136" s="13"/>
    </row>
    <row r="137" spans="1:12" s="14" customFormat="1" ht="19.5" customHeight="1">
      <c r="A137" s="804" t="s">
        <v>4310</v>
      </c>
      <c r="B137" s="1145" t="s">
        <v>2926</v>
      </c>
      <c r="C137" s="1368" t="s">
        <v>4319</v>
      </c>
      <c r="D137" s="1154">
        <v>46299</v>
      </c>
      <c r="E137" s="1151">
        <f t="shared" ref="E137:E138" si="96">D137+3</f>
        <v>46302</v>
      </c>
      <c r="F137" s="1255">
        <f t="shared" ref="F135:F139" si="97">E137+1</f>
        <v>46303</v>
      </c>
      <c r="G137" s="1151">
        <f t="shared" si="95"/>
        <v>46306</v>
      </c>
      <c r="I137" s="1356">
        <v>41</v>
      </c>
      <c r="J137" s="13"/>
    </row>
    <row r="138" spans="1:12" s="14" customFormat="1" ht="19.5" customHeight="1">
      <c r="A138" s="804" t="s">
        <v>4320</v>
      </c>
      <c r="B138" s="1145" t="s">
        <v>4299</v>
      </c>
      <c r="C138" s="1368" t="s">
        <v>4321</v>
      </c>
      <c r="D138" s="1154">
        <v>46306</v>
      </c>
      <c r="E138" s="1151">
        <f t="shared" si="96"/>
        <v>46309</v>
      </c>
      <c r="F138" s="1255">
        <f t="shared" si="97"/>
        <v>46310</v>
      </c>
      <c r="G138" s="1151">
        <f t="shared" si="95"/>
        <v>46313</v>
      </c>
      <c r="I138" s="1356">
        <v>42</v>
      </c>
      <c r="J138" s="13"/>
    </row>
    <row r="139" spans="1:12" s="14" customFormat="1" ht="19.5" customHeight="1">
      <c r="A139" s="804" t="s">
        <v>4322</v>
      </c>
      <c r="B139" s="1145" t="s">
        <v>2037</v>
      </c>
      <c r="C139" s="1368" t="s">
        <v>4323</v>
      </c>
      <c r="D139" s="1154">
        <v>46313</v>
      </c>
      <c r="E139" s="1151">
        <f t="shared" ref="E139" si="98">D139+3</f>
        <v>46316</v>
      </c>
      <c r="F139" s="1255">
        <f t="shared" si="97"/>
        <v>46317</v>
      </c>
      <c r="G139" s="1151">
        <f t="shared" si="95"/>
        <v>46320</v>
      </c>
      <c r="I139" s="1356">
        <v>43</v>
      </c>
      <c r="J139" s="13"/>
    </row>
    <row r="140" spans="1:12" s="14" customFormat="1" ht="19.5" customHeight="1">
      <c r="A140" s="804"/>
      <c r="B140" s="1145" t="s">
        <v>3870</v>
      </c>
      <c r="C140" s="1368" t="s">
        <v>4324</v>
      </c>
      <c r="D140" s="1154">
        <v>46320</v>
      </c>
      <c r="E140" s="1151">
        <f t="shared" ref="E140:E141" si="99">D140+3</f>
        <v>46323</v>
      </c>
      <c r="F140" s="1255">
        <f t="shared" ref="F140:F141" si="100">E140+1</f>
        <v>46324</v>
      </c>
      <c r="G140" s="1151">
        <f t="shared" si="95"/>
        <v>46327</v>
      </c>
      <c r="I140" s="1356">
        <v>44</v>
      </c>
      <c r="J140" s="13"/>
    </row>
    <row r="141" spans="1:12" s="14" customFormat="1" ht="19.5" customHeight="1">
      <c r="A141" s="804"/>
      <c r="B141" s="1145" t="s">
        <v>4317</v>
      </c>
      <c r="C141" s="1368" t="s">
        <v>4325</v>
      </c>
      <c r="D141" s="1154">
        <v>46327</v>
      </c>
      <c r="E141" s="1151">
        <f t="shared" si="99"/>
        <v>46330</v>
      </c>
      <c r="F141" s="1255">
        <f t="shared" si="100"/>
        <v>46331</v>
      </c>
      <c r="G141" s="1151">
        <f t="shared" si="95"/>
        <v>46334</v>
      </c>
      <c r="I141" s="1356">
        <v>45</v>
      </c>
      <c r="J141" s="13"/>
    </row>
    <row r="142" spans="1:12" s="14" customFormat="1" ht="19.5" customHeight="1">
      <c r="A142" s="804" t="s">
        <v>4326</v>
      </c>
      <c r="B142" s="1145" t="s">
        <v>2926</v>
      </c>
      <c r="C142" s="1368" t="s">
        <v>4327</v>
      </c>
      <c r="D142" s="1154">
        <v>46334</v>
      </c>
      <c r="E142" s="1151">
        <f t="shared" ref="E142" si="101">D142+3</f>
        <v>46337</v>
      </c>
      <c r="F142" s="1255">
        <f t="shared" ref="F142" si="102">E142+1</f>
        <v>46338</v>
      </c>
      <c r="G142" s="1151">
        <f t="shared" si="95"/>
        <v>46341</v>
      </c>
      <c r="I142" s="1356">
        <v>46</v>
      </c>
      <c r="J142" s="13"/>
    </row>
    <row r="143" spans="1:12" ht="19.5" customHeight="1">
      <c r="B143" s="1088" t="s">
        <v>464</v>
      </c>
      <c r="C143" s="677"/>
      <c r="D143" s="677"/>
      <c r="E143" s="677"/>
      <c r="F143" s="677"/>
      <c r="G143" s="677"/>
      <c r="H143" s="677"/>
      <c r="I143" s="407"/>
      <c r="J143" s="490"/>
      <c r="K143" s="149"/>
      <c r="L143" s="14"/>
    </row>
    <row r="144" spans="1:12" s="149" customFormat="1" ht="15.75" customHeight="1">
      <c r="A144" s="1018"/>
      <c r="B144" s="1019"/>
      <c r="C144" s="1019"/>
      <c r="D144" s="1019"/>
      <c r="E144" s="1022"/>
      <c r="F144" s="1022"/>
      <c r="G144" s="1022"/>
      <c r="H144" s="1022"/>
      <c r="I144" s="1022"/>
      <c r="J144" s="217"/>
      <c r="K144" s="217"/>
      <c r="L144" s="217"/>
    </row>
    <row r="145" spans="1:19" ht="13.9">
      <c r="A145" s="327"/>
      <c r="H145" s="9"/>
      <c r="I145" s="9"/>
      <c r="J145" s="423"/>
      <c r="K145" s="423"/>
      <c r="L145" s="424"/>
    </row>
    <row r="146" spans="1:19" ht="34.5" hidden="1" customHeight="1">
      <c r="A146" s="327"/>
      <c r="B146" s="1593" t="s">
        <v>14</v>
      </c>
      <c r="C146" s="1594"/>
      <c r="D146" s="1595" t="s">
        <v>247</v>
      </c>
      <c r="E146" s="928" t="s">
        <v>714</v>
      </c>
      <c r="F146" s="928" t="s">
        <v>151</v>
      </c>
      <c r="G146" s="928" t="s">
        <v>4328</v>
      </c>
      <c r="H146" s="928" t="s">
        <v>4329</v>
      </c>
      <c r="I146" s="931" t="s">
        <v>114</v>
      </c>
      <c r="K146" s="1037"/>
      <c r="L146"/>
      <c r="M146" s="18"/>
      <c r="P146" s="345"/>
      <c r="S146" s="18"/>
    </row>
    <row r="147" spans="1:19" ht="27" hidden="1" customHeight="1">
      <c r="A147" s="327"/>
      <c r="B147" s="931" t="s">
        <v>249</v>
      </c>
      <c r="C147" s="932" t="s">
        <v>250</v>
      </c>
      <c r="D147" s="1596"/>
      <c r="E147" s="927" t="s">
        <v>715</v>
      </c>
      <c r="F147" s="927" t="s">
        <v>32</v>
      </c>
      <c r="G147" s="927" t="s">
        <v>64</v>
      </c>
      <c r="H147" s="927" t="s">
        <v>53</v>
      </c>
      <c r="I147" s="927" t="s">
        <v>2583</v>
      </c>
      <c r="K147" s="1034" t="s">
        <v>251</v>
      </c>
      <c r="L147"/>
      <c r="M147" s="18"/>
      <c r="P147" s="345"/>
      <c r="S147" s="18"/>
    </row>
    <row r="148" spans="1:19" ht="19.5" hidden="1" customHeight="1">
      <c r="A148" s="804"/>
      <c r="B148" s="941" t="s">
        <v>1833</v>
      </c>
      <c r="C148" s="941" t="s">
        <v>4330</v>
      </c>
      <c r="D148" s="942">
        <v>45482</v>
      </c>
      <c r="E148" s="801">
        <f t="shared" ref="E148:E150" si="103">D148+1</f>
        <v>45483</v>
      </c>
      <c r="F148" s="801">
        <f t="shared" ref="F148:F150" si="104">D148+7</f>
        <v>45489</v>
      </c>
      <c r="G148" s="801">
        <f t="shared" ref="G148" si="105">D148+9</f>
        <v>45491</v>
      </c>
      <c r="H148" s="871" t="s">
        <v>283</v>
      </c>
      <c r="I148" s="871" t="s">
        <v>283</v>
      </c>
      <c r="J148" s="801">
        <f t="shared" ref="J148" si="106">D148+19</f>
        <v>45501</v>
      </c>
      <c r="L148" s="757" t="e">
        <f>+#REF!+7</f>
        <v>#REF!</v>
      </c>
    </row>
    <row r="149" spans="1:19" ht="19.5" hidden="1" customHeight="1">
      <c r="A149" s="804"/>
      <c r="B149" s="941" t="s">
        <v>320</v>
      </c>
      <c r="C149" s="941" t="s">
        <v>4331</v>
      </c>
      <c r="D149" s="942">
        <v>45497</v>
      </c>
      <c r="E149" s="801">
        <f t="shared" si="103"/>
        <v>45498</v>
      </c>
      <c r="F149" s="801">
        <f t="shared" si="104"/>
        <v>45504</v>
      </c>
      <c r="G149" s="801">
        <f t="shared" ref="G149" si="107">D149+9</f>
        <v>45506</v>
      </c>
      <c r="H149" s="871" t="s">
        <v>283</v>
      </c>
      <c r="I149" s="871" t="s">
        <v>283</v>
      </c>
      <c r="J149" s="801">
        <f t="shared" ref="J149:J150" si="108">D149+19</f>
        <v>45516</v>
      </c>
      <c r="L149" s="757" t="e">
        <f t="shared" ref="K149:L181" si="109">+L148+7</f>
        <v>#REF!</v>
      </c>
    </row>
    <row r="150" spans="1:19" ht="19.5" hidden="1" customHeight="1">
      <c r="A150" s="804" t="s">
        <v>2040</v>
      </c>
      <c r="B150" s="941" t="s">
        <v>2037</v>
      </c>
      <c r="C150" s="941" t="s">
        <v>4332</v>
      </c>
      <c r="D150" s="942">
        <v>45498</v>
      </c>
      <c r="E150" s="801">
        <f t="shared" si="103"/>
        <v>45499</v>
      </c>
      <c r="F150" s="801">
        <f t="shared" si="104"/>
        <v>45505</v>
      </c>
      <c r="G150" s="871" t="s">
        <v>283</v>
      </c>
      <c r="H150" s="871" t="s">
        <v>283</v>
      </c>
      <c r="I150" s="871" t="s">
        <v>283</v>
      </c>
      <c r="J150" s="801">
        <f t="shared" si="108"/>
        <v>45517</v>
      </c>
      <c r="L150" s="757" t="e">
        <f t="shared" si="109"/>
        <v>#REF!</v>
      </c>
    </row>
    <row r="151" spans="1:19" ht="19.5" hidden="1" customHeight="1">
      <c r="A151" s="804"/>
      <c r="B151" s="941" t="s">
        <v>2040</v>
      </c>
      <c r="C151" s="941" t="s">
        <v>4333</v>
      </c>
      <c r="D151" s="942">
        <v>45504</v>
      </c>
      <c r="E151" s="801">
        <f t="shared" ref="E151:E154" si="110">D151+1</f>
        <v>45505</v>
      </c>
      <c r="F151" s="801">
        <f t="shared" ref="F151:F154" si="111">D151+7</f>
        <v>45511</v>
      </c>
      <c r="G151" s="801">
        <f t="shared" ref="G151:G154" si="112">D151+9</f>
        <v>45513</v>
      </c>
      <c r="H151" s="871" t="s">
        <v>283</v>
      </c>
      <c r="I151" s="871" t="s">
        <v>283</v>
      </c>
      <c r="J151" s="801">
        <f t="shared" ref="J151:J154" si="113">D151+19</f>
        <v>45523</v>
      </c>
      <c r="L151" s="757" t="e">
        <f t="shared" si="109"/>
        <v>#REF!</v>
      </c>
    </row>
    <row r="152" spans="1:19" ht="19.5" hidden="1" customHeight="1">
      <c r="A152" s="804"/>
      <c r="B152" s="941" t="s">
        <v>2034</v>
      </c>
      <c r="C152" s="941" t="s">
        <v>4334</v>
      </c>
      <c r="D152" s="942">
        <v>45507</v>
      </c>
      <c r="E152" s="757">
        <f t="shared" si="110"/>
        <v>45508</v>
      </c>
      <c r="F152" s="757">
        <f t="shared" si="111"/>
        <v>45514</v>
      </c>
      <c r="G152" s="757">
        <f t="shared" si="112"/>
        <v>45516</v>
      </c>
      <c r="H152" s="871" t="s">
        <v>283</v>
      </c>
      <c r="I152" s="871" t="s">
        <v>283</v>
      </c>
      <c r="J152" s="801">
        <f t="shared" si="113"/>
        <v>45526</v>
      </c>
      <c r="L152" s="757" t="e">
        <f t="shared" si="109"/>
        <v>#REF!</v>
      </c>
    </row>
    <row r="153" spans="1:19" ht="19.5" hidden="1" customHeight="1">
      <c r="A153" s="804"/>
      <c r="B153" s="941" t="s">
        <v>1833</v>
      </c>
      <c r="C153" s="941" t="s">
        <v>4335</v>
      </c>
      <c r="D153" s="942">
        <v>45514</v>
      </c>
      <c r="E153" s="757">
        <f t="shared" si="110"/>
        <v>45515</v>
      </c>
      <c r="F153" s="757">
        <f t="shared" si="111"/>
        <v>45521</v>
      </c>
      <c r="G153" s="757">
        <f t="shared" si="112"/>
        <v>45523</v>
      </c>
      <c r="H153" s="871" t="s">
        <v>283</v>
      </c>
      <c r="I153" s="871" t="s">
        <v>283</v>
      </c>
      <c r="J153" s="801">
        <f t="shared" si="113"/>
        <v>45533</v>
      </c>
      <c r="L153" s="757" t="e">
        <f t="shared" si="109"/>
        <v>#REF!</v>
      </c>
    </row>
    <row r="154" spans="1:19" ht="19.5" hidden="1" customHeight="1">
      <c r="A154" s="804" t="s">
        <v>320</v>
      </c>
      <c r="B154" s="941" t="s">
        <v>2037</v>
      </c>
      <c r="C154" s="941" t="s">
        <v>4336</v>
      </c>
      <c r="D154" s="942">
        <v>45522</v>
      </c>
      <c r="E154" s="757">
        <f t="shared" si="110"/>
        <v>45523</v>
      </c>
      <c r="F154" s="757">
        <f t="shared" si="111"/>
        <v>45529</v>
      </c>
      <c r="G154" s="757">
        <f t="shared" si="112"/>
        <v>45531</v>
      </c>
      <c r="H154" s="871" t="s">
        <v>283</v>
      </c>
      <c r="I154" s="871" t="s">
        <v>283</v>
      </c>
      <c r="J154" s="801">
        <f t="shared" si="113"/>
        <v>45541</v>
      </c>
      <c r="L154" s="757" t="e">
        <f t="shared" si="109"/>
        <v>#REF!</v>
      </c>
    </row>
    <row r="155" spans="1:19" ht="19.5" hidden="1" customHeight="1">
      <c r="A155" s="804" t="s">
        <v>2037</v>
      </c>
      <c r="B155" s="941" t="s">
        <v>320</v>
      </c>
      <c r="C155" s="941" t="s">
        <v>4337</v>
      </c>
      <c r="D155" s="942">
        <v>45529</v>
      </c>
      <c r="E155" s="757">
        <f t="shared" ref="E155:E159" si="114">D155+1</f>
        <v>45530</v>
      </c>
      <c r="F155" s="757">
        <f t="shared" ref="F155:F159" si="115">D155+7</f>
        <v>45536</v>
      </c>
      <c r="G155" s="757">
        <f t="shared" ref="G155:G159" si="116">D155+9</f>
        <v>45538</v>
      </c>
      <c r="H155" s="871" t="s">
        <v>283</v>
      </c>
      <c r="I155" s="871" t="s">
        <v>283</v>
      </c>
      <c r="J155" s="801">
        <f t="shared" ref="J155:J159" si="117">D155+19</f>
        <v>45548</v>
      </c>
      <c r="L155" s="757" t="e">
        <f t="shared" si="109"/>
        <v>#REF!</v>
      </c>
    </row>
    <row r="156" spans="1:19" ht="19.5" hidden="1" customHeight="1">
      <c r="A156" s="804"/>
      <c r="B156" s="941" t="s">
        <v>2040</v>
      </c>
      <c r="C156" s="941" t="s">
        <v>4338</v>
      </c>
      <c r="D156" s="942">
        <v>45536</v>
      </c>
      <c r="E156" s="801">
        <f t="shared" si="114"/>
        <v>45537</v>
      </c>
      <c r="F156" s="801">
        <f t="shared" si="115"/>
        <v>45543</v>
      </c>
      <c r="G156" s="801">
        <f t="shared" si="116"/>
        <v>45545</v>
      </c>
      <c r="H156" s="757">
        <f t="shared" ref="H156" si="118">D156+11</f>
        <v>45547</v>
      </c>
      <c r="I156" s="757">
        <f t="shared" ref="I156" si="119">D156+13</f>
        <v>45549</v>
      </c>
      <c r="J156" s="801">
        <f t="shared" ref="J156" si="120">D156+19</f>
        <v>45555</v>
      </c>
      <c r="L156" s="757" t="e">
        <f t="shared" si="109"/>
        <v>#REF!</v>
      </c>
    </row>
    <row r="157" spans="1:19" ht="19.5" hidden="1" customHeight="1">
      <c r="A157" s="804"/>
      <c r="B157" s="941" t="s">
        <v>2034</v>
      </c>
      <c r="C157" s="941" t="s">
        <v>4339</v>
      </c>
      <c r="D157" s="942">
        <v>45542</v>
      </c>
      <c r="E157" s="871" t="s">
        <v>283</v>
      </c>
      <c r="F157" s="871" t="s">
        <v>283</v>
      </c>
      <c r="G157" s="871" t="s">
        <v>283</v>
      </c>
      <c r="H157" s="871" t="s">
        <v>283</v>
      </c>
      <c r="I157" s="871" t="s">
        <v>283</v>
      </c>
      <c r="J157" s="871" t="s">
        <v>283</v>
      </c>
      <c r="L157" s="757" t="e">
        <f t="shared" si="109"/>
        <v>#REF!</v>
      </c>
    </row>
    <row r="158" spans="1:19" ht="19.5" hidden="1" customHeight="1">
      <c r="A158" s="804"/>
      <c r="B158" s="941" t="s">
        <v>1833</v>
      </c>
      <c r="C158" s="941" t="s">
        <v>4340</v>
      </c>
      <c r="D158" s="942">
        <v>45549</v>
      </c>
      <c r="E158" s="757">
        <f t="shared" si="114"/>
        <v>45550</v>
      </c>
      <c r="F158" s="757">
        <f t="shared" si="115"/>
        <v>45556</v>
      </c>
      <c r="G158" s="757">
        <f t="shared" si="116"/>
        <v>45558</v>
      </c>
      <c r="H158" s="757">
        <f t="shared" ref="H158:H162" si="121">D158+11</f>
        <v>45560</v>
      </c>
      <c r="I158" s="757">
        <f t="shared" ref="I158:I162" si="122">D158+13</f>
        <v>45562</v>
      </c>
      <c r="J158" s="801">
        <f t="shared" si="117"/>
        <v>45568</v>
      </c>
      <c r="L158" s="757" t="e">
        <f t="shared" si="109"/>
        <v>#REF!</v>
      </c>
    </row>
    <row r="159" spans="1:19" ht="19.5" hidden="1" customHeight="1">
      <c r="A159" s="804"/>
      <c r="B159" s="941" t="s">
        <v>2037</v>
      </c>
      <c r="C159" s="941" t="s">
        <v>4341</v>
      </c>
      <c r="D159" s="942">
        <v>45556</v>
      </c>
      <c r="E159" s="757">
        <f t="shared" si="114"/>
        <v>45557</v>
      </c>
      <c r="F159" s="757">
        <f t="shared" si="115"/>
        <v>45563</v>
      </c>
      <c r="G159" s="757">
        <f t="shared" si="116"/>
        <v>45565</v>
      </c>
      <c r="H159" s="757">
        <f t="shared" si="121"/>
        <v>45567</v>
      </c>
      <c r="I159" s="757">
        <f t="shared" si="122"/>
        <v>45569</v>
      </c>
      <c r="J159" s="801">
        <f t="shared" si="117"/>
        <v>45575</v>
      </c>
      <c r="L159" s="757" t="e">
        <f t="shared" si="109"/>
        <v>#REF!</v>
      </c>
    </row>
    <row r="160" spans="1:19" ht="19.5" hidden="1" customHeight="1">
      <c r="A160" s="804"/>
      <c r="B160" s="941" t="s">
        <v>320</v>
      </c>
      <c r="C160" s="941" t="s">
        <v>4342</v>
      </c>
      <c r="D160" s="942">
        <v>45568</v>
      </c>
      <c r="E160" s="757">
        <f t="shared" ref="E160:E164" si="123">D160+1</f>
        <v>45569</v>
      </c>
      <c r="F160" s="757">
        <f t="shared" ref="F160:F164" si="124">D160+7</f>
        <v>45575</v>
      </c>
      <c r="G160" s="871" t="s">
        <v>283</v>
      </c>
      <c r="H160" s="871" t="s">
        <v>283</v>
      </c>
      <c r="I160" s="871" t="s">
        <v>283</v>
      </c>
      <c r="J160" s="801">
        <f t="shared" ref="J160:J164" si="125">D160+19</f>
        <v>45587</v>
      </c>
      <c r="L160" s="757" t="e">
        <f t="shared" si="109"/>
        <v>#REF!</v>
      </c>
    </row>
    <row r="161" spans="1:19" ht="19.5" hidden="1" customHeight="1">
      <c r="A161" s="804"/>
      <c r="B161" s="941" t="s">
        <v>2040</v>
      </c>
      <c r="C161" s="941" t="s">
        <v>4343</v>
      </c>
      <c r="D161" s="942">
        <v>45572</v>
      </c>
      <c r="E161" s="871" t="s">
        <v>283</v>
      </c>
      <c r="F161" s="757">
        <f t="shared" ref="F161" si="126">D161+7</f>
        <v>45579</v>
      </c>
      <c r="G161" s="757">
        <f t="shared" ref="G161" si="127">D161+9</f>
        <v>45581</v>
      </c>
      <c r="H161" s="757">
        <f t="shared" ref="H161" si="128">D161+11</f>
        <v>45583</v>
      </c>
      <c r="I161" s="757">
        <f t="shared" ref="I161" si="129">D161+13</f>
        <v>45585</v>
      </c>
      <c r="J161" s="801">
        <f t="shared" ref="J161" si="130">D161+19</f>
        <v>45591</v>
      </c>
      <c r="L161" s="757" t="e">
        <f t="shared" si="109"/>
        <v>#REF!</v>
      </c>
    </row>
    <row r="162" spans="1:19" ht="19.5" hidden="1" customHeight="1">
      <c r="A162" s="804" t="s">
        <v>4188</v>
      </c>
      <c r="B162" s="941" t="s">
        <v>4344</v>
      </c>
      <c r="C162" s="941" t="s">
        <v>4345</v>
      </c>
      <c r="D162" s="942">
        <v>45577</v>
      </c>
      <c r="E162" s="757">
        <f t="shared" si="123"/>
        <v>45578</v>
      </c>
      <c r="F162" s="757">
        <f t="shared" si="124"/>
        <v>45584</v>
      </c>
      <c r="G162" s="757">
        <f t="shared" ref="G162:G164" si="131">D162+9</f>
        <v>45586</v>
      </c>
      <c r="H162" s="757">
        <f t="shared" si="121"/>
        <v>45588</v>
      </c>
      <c r="I162" s="757">
        <f t="shared" si="122"/>
        <v>45590</v>
      </c>
      <c r="J162" s="801">
        <f t="shared" si="125"/>
        <v>45596</v>
      </c>
      <c r="L162" s="757" t="e">
        <f t="shared" si="109"/>
        <v>#REF!</v>
      </c>
    </row>
    <row r="163" spans="1:19" ht="19.5" hidden="1" customHeight="1">
      <c r="A163" s="804" t="s">
        <v>1833</v>
      </c>
      <c r="B163" s="941" t="s">
        <v>3633</v>
      </c>
      <c r="C163" s="941" t="s">
        <v>4346</v>
      </c>
      <c r="D163" s="942">
        <v>45585</v>
      </c>
      <c r="E163" s="757">
        <f t="shared" ref="E163" si="132">D163+1</f>
        <v>45586</v>
      </c>
      <c r="F163" s="757">
        <f t="shared" ref="F163" si="133">D163+7</f>
        <v>45592</v>
      </c>
      <c r="G163" s="757">
        <f t="shared" ref="G163" si="134">D163+9</f>
        <v>45594</v>
      </c>
      <c r="H163" s="757">
        <f t="shared" ref="H163" si="135">D163+11</f>
        <v>45596</v>
      </c>
      <c r="I163" s="757">
        <f t="shared" ref="I163" si="136">D163+13</f>
        <v>45598</v>
      </c>
      <c r="J163" s="801">
        <f t="shared" ref="J163" si="137">D163+19</f>
        <v>45604</v>
      </c>
      <c r="L163" s="757" t="e">
        <f t="shared" si="109"/>
        <v>#REF!</v>
      </c>
    </row>
    <row r="164" spans="1:19" ht="19.5" hidden="1" customHeight="1">
      <c r="A164" s="804" t="s">
        <v>320</v>
      </c>
      <c r="B164" s="941" t="s">
        <v>4344</v>
      </c>
      <c r="C164" s="941" t="s">
        <v>4347</v>
      </c>
      <c r="D164" s="942">
        <v>45591</v>
      </c>
      <c r="E164" s="757">
        <f t="shared" si="123"/>
        <v>45592</v>
      </c>
      <c r="F164" s="757">
        <f t="shared" si="124"/>
        <v>45598</v>
      </c>
      <c r="G164" s="757">
        <f t="shared" si="131"/>
        <v>45600</v>
      </c>
      <c r="H164" s="757">
        <f t="shared" ref="H164:H165" si="138">D164+11</f>
        <v>45602</v>
      </c>
      <c r="I164" s="757">
        <f t="shared" ref="I164:I165" si="139">D164+13</f>
        <v>45604</v>
      </c>
      <c r="J164" s="801">
        <f t="shared" si="125"/>
        <v>45610</v>
      </c>
      <c r="L164" s="757" t="e">
        <f t="shared" si="109"/>
        <v>#REF!</v>
      </c>
    </row>
    <row r="165" spans="1:19" ht="19.5" hidden="1" customHeight="1">
      <c r="A165" s="804" t="s">
        <v>2037</v>
      </c>
      <c r="B165" s="1010" t="s">
        <v>307</v>
      </c>
      <c r="C165" s="941" t="s">
        <v>4348</v>
      </c>
      <c r="D165" s="799">
        <v>45601</v>
      </c>
      <c r="E165" s="799">
        <f t="shared" ref="E165:E169" si="140">D165+1</f>
        <v>45602</v>
      </c>
      <c r="F165" s="799">
        <f t="shared" ref="F165:F169" si="141">D165+7</f>
        <v>45608</v>
      </c>
      <c r="G165" s="799">
        <f t="shared" ref="G165:G169" si="142">D165+9</f>
        <v>45610</v>
      </c>
      <c r="H165" s="799">
        <f t="shared" si="138"/>
        <v>45612</v>
      </c>
      <c r="I165" s="799">
        <f t="shared" si="139"/>
        <v>45614</v>
      </c>
      <c r="J165" s="849">
        <f t="shared" ref="J165" si="143">D165+19</f>
        <v>45620</v>
      </c>
      <c r="L165" s="757" t="e">
        <f t="shared" si="109"/>
        <v>#REF!</v>
      </c>
    </row>
    <row r="166" spans="1:19" ht="19.5" hidden="1" customHeight="1">
      <c r="A166" s="804"/>
      <c r="B166" s="941" t="s">
        <v>2040</v>
      </c>
      <c r="C166" s="941" t="s">
        <v>4349</v>
      </c>
      <c r="D166" s="942">
        <v>45610</v>
      </c>
      <c r="E166" s="871" t="s">
        <v>283</v>
      </c>
      <c r="F166" s="757">
        <f t="shared" ref="F166" si="144">D166+7</f>
        <v>45617</v>
      </c>
      <c r="G166" s="757">
        <f t="shared" si="142"/>
        <v>45619</v>
      </c>
      <c r="H166" s="757">
        <f t="shared" ref="H166" si="145">D166+11</f>
        <v>45621</v>
      </c>
      <c r="I166" s="757">
        <f t="shared" ref="I166" si="146">D166+13</f>
        <v>45623</v>
      </c>
      <c r="J166" s="801">
        <f t="shared" ref="J166" si="147">D166+19</f>
        <v>45629</v>
      </c>
      <c r="L166" s="757" t="e">
        <f t="shared" si="109"/>
        <v>#REF!</v>
      </c>
    </row>
    <row r="167" spans="1:19" ht="19.5" hidden="1" customHeight="1">
      <c r="A167" s="804" t="s">
        <v>4344</v>
      </c>
      <c r="B167" s="941" t="s">
        <v>267</v>
      </c>
      <c r="C167" s="941" t="s">
        <v>4350</v>
      </c>
      <c r="D167" s="942">
        <v>45618</v>
      </c>
      <c r="E167" s="757">
        <f>D167+1</f>
        <v>45619</v>
      </c>
      <c r="F167" s="871" t="s">
        <v>283</v>
      </c>
      <c r="G167" s="871" t="s">
        <v>283</v>
      </c>
      <c r="H167" s="757">
        <v>45623</v>
      </c>
      <c r="I167" s="757">
        <v>45624</v>
      </c>
      <c r="J167" s="801">
        <v>45632</v>
      </c>
      <c r="L167" s="757" t="e">
        <f t="shared" si="109"/>
        <v>#REF!</v>
      </c>
    </row>
    <row r="168" spans="1:19" ht="19.5" hidden="1" customHeight="1">
      <c r="A168" s="804" t="s">
        <v>3633</v>
      </c>
      <c r="B168" s="941" t="s">
        <v>4195</v>
      </c>
      <c r="C168" s="941" t="s">
        <v>4351</v>
      </c>
      <c r="D168" s="942">
        <v>45624</v>
      </c>
      <c r="E168" s="757">
        <f t="shared" si="140"/>
        <v>45625</v>
      </c>
      <c r="F168" s="757">
        <f t="shared" si="141"/>
        <v>45631</v>
      </c>
      <c r="G168" s="757">
        <f t="shared" si="142"/>
        <v>45633</v>
      </c>
      <c r="H168" s="871" t="s">
        <v>283</v>
      </c>
      <c r="I168" s="871" t="s">
        <v>283</v>
      </c>
      <c r="J168" s="871" t="s">
        <v>283</v>
      </c>
      <c r="L168" s="757" t="e">
        <f t="shared" si="109"/>
        <v>#REF!</v>
      </c>
    </row>
    <row r="169" spans="1:19" ht="19.5" hidden="1" customHeight="1">
      <c r="A169" s="804" t="s">
        <v>4197</v>
      </c>
      <c r="B169" s="941" t="s">
        <v>4344</v>
      </c>
      <c r="C169" s="941" t="s">
        <v>4352</v>
      </c>
      <c r="D169" s="942">
        <v>45635</v>
      </c>
      <c r="E169" s="757">
        <f t="shared" si="140"/>
        <v>45636</v>
      </c>
      <c r="F169" s="757">
        <f t="shared" si="141"/>
        <v>45642</v>
      </c>
      <c r="G169" s="757">
        <f t="shared" si="142"/>
        <v>45644</v>
      </c>
      <c r="H169" s="757">
        <f t="shared" ref="H169" si="148">D169+11</f>
        <v>45646</v>
      </c>
      <c r="I169" s="757">
        <f t="shared" ref="I169:I170" si="149">D169+13</f>
        <v>45648</v>
      </c>
      <c r="J169" s="801">
        <f t="shared" ref="J169:J170" si="150">D169+19</f>
        <v>45654</v>
      </c>
      <c r="L169" s="757">
        <v>45626</v>
      </c>
    </row>
    <row r="170" spans="1:19" ht="19.5" hidden="1" customHeight="1">
      <c r="A170" s="804"/>
      <c r="B170" s="941" t="s">
        <v>2129</v>
      </c>
      <c r="C170" s="941" t="s">
        <v>4353</v>
      </c>
      <c r="D170" s="942">
        <v>45643</v>
      </c>
      <c r="E170" s="871" t="s">
        <v>283</v>
      </c>
      <c r="F170" s="757">
        <f t="shared" ref="F170" si="151">D170+7</f>
        <v>45650</v>
      </c>
      <c r="G170" s="757">
        <f t="shared" ref="G170" si="152">D170+9</f>
        <v>45652</v>
      </c>
      <c r="H170" s="757">
        <f t="shared" ref="H170" si="153">D170+11</f>
        <v>45654</v>
      </c>
      <c r="I170" s="757">
        <f t="shared" si="149"/>
        <v>45656</v>
      </c>
      <c r="J170" s="801">
        <f t="shared" si="150"/>
        <v>45662</v>
      </c>
      <c r="L170" s="757">
        <f t="shared" si="109"/>
        <v>45633</v>
      </c>
    </row>
    <row r="171" spans="1:19" ht="19.5" hidden="1" customHeight="1">
      <c r="A171" s="804" t="s">
        <v>2040</v>
      </c>
      <c r="B171" s="941" t="s">
        <v>3633</v>
      </c>
      <c r="C171" s="941" t="s">
        <v>4354</v>
      </c>
      <c r="D171" s="942">
        <v>45649</v>
      </c>
      <c r="E171" s="871" t="s">
        <v>283</v>
      </c>
      <c r="F171" s="871" t="s">
        <v>283</v>
      </c>
      <c r="G171" s="871" t="s">
        <v>283</v>
      </c>
      <c r="H171" s="757">
        <v>45292</v>
      </c>
      <c r="I171" s="757">
        <f>H171+2</f>
        <v>45294</v>
      </c>
      <c r="J171" s="801">
        <f>I171+6</f>
        <v>45300</v>
      </c>
      <c r="L171" s="757">
        <f t="shared" si="109"/>
        <v>45640</v>
      </c>
    </row>
    <row r="172" spans="1:19" ht="19.5" hidden="1" customHeight="1">
      <c r="A172" s="804"/>
      <c r="B172" s="941" t="s">
        <v>267</v>
      </c>
      <c r="C172" s="941" t="s">
        <v>4355</v>
      </c>
      <c r="D172" s="871" t="s">
        <v>283</v>
      </c>
      <c r="E172" s="799"/>
      <c r="F172" s="799"/>
      <c r="G172" s="799"/>
      <c r="H172" s="799"/>
      <c r="I172" s="799"/>
      <c r="J172" s="849"/>
      <c r="L172" s="757">
        <f t="shared" si="109"/>
        <v>45647</v>
      </c>
    </row>
    <row r="173" spans="1:19" ht="19.5" hidden="1" customHeight="1">
      <c r="A173" s="804" t="s">
        <v>4195</v>
      </c>
      <c r="B173" s="941" t="s">
        <v>721</v>
      </c>
      <c r="C173" s="941" t="s">
        <v>4356</v>
      </c>
      <c r="D173" s="871" t="s">
        <v>283</v>
      </c>
      <c r="E173" s="799"/>
      <c r="F173" s="799"/>
      <c r="G173" s="799"/>
      <c r="H173" s="799"/>
      <c r="I173" s="799"/>
      <c r="J173" s="849"/>
      <c r="L173" s="757">
        <f t="shared" si="109"/>
        <v>45654</v>
      </c>
    </row>
    <row r="174" spans="1:19" ht="19.5" hidden="1" customHeight="1">
      <c r="A174" s="804" t="s">
        <v>4344</v>
      </c>
      <c r="B174" s="1010" t="s">
        <v>307</v>
      </c>
      <c r="C174" s="941" t="s">
        <v>4357</v>
      </c>
      <c r="D174" s="942">
        <v>45300</v>
      </c>
      <c r="E174" s="799"/>
      <c r="F174" s="799"/>
      <c r="G174" s="799"/>
      <c r="H174" s="799"/>
      <c r="I174" s="799"/>
      <c r="K174" s="757">
        <f>+L173+7</f>
        <v>45661</v>
      </c>
      <c r="L174"/>
      <c r="M174" s="18"/>
      <c r="P174" s="345"/>
      <c r="S174" s="18"/>
    </row>
    <row r="175" spans="1:19" ht="19.5" hidden="1" customHeight="1">
      <c r="A175" s="804"/>
      <c r="B175" s="941" t="s">
        <v>4344</v>
      </c>
      <c r="C175" s="941" t="s">
        <v>4358</v>
      </c>
      <c r="D175" s="871" t="s">
        <v>283</v>
      </c>
      <c r="E175" s="757">
        <v>45302</v>
      </c>
      <c r="F175" s="757">
        <f>E175+6</f>
        <v>45308</v>
      </c>
      <c r="G175" s="757">
        <f>F175+2</f>
        <v>45310</v>
      </c>
      <c r="H175" s="871" t="s">
        <v>283</v>
      </c>
      <c r="I175" s="871" t="s">
        <v>283</v>
      </c>
      <c r="K175" s="757">
        <f t="shared" si="109"/>
        <v>45668</v>
      </c>
      <c r="L175"/>
      <c r="M175" s="18"/>
      <c r="P175" s="345"/>
      <c r="S175" s="18"/>
    </row>
    <row r="176" spans="1:19" ht="19.5" hidden="1" customHeight="1">
      <c r="A176" s="804" t="s">
        <v>2129</v>
      </c>
      <c r="B176" s="1010" t="s">
        <v>307</v>
      </c>
      <c r="C176" s="941" t="s">
        <v>4359</v>
      </c>
      <c r="D176" s="942">
        <v>45682</v>
      </c>
      <c r="E176" s="871" t="s">
        <v>283</v>
      </c>
      <c r="F176" s="871" t="s">
        <v>283</v>
      </c>
      <c r="G176" s="871" t="s">
        <v>283</v>
      </c>
      <c r="H176" s="871" t="s">
        <v>283</v>
      </c>
      <c r="I176" s="871" t="s">
        <v>283</v>
      </c>
      <c r="K176" s="757">
        <f t="shared" si="109"/>
        <v>45675</v>
      </c>
      <c r="L176"/>
      <c r="M176" s="18"/>
      <c r="P176" s="345"/>
      <c r="S176" s="18"/>
    </row>
    <row r="177" spans="1:19" ht="19.5" hidden="1" customHeight="1">
      <c r="A177" s="804"/>
      <c r="B177" s="941" t="s">
        <v>3633</v>
      </c>
      <c r="C177" s="941" t="s">
        <v>4360</v>
      </c>
      <c r="D177" s="942">
        <v>45688</v>
      </c>
      <c r="E177" s="757">
        <f t="shared" ref="E177" si="154">D177+1</f>
        <v>45689</v>
      </c>
      <c r="F177" s="757">
        <f t="shared" ref="F177" si="155">D177+7</f>
        <v>45695</v>
      </c>
      <c r="G177" s="757">
        <f t="shared" ref="G177" si="156">D177+9</f>
        <v>45697</v>
      </c>
      <c r="H177" s="871" t="s">
        <v>283</v>
      </c>
      <c r="I177" s="871" t="s">
        <v>283</v>
      </c>
      <c r="K177" s="757">
        <f t="shared" si="109"/>
        <v>45682</v>
      </c>
      <c r="L177"/>
      <c r="M177" s="18"/>
      <c r="P177" s="345"/>
      <c r="S177" s="18"/>
    </row>
    <row r="178" spans="1:19" ht="19.5" hidden="1" customHeight="1">
      <c r="A178" s="804" t="s">
        <v>3530</v>
      </c>
      <c r="B178" s="941" t="s">
        <v>267</v>
      </c>
      <c r="C178" s="941" t="s">
        <v>4361</v>
      </c>
      <c r="D178" s="942">
        <v>45696</v>
      </c>
      <c r="E178" s="757">
        <f t="shared" ref="E178" si="157">D178+1</f>
        <v>45697</v>
      </c>
      <c r="F178" s="871" t="s">
        <v>283</v>
      </c>
      <c r="G178" s="871" t="s">
        <v>283</v>
      </c>
      <c r="H178" s="871" t="s">
        <v>283</v>
      </c>
      <c r="I178" s="871" t="s">
        <v>283</v>
      </c>
      <c r="K178" s="757">
        <f t="shared" si="109"/>
        <v>45689</v>
      </c>
      <c r="L178"/>
      <c r="M178" s="18"/>
      <c r="P178" s="345"/>
      <c r="S178" s="18"/>
    </row>
    <row r="179" spans="1:19" ht="19.5" hidden="1" customHeight="1">
      <c r="A179" s="804"/>
      <c r="B179" s="941" t="s">
        <v>3530</v>
      </c>
      <c r="C179" s="941" t="s">
        <v>4362</v>
      </c>
      <c r="D179" s="942">
        <v>45710</v>
      </c>
      <c r="E179" s="959" t="s">
        <v>283</v>
      </c>
      <c r="F179" s="757">
        <v>45714</v>
      </c>
      <c r="G179" s="757">
        <f>F179+2</f>
        <v>45716</v>
      </c>
      <c r="H179" s="959" t="s">
        <v>283</v>
      </c>
      <c r="I179" s="959" t="s">
        <v>283</v>
      </c>
      <c r="K179" s="757">
        <f t="shared" si="109"/>
        <v>45696</v>
      </c>
      <c r="L179"/>
      <c r="M179" s="18"/>
      <c r="P179" s="345"/>
      <c r="S179" s="18"/>
    </row>
    <row r="180" spans="1:19" ht="19.5" hidden="1" customHeight="1">
      <c r="A180" s="804"/>
      <c r="B180" s="1010" t="s">
        <v>307</v>
      </c>
      <c r="C180" s="941" t="s">
        <v>4363</v>
      </c>
      <c r="D180" s="970"/>
      <c r="E180" s="970"/>
      <c r="F180" s="970"/>
      <c r="G180" s="970"/>
      <c r="H180" s="970"/>
      <c r="I180" s="970"/>
      <c r="K180" s="757">
        <f t="shared" si="109"/>
        <v>45703</v>
      </c>
      <c r="L180"/>
      <c r="M180" s="18"/>
      <c r="P180" s="345"/>
      <c r="S180" s="18"/>
    </row>
    <row r="181" spans="1:19" ht="19.5" hidden="1" customHeight="1">
      <c r="A181" s="804" t="s">
        <v>2129</v>
      </c>
      <c r="B181" s="941" t="s">
        <v>3633</v>
      </c>
      <c r="C181" s="941" t="s">
        <v>4364</v>
      </c>
      <c r="D181" s="942">
        <v>45706</v>
      </c>
      <c r="E181" s="959" t="s">
        <v>283</v>
      </c>
      <c r="F181" s="757">
        <f t="shared" ref="F181" si="158">D181+7</f>
        <v>45713</v>
      </c>
      <c r="G181" s="757">
        <f t="shared" ref="G181" si="159">D181+9</f>
        <v>45715</v>
      </c>
      <c r="H181" s="757">
        <f t="shared" ref="H181" si="160">D181+11</f>
        <v>45717</v>
      </c>
      <c r="I181" s="757">
        <v>45616</v>
      </c>
      <c r="K181" s="757">
        <f t="shared" si="109"/>
        <v>45710</v>
      </c>
      <c r="L181"/>
      <c r="M181" s="18"/>
      <c r="P181" s="345"/>
      <c r="S181" s="18"/>
    </row>
    <row r="182" spans="1:19" ht="19.5" hidden="1" customHeight="1">
      <c r="A182" s="804" t="s">
        <v>3633</v>
      </c>
      <c r="B182" s="941" t="s">
        <v>2129</v>
      </c>
      <c r="C182" s="941" t="s">
        <v>4365</v>
      </c>
      <c r="D182" s="942">
        <v>45726</v>
      </c>
      <c r="E182" s="959" t="s">
        <v>283</v>
      </c>
      <c r="F182" s="959" t="s">
        <v>283</v>
      </c>
      <c r="G182" s="959" t="s">
        <v>283</v>
      </c>
      <c r="H182" s="757">
        <v>45732</v>
      </c>
      <c r="I182" s="757">
        <f>H182+1</f>
        <v>45733</v>
      </c>
      <c r="K182" s="757">
        <f>+K181+7</f>
        <v>45717</v>
      </c>
      <c r="L182"/>
      <c r="M182" s="18"/>
      <c r="P182" s="345"/>
      <c r="S182" s="18"/>
    </row>
    <row r="183" spans="1:19" ht="19.5" hidden="1" customHeight="1">
      <c r="A183" s="804" t="s">
        <v>267</v>
      </c>
      <c r="B183" s="941" t="s">
        <v>267</v>
      </c>
      <c r="C183" s="941" t="s">
        <v>4366</v>
      </c>
      <c r="D183" s="942">
        <v>45732</v>
      </c>
      <c r="E183" s="959" t="s">
        <v>283</v>
      </c>
      <c r="F183" s="959" t="s">
        <v>283</v>
      </c>
      <c r="G183" s="959" t="s">
        <v>283</v>
      </c>
      <c r="H183" s="959" t="s">
        <v>283</v>
      </c>
      <c r="I183" s="959" t="s">
        <v>283</v>
      </c>
      <c r="K183" s="757">
        <f>+K182+7</f>
        <v>45724</v>
      </c>
      <c r="L183"/>
      <c r="M183" s="18"/>
      <c r="P183" s="345"/>
      <c r="S183" s="18"/>
    </row>
    <row r="184" spans="1:19" ht="19.5" hidden="1" customHeight="1">
      <c r="A184" s="804"/>
      <c r="B184" s="1010" t="s">
        <v>307</v>
      </c>
      <c r="C184" s="941" t="s">
        <v>4367</v>
      </c>
      <c r="D184" s="970"/>
      <c r="E184" s="970"/>
      <c r="F184" s="970"/>
      <c r="G184" s="970"/>
      <c r="H184" s="970"/>
      <c r="I184" s="970"/>
      <c r="K184" s="757">
        <f>+K183+7</f>
        <v>45731</v>
      </c>
      <c r="L184"/>
      <c r="M184" s="18"/>
      <c r="P184" s="345"/>
      <c r="S184" s="18"/>
    </row>
    <row r="185" spans="1:19" ht="19.5" hidden="1" customHeight="1">
      <c r="A185" s="804"/>
      <c r="B185" s="941" t="s">
        <v>3530</v>
      </c>
      <c r="C185" s="941" t="s">
        <v>4368</v>
      </c>
      <c r="D185" s="942">
        <v>45738</v>
      </c>
      <c r="E185" s="757">
        <f>D185+2</f>
        <v>45740</v>
      </c>
      <c r="F185" s="757">
        <f>E185+7</f>
        <v>45747</v>
      </c>
      <c r="G185" s="757">
        <f>F185+3</f>
        <v>45750</v>
      </c>
      <c r="H185" s="757">
        <f>G185+10</f>
        <v>45760</v>
      </c>
      <c r="I185" s="757">
        <f>H185+1</f>
        <v>45761</v>
      </c>
      <c r="K185" s="757">
        <v>45736</v>
      </c>
      <c r="L185"/>
      <c r="M185" s="18"/>
      <c r="P185" s="345"/>
      <c r="S185" s="18"/>
    </row>
    <row r="186" spans="1:19" ht="19.5" hidden="1" customHeight="1">
      <c r="A186" s="804"/>
      <c r="B186" s="941" t="s">
        <v>3633</v>
      </c>
      <c r="C186" s="941" t="s">
        <v>4369</v>
      </c>
      <c r="D186" s="959" t="s">
        <v>283</v>
      </c>
      <c r="E186" s="757">
        <v>45745</v>
      </c>
      <c r="F186" s="757">
        <f t="shared" ref="F186:F189" si="161">E186+7</f>
        <v>45752</v>
      </c>
      <c r="G186" s="757">
        <f t="shared" ref="G186:G189" si="162">F186+3</f>
        <v>45755</v>
      </c>
      <c r="H186" s="757">
        <f t="shared" ref="H186:H189" si="163">G186+10</f>
        <v>45765</v>
      </c>
      <c r="I186" s="757">
        <f t="shared" ref="I186:I189" si="164">H186+1</f>
        <v>45766</v>
      </c>
      <c r="K186" s="757">
        <v>45745</v>
      </c>
      <c r="L186"/>
      <c r="M186" s="18"/>
      <c r="P186" s="345"/>
      <c r="S186" s="18"/>
    </row>
    <row r="187" spans="1:19" ht="19.5" hidden="1" customHeight="1">
      <c r="A187" s="804"/>
      <c r="B187" s="941" t="s">
        <v>2129</v>
      </c>
      <c r="C187" s="941" t="s">
        <v>4370</v>
      </c>
      <c r="D187" s="942">
        <v>45766</v>
      </c>
      <c r="E187" s="959" t="s">
        <v>283</v>
      </c>
      <c r="F187" s="959" t="s">
        <v>283</v>
      </c>
      <c r="G187" s="959" t="s">
        <v>283</v>
      </c>
      <c r="H187" s="757">
        <v>45773</v>
      </c>
      <c r="I187" s="757">
        <f>H187+1</f>
        <v>45774</v>
      </c>
      <c r="K187" s="757">
        <f t="shared" ref="K187:K190" si="165">+K186+7</f>
        <v>45752</v>
      </c>
      <c r="L187"/>
      <c r="M187" s="18"/>
      <c r="P187" s="345"/>
      <c r="S187" s="18"/>
    </row>
    <row r="188" spans="1:19" ht="19.5" hidden="1" customHeight="1">
      <c r="A188" s="804"/>
      <c r="B188" s="941" t="s">
        <v>267</v>
      </c>
      <c r="C188" s="941" t="s">
        <v>4371</v>
      </c>
      <c r="D188" s="942">
        <v>45779</v>
      </c>
      <c r="E188" s="959" t="s">
        <v>283</v>
      </c>
      <c r="F188" s="959" t="s">
        <v>283</v>
      </c>
      <c r="G188" s="959" t="s">
        <v>283</v>
      </c>
      <c r="H188" s="757">
        <v>45784</v>
      </c>
      <c r="I188" s="757">
        <f t="shared" si="164"/>
        <v>45785</v>
      </c>
      <c r="K188" s="757">
        <f t="shared" si="165"/>
        <v>45759</v>
      </c>
      <c r="L188"/>
      <c r="M188" s="18"/>
      <c r="P188" s="345"/>
      <c r="S188" s="18"/>
    </row>
    <row r="189" spans="1:19" ht="19.5" hidden="1" customHeight="1">
      <c r="A189" s="804" t="s">
        <v>721</v>
      </c>
      <c r="B189" s="1010" t="s">
        <v>307</v>
      </c>
      <c r="C189" s="941" t="s">
        <v>4372</v>
      </c>
      <c r="D189" s="799">
        <v>45763</v>
      </c>
      <c r="E189" s="799">
        <f t="shared" ref="E189" si="166">D189+2</f>
        <v>45765</v>
      </c>
      <c r="F189" s="799">
        <f t="shared" si="161"/>
        <v>45772</v>
      </c>
      <c r="G189" s="799">
        <f t="shared" si="162"/>
        <v>45775</v>
      </c>
      <c r="H189" s="799">
        <f t="shared" si="163"/>
        <v>45785</v>
      </c>
      <c r="I189" s="799">
        <f t="shared" si="164"/>
        <v>45786</v>
      </c>
      <c r="K189" s="757">
        <f t="shared" si="165"/>
        <v>45766</v>
      </c>
      <c r="L189"/>
      <c r="M189" s="18"/>
      <c r="P189" s="345"/>
      <c r="S189" s="18"/>
    </row>
    <row r="190" spans="1:19" ht="19.5" hidden="1" customHeight="1">
      <c r="A190" s="804"/>
      <c r="B190" s="941" t="s">
        <v>3530</v>
      </c>
      <c r="C190" s="941" t="s">
        <v>4373</v>
      </c>
      <c r="D190" s="942">
        <v>45792</v>
      </c>
      <c r="E190" s="757">
        <f>D190+1</f>
        <v>45793</v>
      </c>
      <c r="F190" s="959" t="s">
        <v>283</v>
      </c>
      <c r="G190" s="959" t="s">
        <v>283</v>
      </c>
      <c r="H190" s="757">
        <v>45805</v>
      </c>
      <c r="I190" s="959" t="s">
        <v>283</v>
      </c>
      <c r="K190" s="757">
        <f t="shared" si="165"/>
        <v>45773</v>
      </c>
      <c r="L190"/>
      <c r="M190" s="18"/>
      <c r="P190" s="345"/>
      <c r="S190" s="18"/>
    </row>
    <row r="191" spans="1:19" ht="18.75" hidden="1" customHeight="1">
      <c r="B191" s="1088" t="s">
        <v>464</v>
      </c>
      <c r="C191" s="677"/>
      <c r="D191" s="677"/>
      <c r="E191" s="677"/>
      <c r="F191" s="677"/>
      <c r="G191" s="677"/>
      <c r="H191" s="677"/>
      <c r="I191" s="407"/>
      <c r="J191" s="490"/>
      <c r="K191" s="149"/>
      <c r="L191" s="14"/>
    </row>
    <row r="192" spans="1:19" ht="18.75" hidden="1" customHeight="1">
      <c r="B192" s="1088"/>
      <c r="C192" s="677"/>
      <c r="D192" s="677"/>
      <c r="E192" s="677"/>
      <c r="F192" s="677"/>
      <c r="G192" s="677"/>
      <c r="H192" s="677"/>
      <c r="I192" s="407"/>
      <c r="J192" s="490"/>
      <c r="K192" s="149"/>
      <c r="L192" s="14"/>
    </row>
    <row r="193" spans="1:19" ht="18.75" hidden="1" customHeight="1">
      <c r="B193" s="1587" t="s">
        <v>1226</v>
      </c>
      <c r="C193" s="1587"/>
      <c r="D193" s="1587"/>
      <c r="E193" s="1587"/>
      <c r="F193" s="1587"/>
      <c r="G193" s="1587"/>
      <c r="H193" s="1587"/>
      <c r="I193" s="2"/>
      <c r="J193" s="11"/>
    </row>
    <row r="194" spans="1:19" s="149" customFormat="1" ht="15.6">
      <c r="A194" s="1018"/>
      <c r="B194" s="1587" t="s">
        <v>1226</v>
      </c>
      <c r="C194" s="1587"/>
      <c r="D194" s="1587"/>
      <c r="E194" s="1587"/>
      <c r="F194" s="1587"/>
      <c r="G194" s="1587"/>
      <c r="H194" s="217"/>
      <c r="I194" s="217"/>
      <c r="J194" s="217"/>
      <c r="K194" s="217"/>
      <c r="L194" s="217"/>
    </row>
    <row r="195" spans="1:19" ht="13.9">
      <c r="A195" s="327"/>
      <c r="B195" s="486"/>
      <c r="C195" s="533"/>
      <c r="D195" s="9"/>
      <c r="E195" s="9"/>
      <c r="F195" s="9"/>
      <c r="G195" s="9"/>
      <c r="H195" s="9"/>
      <c r="I195" s="9"/>
      <c r="J195" s="423"/>
      <c r="K195" s="423"/>
      <c r="L195" s="424"/>
    </row>
    <row r="196" spans="1:19" ht="30" hidden="1" customHeight="1">
      <c r="A196" s="327"/>
      <c r="B196" s="1593" t="s">
        <v>14</v>
      </c>
      <c r="C196" s="1603"/>
      <c r="D196" s="1595" t="s">
        <v>247</v>
      </c>
      <c r="E196" s="928" t="s">
        <v>714</v>
      </c>
      <c r="F196" s="928" t="s">
        <v>4329</v>
      </c>
      <c r="G196" s="931" t="s">
        <v>114</v>
      </c>
      <c r="H196" s="931" t="s">
        <v>209</v>
      </c>
      <c r="I196" s="18"/>
      <c r="J196" s="1037"/>
      <c r="K196"/>
      <c r="M196" s="18"/>
      <c r="O196" s="345"/>
      <c r="P196" s="345"/>
      <c r="R196" s="18"/>
      <c r="S196" s="18"/>
    </row>
    <row r="197" spans="1:19" ht="27" hidden="1" customHeight="1">
      <c r="A197" s="327"/>
      <c r="B197" s="931" t="s">
        <v>249</v>
      </c>
      <c r="C197" s="932" t="s">
        <v>250</v>
      </c>
      <c r="D197" s="1596"/>
      <c r="E197" s="927" t="s">
        <v>715</v>
      </c>
      <c r="F197" s="927" t="s">
        <v>53</v>
      </c>
      <c r="G197" s="927" t="s">
        <v>2583</v>
      </c>
      <c r="H197" s="927" t="s">
        <v>86</v>
      </c>
      <c r="I197" s="18"/>
      <c r="J197" s="1513" t="s">
        <v>388</v>
      </c>
      <c r="K197" s="1514" t="s">
        <v>251</v>
      </c>
      <c r="L197" s="1515" t="s">
        <v>252</v>
      </c>
      <c r="M197" s="18"/>
      <c r="O197" s="345"/>
      <c r="P197" s="345"/>
      <c r="R197" s="18"/>
      <c r="S197" s="18"/>
    </row>
    <row r="198" spans="1:19" ht="19.5" hidden="1" customHeight="1">
      <c r="A198" s="804"/>
      <c r="B198" s="941" t="s">
        <v>721</v>
      </c>
      <c r="C198" s="941" t="s">
        <v>4374</v>
      </c>
      <c r="D198" s="942">
        <v>45783</v>
      </c>
      <c r="E198" s="757">
        <f>D198+1</f>
        <v>45784</v>
      </c>
      <c r="F198" s="757">
        <f>E198+10</f>
        <v>45794</v>
      </c>
      <c r="G198" s="757">
        <f>F198+1</f>
        <v>45795</v>
      </c>
      <c r="H198" s="757">
        <f>G198+2</f>
        <v>45797</v>
      </c>
      <c r="I198" s="18"/>
      <c r="J198" s="1087">
        <v>45781</v>
      </c>
      <c r="K198" s="1087">
        <v>45781</v>
      </c>
      <c r="L198"/>
      <c r="M198" s="18"/>
      <c r="O198" s="345"/>
      <c r="P198" s="345"/>
      <c r="R198" s="18"/>
      <c r="S198" s="18"/>
    </row>
    <row r="199" spans="1:19" ht="19.5" hidden="1" customHeight="1">
      <c r="A199" s="804"/>
      <c r="B199" s="941" t="s">
        <v>3633</v>
      </c>
      <c r="C199" s="941" t="s">
        <v>4375</v>
      </c>
      <c r="D199" s="942">
        <v>45792</v>
      </c>
      <c r="E199" s="757">
        <f t="shared" ref="E199" si="167">D199+1</f>
        <v>45793</v>
      </c>
      <c r="F199" s="757">
        <f t="shared" ref="F199" si="168">E199+10</f>
        <v>45803</v>
      </c>
      <c r="G199" s="757">
        <f t="shared" ref="G199:G202" si="169">F199+1</f>
        <v>45804</v>
      </c>
      <c r="H199" s="757">
        <f t="shared" ref="H199:H202" si="170">G199+2</f>
        <v>45806</v>
      </c>
      <c r="I199" s="18"/>
      <c r="J199" s="757">
        <f t="shared" ref="J199:K223" si="171">+J198+7</f>
        <v>45788</v>
      </c>
      <c r="K199" s="757">
        <f t="shared" si="171"/>
        <v>45788</v>
      </c>
      <c r="L199"/>
      <c r="M199" s="18"/>
      <c r="O199" s="345"/>
      <c r="P199" s="345"/>
      <c r="R199" s="18"/>
      <c r="S199" s="18"/>
    </row>
    <row r="200" spans="1:19" ht="19.5" hidden="1" customHeight="1">
      <c r="A200" s="804"/>
      <c r="B200" s="941" t="s">
        <v>2129</v>
      </c>
      <c r="C200" s="941" t="s">
        <v>4376</v>
      </c>
      <c r="D200" s="942">
        <v>45806</v>
      </c>
      <c r="E200" s="959" t="s">
        <v>283</v>
      </c>
      <c r="F200" s="757">
        <v>45819</v>
      </c>
      <c r="G200" s="757">
        <f t="shared" si="169"/>
        <v>45820</v>
      </c>
      <c r="H200" s="757">
        <f t="shared" si="170"/>
        <v>45822</v>
      </c>
      <c r="I200" s="18"/>
      <c r="J200" s="757">
        <f t="shared" si="171"/>
        <v>45795</v>
      </c>
      <c r="K200" s="757">
        <f t="shared" si="171"/>
        <v>45795</v>
      </c>
      <c r="L200"/>
      <c r="M200" s="18"/>
      <c r="O200" s="345"/>
      <c r="P200" s="345"/>
      <c r="R200" s="18"/>
      <c r="S200" s="18"/>
    </row>
    <row r="201" spans="1:19" ht="19.5" hidden="1" customHeight="1">
      <c r="A201" s="804"/>
      <c r="B201" s="1010" t="s">
        <v>307</v>
      </c>
      <c r="C201" s="941" t="s">
        <v>4377</v>
      </c>
      <c r="D201" s="799"/>
      <c r="E201" s="799"/>
      <c r="F201" s="799"/>
      <c r="G201" s="799"/>
      <c r="H201" s="799"/>
      <c r="I201" s="18"/>
      <c r="J201" s="757">
        <f t="shared" si="171"/>
        <v>45802</v>
      </c>
      <c r="K201" s="757">
        <f t="shared" si="171"/>
        <v>45802</v>
      </c>
      <c r="L201"/>
      <c r="M201" s="18"/>
      <c r="O201" s="345"/>
      <c r="P201" s="345"/>
      <c r="R201" s="18"/>
      <c r="S201" s="18"/>
    </row>
    <row r="202" spans="1:19" ht="19.5" hidden="1" customHeight="1">
      <c r="A202" s="804"/>
      <c r="B202" s="941" t="s">
        <v>267</v>
      </c>
      <c r="C202" s="1100" t="s">
        <v>4378</v>
      </c>
      <c r="D202" s="942">
        <v>45821</v>
      </c>
      <c r="E202" s="959" t="s">
        <v>283</v>
      </c>
      <c r="F202" s="757">
        <v>45826</v>
      </c>
      <c r="G202" s="757">
        <f t="shared" si="169"/>
        <v>45827</v>
      </c>
      <c r="H202" s="757">
        <f t="shared" si="170"/>
        <v>45829</v>
      </c>
      <c r="I202" s="18"/>
      <c r="J202" s="757">
        <f t="shared" si="171"/>
        <v>45809</v>
      </c>
      <c r="K202" s="757">
        <f t="shared" si="171"/>
        <v>45809</v>
      </c>
      <c r="L202"/>
      <c r="M202" s="18"/>
      <c r="O202" s="345"/>
      <c r="P202" s="345"/>
      <c r="R202" s="18"/>
      <c r="S202" s="18"/>
    </row>
    <row r="203" spans="1:19" ht="19.5" hidden="1" customHeight="1">
      <c r="A203" s="804"/>
      <c r="B203" s="941" t="s">
        <v>721</v>
      </c>
      <c r="C203" s="941" t="s">
        <v>4379</v>
      </c>
      <c r="D203" s="942">
        <v>45821</v>
      </c>
      <c r="E203" s="757">
        <f>D203+1</f>
        <v>45822</v>
      </c>
      <c r="F203" s="757">
        <f t="shared" ref="F203:F205" si="172">E203+10</f>
        <v>45832</v>
      </c>
      <c r="G203" s="757">
        <f>F203+1</f>
        <v>45833</v>
      </c>
      <c r="H203" s="757">
        <f>G203+2</f>
        <v>45835</v>
      </c>
      <c r="I203" s="18"/>
      <c r="J203" s="757">
        <f t="shared" si="171"/>
        <v>45816</v>
      </c>
      <c r="K203" s="757">
        <f t="shared" si="171"/>
        <v>45816</v>
      </c>
      <c r="L203"/>
      <c r="M203" s="18"/>
      <c r="O203" s="345"/>
      <c r="P203" s="345"/>
      <c r="R203" s="18"/>
      <c r="S203" s="18"/>
    </row>
    <row r="204" spans="1:19" ht="19.5" hidden="1" customHeight="1">
      <c r="A204" s="804"/>
      <c r="B204" s="1010" t="s">
        <v>307</v>
      </c>
      <c r="C204" s="941" t="s">
        <v>4380</v>
      </c>
      <c r="D204" s="799"/>
      <c r="E204" s="799"/>
      <c r="F204" s="799"/>
      <c r="G204" s="799"/>
      <c r="H204" s="799"/>
      <c r="I204" s="18"/>
      <c r="J204" s="757">
        <f t="shared" si="171"/>
        <v>45823</v>
      </c>
      <c r="K204" s="757">
        <f t="shared" si="171"/>
        <v>45823</v>
      </c>
      <c r="L204"/>
      <c r="M204" s="18"/>
      <c r="O204" s="345"/>
      <c r="P204" s="345"/>
      <c r="R204" s="18"/>
      <c r="S204" s="18"/>
    </row>
    <row r="205" spans="1:19" ht="19.5" hidden="1" customHeight="1">
      <c r="A205" s="804"/>
      <c r="B205" s="941" t="s">
        <v>2791</v>
      </c>
      <c r="C205" s="1101" t="s">
        <v>4381</v>
      </c>
      <c r="D205" s="942">
        <v>45841</v>
      </c>
      <c r="E205" s="757">
        <f t="shared" ref="E205" si="173">D205+1</f>
        <v>45842</v>
      </c>
      <c r="F205" s="757">
        <f t="shared" si="172"/>
        <v>45852</v>
      </c>
      <c r="G205" s="757">
        <f t="shared" ref="G205" si="174">F205+1</f>
        <v>45853</v>
      </c>
      <c r="H205" s="757">
        <f t="shared" ref="H205" si="175">G205+2</f>
        <v>45855</v>
      </c>
      <c r="I205" s="18"/>
      <c r="J205" s="757">
        <f t="shared" si="171"/>
        <v>45830</v>
      </c>
      <c r="K205" s="757">
        <f t="shared" si="171"/>
        <v>45830</v>
      </c>
      <c r="L205"/>
      <c r="M205" s="18"/>
      <c r="O205" s="345"/>
      <c r="P205" s="345"/>
      <c r="R205" s="18"/>
      <c r="S205" s="18"/>
    </row>
    <row r="206" spans="1:19" ht="19.5" hidden="1" customHeight="1">
      <c r="A206" s="804"/>
      <c r="B206" s="941" t="s">
        <v>3633</v>
      </c>
      <c r="C206" s="941" t="s">
        <v>4382</v>
      </c>
      <c r="D206" s="942">
        <v>45841</v>
      </c>
      <c r="E206" s="959" t="s">
        <v>283</v>
      </c>
      <c r="F206" s="757">
        <v>45854</v>
      </c>
      <c r="G206" s="757">
        <f t="shared" ref="G206:G208" si="176">F206+1</f>
        <v>45855</v>
      </c>
      <c r="H206" s="757">
        <f t="shared" ref="H206:H208" si="177">G206+2</f>
        <v>45857</v>
      </c>
      <c r="I206" s="18"/>
      <c r="J206" s="757">
        <f t="shared" si="171"/>
        <v>45837</v>
      </c>
      <c r="K206" s="757">
        <f t="shared" si="171"/>
        <v>45837</v>
      </c>
      <c r="L206"/>
      <c r="M206" s="18"/>
      <c r="O206" s="345"/>
      <c r="P206" s="345"/>
      <c r="R206" s="18"/>
      <c r="S206" s="18"/>
    </row>
    <row r="207" spans="1:19" ht="19.5" hidden="1" customHeight="1">
      <c r="A207" s="804"/>
      <c r="B207" s="941" t="s">
        <v>2129</v>
      </c>
      <c r="C207" s="941" t="s">
        <v>4383</v>
      </c>
      <c r="D207" s="942">
        <v>45845</v>
      </c>
      <c r="E207" s="959" t="s">
        <v>283</v>
      </c>
      <c r="F207" s="757">
        <v>45861</v>
      </c>
      <c r="G207" s="757">
        <f t="shared" si="176"/>
        <v>45862</v>
      </c>
      <c r="H207" s="757">
        <f t="shared" si="177"/>
        <v>45864</v>
      </c>
      <c r="I207" s="18"/>
      <c r="J207" s="757">
        <f t="shared" si="171"/>
        <v>45844</v>
      </c>
      <c r="K207" s="757">
        <f t="shared" si="171"/>
        <v>45844</v>
      </c>
      <c r="L207"/>
      <c r="M207" s="18"/>
      <c r="O207" s="345"/>
      <c r="P207" s="345"/>
      <c r="R207" s="18"/>
      <c r="S207" s="18"/>
    </row>
    <row r="208" spans="1:19" ht="19.5" hidden="1" customHeight="1">
      <c r="A208" s="804"/>
      <c r="B208" s="941" t="s">
        <v>267</v>
      </c>
      <c r="C208" s="941" t="s">
        <v>4384</v>
      </c>
      <c r="D208" s="942">
        <v>45859</v>
      </c>
      <c r="E208" s="959" t="s">
        <v>283</v>
      </c>
      <c r="F208" s="757">
        <v>45868</v>
      </c>
      <c r="G208" s="757">
        <f t="shared" si="176"/>
        <v>45869</v>
      </c>
      <c r="H208" s="757">
        <f t="shared" si="177"/>
        <v>45871</v>
      </c>
      <c r="I208" s="18"/>
      <c r="J208" s="757">
        <f t="shared" si="171"/>
        <v>45851</v>
      </c>
      <c r="K208" s="757">
        <f t="shared" si="171"/>
        <v>45851</v>
      </c>
      <c r="L208"/>
      <c r="M208" s="18"/>
      <c r="O208" s="345"/>
      <c r="P208" s="345"/>
      <c r="R208" s="18"/>
      <c r="S208" s="18"/>
    </row>
    <row r="209" spans="1:19" ht="19.5" hidden="1" customHeight="1">
      <c r="A209" s="804"/>
      <c r="B209" s="1010" t="s">
        <v>307</v>
      </c>
      <c r="C209" s="941" t="s">
        <v>4385</v>
      </c>
      <c r="D209" s="799"/>
      <c r="E209" s="799"/>
      <c r="F209" s="799"/>
      <c r="G209" s="799"/>
      <c r="H209" s="799"/>
      <c r="I209" s="18"/>
      <c r="J209" s="757">
        <f t="shared" si="171"/>
        <v>45858</v>
      </c>
      <c r="K209" s="757">
        <f t="shared" si="171"/>
        <v>45858</v>
      </c>
      <c r="L209"/>
      <c r="M209" s="18"/>
      <c r="O209" s="345"/>
      <c r="P209" s="345"/>
      <c r="R209" s="18"/>
      <c r="S209" s="18"/>
    </row>
    <row r="210" spans="1:19" ht="19.5" hidden="1" customHeight="1">
      <c r="A210" s="804"/>
      <c r="B210" s="941" t="s">
        <v>721</v>
      </c>
      <c r="C210" s="941" t="s">
        <v>4386</v>
      </c>
      <c r="D210" s="942">
        <v>45869</v>
      </c>
      <c r="E210" s="959" t="s">
        <v>283</v>
      </c>
      <c r="F210" s="757">
        <v>45875</v>
      </c>
      <c r="G210" s="757">
        <f t="shared" ref="G210:G214" si="178">F210+1</f>
        <v>45876</v>
      </c>
      <c r="H210" s="757">
        <f t="shared" ref="H210:H214" si="179">G210+2</f>
        <v>45878</v>
      </c>
      <c r="I210" s="18"/>
      <c r="J210" s="757">
        <f t="shared" si="171"/>
        <v>45865</v>
      </c>
      <c r="K210" s="757">
        <f t="shared" si="171"/>
        <v>45865</v>
      </c>
      <c r="L210"/>
      <c r="M210" s="18"/>
      <c r="O210" s="345"/>
      <c r="P210" s="345"/>
      <c r="R210" s="18"/>
      <c r="S210" s="18"/>
    </row>
    <row r="211" spans="1:19" ht="19.5" hidden="1" customHeight="1">
      <c r="A211" s="804"/>
      <c r="B211" s="941" t="s">
        <v>2791</v>
      </c>
      <c r="C211" s="941" t="s">
        <v>4387</v>
      </c>
      <c r="D211" s="942">
        <v>45880</v>
      </c>
      <c r="E211" s="757">
        <f t="shared" ref="E211" si="180">D211+1</f>
        <v>45881</v>
      </c>
      <c r="F211" s="757">
        <f t="shared" ref="F211" si="181">E211+10</f>
        <v>45891</v>
      </c>
      <c r="G211" s="757">
        <f t="shared" si="178"/>
        <v>45892</v>
      </c>
      <c r="H211" s="757">
        <f t="shared" si="179"/>
        <v>45894</v>
      </c>
      <c r="I211" s="18"/>
      <c r="J211" s="757">
        <f t="shared" si="171"/>
        <v>45872</v>
      </c>
      <c r="K211" s="757">
        <f t="shared" si="171"/>
        <v>45872</v>
      </c>
      <c r="L211"/>
      <c r="M211" s="18"/>
      <c r="O211" s="345"/>
      <c r="P211" s="345"/>
      <c r="R211" s="18"/>
      <c r="S211" s="18"/>
    </row>
    <row r="212" spans="1:19" ht="19.5" hidden="1" customHeight="1">
      <c r="A212" s="804" t="s">
        <v>3633</v>
      </c>
      <c r="B212" s="1010" t="s">
        <v>307</v>
      </c>
      <c r="C212" s="941" t="s">
        <v>4388</v>
      </c>
      <c r="D212" s="942">
        <v>45878</v>
      </c>
      <c r="E212" s="799"/>
      <c r="F212" s="799"/>
      <c r="G212" s="799"/>
      <c r="H212" s="799"/>
      <c r="I212" s="18"/>
      <c r="J212" s="757">
        <f t="shared" si="171"/>
        <v>45879</v>
      </c>
      <c r="K212" s="757">
        <f t="shared" si="171"/>
        <v>45879</v>
      </c>
      <c r="L212"/>
      <c r="M212" s="18"/>
      <c r="O212" s="345"/>
      <c r="P212" s="345"/>
      <c r="R212" s="18"/>
      <c r="S212" s="18"/>
    </row>
    <row r="213" spans="1:19" ht="19.5" hidden="1" customHeight="1">
      <c r="A213" s="804"/>
      <c r="B213" s="941" t="s">
        <v>2129</v>
      </c>
      <c r="C213" s="941" t="s">
        <v>4389</v>
      </c>
      <c r="D213" s="942">
        <v>45889</v>
      </c>
      <c r="E213" s="959" t="s">
        <v>283</v>
      </c>
      <c r="F213" s="757">
        <v>45896</v>
      </c>
      <c r="G213" s="757">
        <f t="shared" si="178"/>
        <v>45897</v>
      </c>
      <c r="H213" s="757">
        <f t="shared" si="179"/>
        <v>45899</v>
      </c>
      <c r="I213" s="18"/>
      <c r="J213" s="757">
        <f t="shared" si="171"/>
        <v>45886</v>
      </c>
      <c r="K213" s="757">
        <f t="shared" si="171"/>
        <v>45886</v>
      </c>
      <c r="L213"/>
      <c r="M213" s="18"/>
      <c r="O213" s="345"/>
      <c r="P213" s="345"/>
      <c r="R213" s="18"/>
      <c r="S213" s="18"/>
    </row>
    <row r="214" spans="1:19" ht="19.5" hidden="1" customHeight="1">
      <c r="A214" s="804"/>
      <c r="B214" s="941" t="s">
        <v>267</v>
      </c>
      <c r="C214" s="941" t="s">
        <v>4390</v>
      </c>
      <c r="D214" s="942">
        <v>45898</v>
      </c>
      <c r="E214" s="959" t="s">
        <v>283</v>
      </c>
      <c r="F214" s="757">
        <v>45910</v>
      </c>
      <c r="G214" s="757">
        <f t="shared" si="178"/>
        <v>45911</v>
      </c>
      <c r="H214" s="757">
        <f t="shared" si="179"/>
        <v>45913</v>
      </c>
      <c r="I214" s="18"/>
      <c r="J214" s="757">
        <f t="shared" si="171"/>
        <v>45893</v>
      </c>
      <c r="K214" s="757">
        <f t="shared" si="171"/>
        <v>45893</v>
      </c>
      <c r="L214"/>
      <c r="M214" s="18"/>
      <c r="O214" s="345"/>
      <c r="P214" s="345"/>
      <c r="R214" s="18"/>
      <c r="S214" s="18"/>
    </row>
    <row r="215" spans="1:19" ht="19.5" hidden="1" customHeight="1">
      <c r="A215" s="804"/>
      <c r="B215" s="941" t="s">
        <v>721</v>
      </c>
      <c r="C215" s="941" t="s">
        <v>4391</v>
      </c>
      <c r="D215" s="942">
        <v>45909</v>
      </c>
      <c r="E215" s="959" t="s">
        <v>283</v>
      </c>
      <c r="F215" s="757">
        <v>45917</v>
      </c>
      <c r="G215" s="757">
        <f t="shared" ref="G215:G216" si="182">F215+1</f>
        <v>45918</v>
      </c>
      <c r="H215" s="757">
        <f t="shared" ref="H215:H216" si="183">G215+2</f>
        <v>45920</v>
      </c>
      <c r="I215" s="18"/>
      <c r="J215" s="757">
        <f t="shared" si="171"/>
        <v>45900</v>
      </c>
      <c r="K215" s="757">
        <f t="shared" si="171"/>
        <v>45900</v>
      </c>
      <c r="L215"/>
      <c r="M215" s="18"/>
      <c r="O215" s="345"/>
      <c r="P215" s="345"/>
      <c r="R215" s="18"/>
      <c r="S215" s="18"/>
    </row>
    <row r="216" spans="1:19" ht="19.5" hidden="1" customHeight="1">
      <c r="A216" s="804" t="s">
        <v>4244</v>
      </c>
      <c r="B216" s="941" t="s">
        <v>4014</v>
      </c>
      <c r="C216" s="941" t="s">
        <v>4392</v>
      </c>
      <c r="D216" s="942">
        <v>45913</v>
      </c>
      <c r="E216" s="959" t="s">
        <v>283</v>
      </c>
      <c r="F216" s="757">
        <v>45924</v>
      </c>
      <c r="G216" s="757">
        <f t="shared" si="182"/>
        <v>45925</v>
      </c>
      <c r="H216" s="757">
        <f t="shared" si="183"/>
        <v>45927</v>
      </c>
      <c r="I216" s="18"/>
      <c r="J216" s="757">
        <f t="shared" si="171"/>
        <v>45907</v>
      </c>
      <c r="K216" s="757">
        <f t="shared" si="171"/>
        <v>45907</v>
      </c>
      <c r="L216"/>
      <c r="M216" s="18"/>
      <c r="O216" s="345"/>
      <c r="P216" s="345"/>
      <c r="R216" s="18"/>
      <c r="S216" s="18"/>
    </row>
    <row r="217" spans="1:19" ht="19.5" hidden="1" customHeight="1">
      <c r="A217" s="804" t="s">
        <v>4246</v>
      </c>
      <c r="B217" s="941" t="s">
        <v>2172</v>
      </c>
      <c r="C217" s="941" t="s">
        <v>4393</v>
      </c>
      <c r="D217" s="942">
        <v>45913</v>
      </c>
      <c r="E217" s="959" t="s">
        <v>283</v>
      </c>
      <c r="F217" s="959" t="s">
        <v>283</v>
      </c>
      <c r="G217" s="959" t="s">
        <v>283</v>
      </c>
      <c r="H217" s="959" t="s">
        <v>283</v>
      </c>
      <c r="I217" s="18"/>
      <c r="J217" s="757">
        <f t="shared" si="171"/>
        <v>45914</v>
      </c>
      <c r="K217" s="757">
        <f t="shared" si="171"/>
        <v>45914</v>
      </c>
      <c r="L217"/>
      <c r="M217" s="18"/>
      <c r="O217" s="345"/>
      <c r="P217" s="345"/>
      <c r="R217" s="18"/>
      <c r="S217" s="18"/>
    </row>
    <row r="218" spans="1:19" ht="19.5" hidden="1" customHeight="1">
      <c r="A218" s="804"/>
      <c r="B218" s="941" t="s">
        <v>2129</v>
      </c>
      <c r="C218" s="941" t="s">
        <v>4394</v>
      </c>
      <c r="D218" s="942">
        <v>45920</v>
      </c>
      <c r="E218" s="959" t="s">
        <v>283</v>
      </c>
      <c r="F218" s="959" t="s">
        <v>283</v>
      </c>
      <c r="G218" s="959" t="s">
        <v>283</v>
      </c>
      <c r="H218" s="959" t="s">
        <v>283</v>
      </c>
      <c r="I218" s="18"/>
      <c r="J218" s="757">
        <f t="shared" si="171"/>
        <v>45921</v>
      </c>
      <c r="K218" s="757">
        <f t="shared" si="171"/>
        <v>45921</v>
      </c>
      <c r="L218"/>
      <c r="M218" s="18"/>
      <c r="O218" s="345"/>
      <c r="P218" s="345"/>
      <c r="R218" s="18"/>
      <c r="S218" s="18"/>
    </row>
    <row r="219" spans="1:19" ht="19.5" hidden="1" customHeight="1">
      <c r="A219" s="804" t="s">
        <v>267</v>
      </c>
      <c r="B219" s="941" t="s">
        <v>2172</v>
      </c>
      <c r="C219" s="941" t="s">
        <v>4395</v>
      </c>
      <c r="D219" s="942">
        <v>45926</v>
      </c>
      <c r="E219" s="959" t="s">
        <v>283</v>
      </c>
      <c r="F219" s="757">
        <v>45934</v>
      </c>
      <c r="G219" s="757">
        <f t="shared" ref="G219:G220" si="184">F219+1</f>
        <v>45935</v>
      </c>
      <c r="H219" s="959" t="s">
        <v>283</v>
      </c>
      <c r="I219" s="18"/>
      <c r="J219" s="757">
        <f t="shared" si="171"/>
        <v>45928</v>
      </c>
      <c r="K219" s="757">
        <f t="shared" si="171"/>
        <v>45928</v>
      </c>
      <c r="L219"/>
      <c r="M219" s="18"/>
      <c r="O219" s="345"/>
      <c r="P219" s="345"/>
      <c r="R219" s="18"/>
      <c r="S219" s="18"/>
    </row>
    <row r="220" spans="1:19" ht="19.5" hidden="1" customHeight="1">
      <c r="A220" s="804"/>
      <c r="B220" s="941" t="s">
        <v>2129</v>
      </c>
      <c r="C220" s="941" t="s">
        <v>4396</v>
      </c>
      <c r="D220" s="942">
        <v>45935</v>
      </c>
      <c r="E220" s="959" t="s">
        <v>283</v>
      </c>
      <c r="F220" s="757">
        <v>45945</v>
      </c>
      <c r="G220" s="757">
        <f t="shared" si="184"/>
        <v>45946</v>
      </c>
      <c r="H220" s="757">
        <f t="shared" ref="H220" si="185">G220+2</f>
        <v>45948</v>
      </c>
      <c r="I220" s="18"/>
      <c r="J220" s="757">
        <f t="shared" si="171"/>
        <v>45935</v>
      </c>
      <c r="K220" s="757">
        <f t="shared" si="171"/>
        <v>45935</v>
      </c>
      <c r="L220"/>
      <c r="M220" s="18"/>
      <c r="O220" s="345"/>
      <c r="P220" s="345"/>
      <c r="R220" s="18"/>
      <c r="S220" s="18"/>
    </row>
    <row r="221" spans="1:19" ht="19.5" hidden="1" customHeight="1">
      <c r="A221" s="804"/>
      <c r="B221" s="941" t="s">
        <v>267</v>
      </c>
      <c r="C221" s="941" t="s">
        <v>4397</v>
      </c>
      <c r="D221" s="942">
        <v>45942</v>
      </c>
      <c r="E221" s="959" t="s">
        <v>283</v>
      </c>
      <c r="F221" s="757">
        <v>45953</v>
      </c>
      <c r="G221" s="757">
        <f t="shared" ref="G221" si="186">F221+1</f>
        <v>45954</v>
      </c>
      <c r="H221" s="757">
        <f t="shared" ref="H221" si="187">G221+2</f>
        <v>45956</v>
      </c>
      <c r="I221" s="18"/>
      <c r="J221" s="757">
        <v>45941</v>
      </c>
      <c r="K221" s="757">
        <f t="shared" si="171"/>
        <v>45942</v>
      </c>
      <c r="L221" s="332">
        <f t="shared" ref="L221:L231" si="188">WEEKNUM(K221)</f>
        <v>42</v>
      </c>
      <c r="M221" s="18"/>
      <c r="O221" s="345"/>
      <c r="P221" s="345"/>
      <c r="R221" s="18"/>
      <c r="S221" s="18"/>
    </row>
    <row r="222" spans="1:19" ht="19.5" hidden="1" customHeight="1">
      <c r="A222" s="804" t="s">
        <v>4014</v>
      </c>
      <c r="B222" s="941" t="s">
        <v>721</v>
      </c>
      <c r="C222" s="941" t="s">
        <v>4398</v>
      </c>
      <c r="D222" s="942">
        <v>45948</v>
      </c>
      <c r="E222" s="959" t="s">
        <v>283</v>
      </c>
      <c r="F222" s="757">
        <v>45959</v>
      </c>
      <c r="G222" s="757">
        <f t="shared" ref="G222" si="189">F222+1</f>
        <v>45960</v>
      </c>
      <c r="H222" s="757">
        <f t="shared" ref="H222" si="190">G222+2</f>
        <v>45962</v>
      </c>
      <c r="I222" s="18"/>
      <c r="J222" s="757">
        <f>+J221+7</f>
        <v>45948</v>
      </c>
      <c r="K222" s="757">
        <f>+K221+7</f>
        <v>45949</v>
      </c>
      <c r="L222" s="332">
        <f t="shared" si="188"/>
        <v>43</v>
      </c>
      <c r="M222" s="18"/>
      <c r="O222" s="345"/>
      <c r="P222" s="345"/>
      <c r="R222" s="18"/>
      <c r="S222" s="18"/>
    </row>
    <row r="223" spans="1:19" ht="19.5" hidden="1" customHeight="1">
      <c r="A223" s="804" t="s">
        <v>2172</v>
      </c>
      <c r="B223" s="941" t="s">
        <v>4014</v>
      </c>
      <c r="C223" s="941" t="s">
        <v>4399</v>
      </c>
      <c r="D223" s="942">
        <v>45955</v>
      </c>
      <c r="E223" s="959" t="s">
        <v>283</v>
      </c>
      <c r="F223" s="757">
        <v>45966</v>
      </c>
      <c r="G223" s="757">
        <f t="shared" ref="G223" si="191">F223+1</f>
        <v>45967</v>
      </c>
      <c r="H223" s="757">
        <f t="shared" ref="H223" si="192">G223+2</f>
        <v>45969</v>
      </c>
      <c r="I223" s="18"/>
      <c r="J223" s="757">
        <f t="shared" si="171"/>
        <v>45955</v>
      </c>
      <c r="K223" s="757">
        <f t="shared" si="171"/>
        <v>45956</v>
      </c>
      <c r="L223" s="332">
        <f t="shared" si="188"/>
        <v>44</v>
      </c>
      <c r="M223" s="18"/>
      <c r="O223" s="345"/>
      <c r="P223" s="345"/>
      <c r="R223" s="18"/>
      <c r="S223" s="18"/>
    </row>
    <row r="224" spans="1:19" ht="19.5" hidden="1" customHeight="1">
      <c r="A224" s="804"/>
      <c r="B224" s="941" t="s">
        <v>2172</v>
      </c>
      <c r="C224" s="941" t="s">
        <v>4400</v>
      </c>
      <c r="D224" s="959" t="s">
        <v>283</v>
      </c>
      <c r="E224" s="959" t="s">
        <v>283</v>
      </c>
      <c r="F224" s="959" t="s">
        <v>283</v>
      </c>
      <c r="G224" s="959" t="s">
        <v>283</v>
      </c>
      <c r="H224" s="959" t="s">
        <v>283</v>
      </c>
      <c r="I224" s="18"/>
      <c r="J224" s="757">
        <f t="shared" ref="J224:K249" si="193">+J223+7</f>
        <v>45962</v>
      </c>
      <c r="K224" s="757">
        <f t="shared" si="193"/>
        <v>45963</v>
      </c>
      <c r="L224" s="332">
        <f t="shared" si="188"/>
        <v>45</v>
      </c>
      <c r="M224" s="18"/>
      <c r="O224" s="345"/>
      <c r="P224" s="345"/>
      <c r="R224" s="18"/>
      <c r="S224" s="18"/>
    </row>
    <row r="225" spans="1:19" ht="19.5" hidden="1" customHeight="1">
      <c r="A225" s="804"/>
      <c r="B225" s="941" t="s">
        <v>3162</v>
      </c>
      <c r="C225" s="941" t="s">
        <v>4401</v>
      </c>
      <c r="D225" s="942">
        <v>45976</v>
      </c>
      <c r="E225" s="959" t="s">
        <v>283</v>
      </c>
      <c r="F225" s="757">
        <v>45983</v>
      </c>
      <c r="G225" s="757">
        <f t="shared" ref="G225:G226" si="194">F225+1</f>
        <v>45984</v>
      </c>
      <c r="H225" s="757">
        <f t="shared" ref="H225:H226" si="195">G225+2</f>
        <v>45986</v>
      </c>
      <c r="I225" s="18"/>
      <c r="J225" s="757">
        <f t="shared" si="193"/>
        <v>45969</v>
      </c>
      <c r="K225" s="757">
        <f t="shared" si="193"/>
        <v>45970</v>
      </c>
      <c r="L225" s="332">
        <f t="shared" si="188"/>
        <v>46</v>
      </c>
      <c r="M225" s="18"/>
      <c r="O225" s="345"/>
      <c r="P225" s="345"/>
      <c r="R225" s="18"/>
      <c r="S225" s="18"/>
    </row>
    <row r="226" spans="1:19" ht="19.5" hidden="1" customHeight="1">
      <c r="A226" s="804"/>
      <c r="B226" s="941" t="s">
        <v>2207</v>
      </c>
      <c r="C226" s="941" t="s">
        <v>4402</v>
      </c>
      <c r="D226" s="942">
        <v>45980</v>
      </c>
      <c r="E226" s="959" t="s">
        <v>283</v>
      </c>
      <c r="F226" s="757">
        <v>45987</v>
      </c>
      <c r="G226" s="757">
        <f t="shared" si="194"/>
        <v>45988</v>
      </c>
      <c r="H226" s="757">
        <f t="shared" si="195"/>
        <v>45990</v>
      </c>
      <c r="I226" s="18"/>
      <c r="J226" s="757">
        <f t="shared" si="193"/>
        <v>45976</v>
      </c>
      <c r="K226" s="757">
        <f t="shared" si="193"/>
        <v>45977</v>
      </c>
      <c r="L226" s="332">
        <f t="shared" si="188"/>
        <v>47</v>
      </c>
      <c r="M226" s="18"/>
      <c r="O226" s="345"/>
      <c r="P226" s="345"/>
      <c r="R226" s="18"/>
      <c r="S226" s="18"/>
    </row>
    <row r="227" spans="1:19" ht="19.5" hidden="1" customHeight="1">
      <c r="A227" s="804" t="s">
        <v>721</v>
      </c>
      <c r="B227" s="941" t="s">
        <v>4403</v>
      </c>
      <c r="C227" s="941" t="s">
        <v>4404</v>
      </c>
      <c r="D227" s="959" t="s">
        <v>283</v>
      </c>
      <c r="E227" s="959" t="s">
        <v>283</v>
      </c>
      <c r="F227" s="959" t="s">
        <v>283</v>
      </c>
      <c r="G227" s="959" t="s">
        <v>283</v>
      </c>
      <c r="H227" s="959" t="s">
        <v>283</v>
      </c>
      <c r="I227" s="18"/>
      <c r="J227" s="757">
        <f t="shared" si="193"/>
        <v>45983</v>
      </c>
      <c r="K227" s="757">
        <f t="shared" si="193"/>
        <v>45984</v>
      </c>
      <c r="L227" s="332">
        <f t="shared" si="188"/>
        <v>48</v>
      </c>
      <c r="M227" s="18"/>
      <c r="O227" s="345"/>
      <c r="P227" s="345"/>
      <c r="R227" s="18"/>
      <c r="S227" s="18"/>
    </row>
    <row r="228" spans="1:19" ht="19.5" hidden="1" customHeight="1">
      <c r="A228" s="804" t="s">
        <v>4405</v>
      </c>
      <c r="B228" s="1141" t="s">
        <v>905</v>
      </c>
      <c r="C228" s="941" t="s">
        <v>4406</v>
      </c>
      <c r="D228" s="942">
        <v>45990</v>
      </c>
      <c r="E228" s="757">
        <f t="shared" ref="E228" si="196">D228+1</f>
        <v>45991</v>
      </c>
      <c r="F228" s="757">
        <f t="shared" ref="F228" si="197">E228+10</f>
        <v>46001</v>
      </c>
      <c r="G228" s="757">
        <f t="shared" ref="G228" si="198">F228+1</f>
        <v>46002</v>
      </c>
      <c r="H228" s="757">
        <f t="shared" ref="H228" si="199">G228+2</f>
        <v>46004</v>
      </c>
      <c r="I228" s="18"/>
      <c r="J228" s="757">
        <f t="shared" si="193"/>
        <v>45990</v>
      </c>
      <c r="K228" s="757">
        <f t="shared" si="193"/>
        <v>45991</v>
      </c>
      <c r="L228" s="332">
        <f t="shared" si="188"/>
        <v>49</v>
      </c>
      <c r="M228" s="18"/>
      <c r="O228" s="345"/>
      <c r="P228" s="345"/>
      <c r="R228" s="18"/>
      <c r="S228" s="18"/>
    </row>
    <row r="229" spans="1:19" ht="19.5" hidden="1" customHeight="1">
      <c r="A229" s="804" t="s">
        <v>4407</v>
      </c>
      <c r="B229" s="1141" t="s">
        <v>307</v>
      </c>
      <c r="C229" s="941" t="s">
        <v>4408</v>
      </c>
      <c r="D229" s="759">
        <v>45997</v>
      </c>
      <c r="E229" s="759">
        <f t="shared" ref="E229:E230" si="200">D229+1</f>
        <v>45998</v>
      </c>
      <c r="F229" s="759">
        <f t="shared" ref="F229:F230" si="201">E229+10</f>
        <v>46008</v>
      </c>
      <c r="G229" s="759">
        <f t="shared" ref="G229:G232" si="202">F229+1</f>
        <v>46009</v>
      </c>
      <c r="H229" s="759">
        <f t="shared" ref="H229:H232" si="203">G229+2</f>
        <v>46011</v>
      </c>
      <c r="I229" s="18"/>
      <c r="J229" s="757">
        <f t="shared" si="193"/>
        <v>45997</v>
      </c>
      <c r="K229" s="757">
        <f t="shared" si="193"/>
        <v>45998</v>
      </c>
      <c r="L229" s="332">
        <f t="shared" si="188"/>
        <v>50</v>
      </c>
      <c r="M229" s="18"/>
      <c r="O229" s="345"/>
      <c r="P229" s="345"/>
      <c r="R229" s="18"/>
      <c r="S229" s="18"/>
    </row>
    <row r="230" spans="1:19" ht="19.5" hidden="1" customHeight="1">
      <c r="A230" s="804" t="s">
        <v>3162</v>
      </c>
      <c r="B230" s="1141" t="s">
        <v>459</v>
      </c>
      <c r="C230" s="941" t="s">
        <v>4409</v>
      </c>
      <c r="D230" s="942">
        <v>46004</v>
      </c>
      <c r="E230" s="757">
        <f t="shared" si="200"/>
        <v>46005</v>
      </c>
      <c r="F230" s="757">
        <f t="shared" si="201"/>
        <v>46015</v>
      </c>
      <c r="G230" s="757">
        <f t="shared" si="202"/>
        <v>46016</v>
      </c>
      <c r="H230" s="757">
        <f t="shared" si="203"/>
        <v>46018</v>
      </c>
      <c r="I230" s="18"/>
      <c r="J230" s="757">
        <f t="shared" si="193"/>
        <v>46004</v>
      </c>
      <c r="K230" s="757">
        <f t="shared" si="193"/>
        <v>46005</v>
      </c>
      <c r="L230" s="332">
        <f t="shared" si="188"/>
        <v>51</v>
      </c>
      <c r="M230" s="18"/>
      <c r="O230" s="345"/>
      <c r="P230" s="345"/>
      <c r="R230" s="18"/>
      <c r="S230" s="18"/>
    </row>
    <row r="231" spans="1:19" ht="19.5" hidden="1" customHeight="1">
      <c r="A231" s="804" t="s">
        <v>2207</v>
      </c>
      <c r="B231" s="1141" t="s">
        <v>459</v>
      </c>
      <c r="C231" s="941" t="s">
        <v>4410</v>
      </c>
      <c r="D231" s="942">
        <v>46017</v>
      </c>
      <c r="E231" s="959" t="s">
        <v>283</v>
      </c>
      <c r="F231" s="757">
        <f>D231+11</f>
        <v>46028</v>
      </c>
      <c r="G231" s="757">
        <f t="shared" si="202"/>
        <v>46029</v>
      </c>
      <c r="H231" s="757">
        <f t="shared" si="203"/>
        <v>46031</v>
      </c>
      <c r="I231" s="18"/>
      <c r="J231" s="757">
        <f t="shared" si="193"/>
        <v>46011</v>
      </c>
      <c r="K231" s="757">
        <f t="shared" si="193"/>
        <v>46012</v>
      </c>
      <c r="L231" s="332">
        <f t="shared" si="188"/>
        <v>52</v>
      </c>
      <c r="M231" s="18"/>
      <c r="O231" s="345"/>
      <c r="P231" s="345"/>
      <c r="R231" s="18"/>
      <c r="S231" s="18"/>
    </row>
    <row r="232" spans="1:19" ht="19.5" hidden="1" customHeight="1">
      <c r="A232" s="804" t="s">
        <v>4403</v>
      </c>
      <c r="B232" s="941" t="s">
        <v>4411</v>
      </c>
      <c r="C232" s="941" t="s">
        <v>4412</v>
      </c>
      <c r="D232" s="942">
        <v>46026</v>
      </c>
      <c r="E232" s="959" t="s">
        <v>283</v>
      </c>
      <c r="F232" s="757">
        <f>D232+11</f>
        <v>46037</v>
      </c>
      <c r="G232" s="757">
        <f t="shared" si="202"/>
        <v>46038</v>
      </c>
      <c r="H232" s="757">
        <f t="shared" si="203"/>
        <v>46040</v>
      </c>
      <c r="I232" s="18"/>
      <c r="J232" s="757">
        <f t="shared" si="193"/>
        <v>46018</v>
      </c>
      <c r="K232" s="757">
        <f t="shared" si="193"/>
        <v>46019</v>
      </c>
      <c r="L232" s="332">
        <v>1</v>
      </c>
      <c r="M232" s="18"/>
      <c r="O232" s="345"/>
      <c r="P232" s="345"/>
      <c r="R232" s="18"/>
      <c r="S232" s="18"/>
    </row>
    <row r="233" spans="1:19" ht="19.5" hidden="1" customHeight="1">
      <c r="A233" s="804" t="s">
        <v>4413</v>
      </c>
      <c r="B233" s="941" t="s">
        <v>2703</v>
      </c>
      <c r="C233" s="941" t="s">
        <v>4414</v>
      </c>
      <c r="D233" s="942">
        <v>46030</v>
      </c>
      <c r="E233" s="959" t="s">
        <v>283</v>
      </c>
      <c r="F233" s="757">
        <f>D233+11</f>
        <v>46041</v>
      </c>
      <c r="G233" s="757">
        <f t="shared" ref="G233:G236" si="204">F233+1</f>
        <v>46042</v>
      </c>
      <c r="H233" s="757">
        <f t="shared" ref="H233:H236" si="205">G233+2</f>
        <v>46044</v>
      </c>
      <c r="I233" s="18"/>
      <c r="J233" s="757">
        <v>46025</v>
      </c>
      <c r="K233" s="757">
        <v>46026</v>
      </c>
      <c r="L233" s="332">
        <f t="shared" ref="L233:L244" si="206">WEEKNUM(K233)</f>
        <v>2</v>
      </c>
      <c r="M233" s="18"/>
      <c r="O233" s="345"/>
      <c r="P233" s="345"/>
      <c r="R233" s="18"/>
      <c r="S233" s="18"/>
    </row>
    <row r="234" spans="1:19" ht="19.5" hidden="1" customHeight="1">
      <c r="A234" s="804" t="s">
        <v>4415</v>
      </c>
      <c r="B234" s="941" t="s">
        <v>2931</v>
      </c>
      <c r="C234" s="941" t="s">
        <v>4416</v>
      </c>
      <c r="D234" s="959" t="s">
        <v>283</v>
      </c>
      <c r="E234" s="959" t="s">
        <v>283</v>
      </c>
      <c r="F234" s="757">
        <v>46050</v>
      </c>
      <c r="G234" s="757">
        <f t="shared" si="204"/>
        <v>46051</v>
      </c>
      <c r="H234" s="757">
        <f t="shared" si="205"/>
        <v>46053</v>
      </c>
      <c r="I234" s="18"/>
      <c r="J234" s="757">
        <f t="shared" si="193"/>
        <v>46032</v>
      </c>
      <c r="K234" s="757">
        <f t="shared" si="193"/>
        <v>46033</v>
      </c>
      <c r="L234" s="332">
        <f t="shared" si="206"/>
        <v>3</v>
      </c>
      <c r="M234" s="18"/>
      <c r="O234" s="345"/>
      <c r="P234" s="345"/>
      <c r="R234" s="18"/>
      <c r="S234" s="18"/>
    </row>
    <row r="235" spans="1:19" ht="19.5" hidden="1" customHeight="1">
      <c r="A235" s="804" t="s">
        <v>4417</v>
      </c>
      <c r="B235" s="1141" t="s">
        <v>905</v>
      </c>
      <c r="C235" s="941" t="s">
        <v>4418</v>
      </c>
      <c r="D235" s="759">
        <v>46040</v>
      </c>
      <c r="E235" s="905"/>
      <c r="F235" s="759">
        <f>D235+11</f>
        <v>46051</v>
      </c>
      <c r="G235" s="759">
        <f t="shared" si="204"/>
        <v>46052</v>
      </c>
      <c r="H235" s="759">
        <f t="shared" si="205"/>
        <v>46054</v>
      </c>
      <c r="I235" s="18"/>
      <c r="J235" s="757">
        <f t="shared" si="193"/>
        <v>46039</v>
      </c>
      <c r="K235" s="757">
        <f t="shared" si="193"/>
        <v>46040</v>
      </c>
      <c r="L235" s="332">
        <f t="shared" si="206"/>
        <v>4</v>
      </c>
      <c r="M235" s="18"/>
      <c r="O235" s="345"/>
      <c r="P235" s="345"/>
      <c r="R235" s="18"/>
      <c r="S235" s="18"/>
    </row>
    <row r="236" spans="1:19" ht="19.5" hidden="1" customHeight="1">
      <c r="A236" s="804" t="s">
        <v>4419</v>
      </c>
      <c r="B236" s="1145" t="s">
        <v>2195</v>
      </c>
      <c r="C236" s="941" t="s">
        <v>4420</v>
      </c>
      <c r="D236" s="959" t="s">
        <v>283</v>
      </c>
      <c r="E236" s="959" t="s">
        <v>283</v>
      </c>
      <c r="F236" s="757">
        <v>46057</v>
      </c>
      <c r="G236" s="757">
        <f t="shared" si="204"/>
        <v>46058</v>
      </c>
      <c r="H236" s="757">
        <f t="shared" si="205"/>
        <v>46060</v>
      </c>
      <c r="I236" s="18"/>
      <c r="J236" s="757">
        <f t="shared" si="193"/>
        <v>46046</v>
      </c>
      <c r="K236" s="757">
        <f t="shared" si="193"/>
        <v>46047</v>
      </c>
      <c r="L236" s="332">
        <f t="shared" si="206"/>
        <v>5</v>
      </c>
      <c r="M236" s="18"/>
      <c r="O236" s="345"/>
      <c r="P236" s="345"/>
      <c r="R236" s="18"/>
      <c r="S236" s="18"/>
    </row>
    <row r="237" spans="1:19" ht="19.5" hidden="1" customHeight="1">
      <c r="A237" s="804" t="s">
        <v>4273</v>
      </c>
      <c r="B237" s="941" t="s">
        <v>4273</v>
      </c>
      <c r="C237" s="941" t="s">
        <v>4421</v>
      </c>
      <c r="D237" s="959" t="s">
        <v>283</v>
      </c>
      <c r="E237" s="959" t="s">
        <v>283</v>
      </c>
      <c r="F237" s="757">
        <v>46071</v>
      </c>
      <c r="G237" s="757">
        <f t="shared" ref="G237" si="207">F237+1</f>
        <v>46072</v>
      </c>
      <c r="H237" s="757">
        <f t="shared" ref="H237" si="208">G237+2</f>
        <v>46074</v>
      </c>
      <c r="I237" s="18"/>
      <c r="J237" s="757">
        <f t="shared" si="193"/>
        <v>46053</v>
      </c>
      <c r="K237" s="757">
        <f t="shared" si="193"/>
        <v>46054</v>
      </c>
      <c r="L237" s="332">
        <f t="shared" si="206"/>
        <v>6</v>
      </c>
      <c r="M237" s="18"/>
      <c r="O237" s="345"/>
      <c r="P237" s="345"/>
      <c r="R237" s="18"/>
      <c r="S237" s="18"/>
    </row>
    <row r="238" spans="1:19" ht="19.5" hidden="1" customHeight="1">
      <c r="A238" s="804" t="s">
        <v>4422</v>
      </c>
      <c r="B238" s="1145" t="s">
        <v>724</v>
      </c>
      <c r="C238" s="941" t="s">
        <v>4423</v>
      </c>
      <c r="D238" s="942">
        <v>46060</v>
      </c>
      <c r="E238" s="959" t="s">
        <v>283</v>
      </c>
      <c r="F238" s="959" t="s">
        <v>283</v>
      </c>
      <c r="G238" s="959" t="s">
        <v>283</v>
      </c>
      <c r="H238" s="959" t="s">
        <v>283</v>
      </c>
      <c r="I238" s="18"/>
      <c r="J238" s="757">
        <f t="shared" si="193"/>
        <v>46060</v>
      </c>
      <c r="K238" s="757">
        <f t="shared" si="193"/>
        <v>46061</v>
      </c>
      <c r="L238" s="332">
        <f t="shared" si="206"/>
        <v>7</v>
      </c>
      <c r="M238" s="18"/>
      <c r="O238" s="345"/>
      <c r="P238" s="345"/>
      <c r="R238" s="18"/>
      <c r="S238" s="18"/>
    </row>
    <row r="239" spans="1:19" ht="19.5" hidden="1" customHeight="1">
      <c r="A239" s="804" t="s">
        <v>4277</v>
      </c>
      <c r="B239" s="1141" t="s">
        <v>307</v>
      </c>
      <c r="C239" s="941" t="s">
        <v>4424</v>
      </c>
      <c r="D239" s="759">
        <v>46067</v>
      </c>
      <c r="E239" s="759">
        <f t="shared" ref="E239" si="209">D239+1</f>
        <v>46068</v>
      </c>
      <c r="F239" s="759">
        <f t="shared" ref="F239" si="210">E239+10</f>
        <v>46078</v>
      </c>
      <c r="G239" s="759">
        <f t="shared" ref="G239:G240" si="211">F239+1</f>
        <v>46079</v>
      </c>
      <c r="H239" s="759">
        <f t="shared" ref="H239:H240" si="212">G239+2</f>
        <v>46081</v>
      </c>
      <c r="I239" s="18"/>
      <c r="J239" s="757">
        <f t="shared" si="193"/>
        <v>46067</v>
      </c>
      <c r="K239" s="757">
        <f t="shared" si="193"/>
        <v>46068</v>
      </c>
      <c r="L239" s="332">
        <f t="shared" si="206"/>
        <v>8</v>
      </c>
      <c r="M239" s="18"/>
      <c r="O239" s="345"/>
      <c r="P239" s="345"/>
      <c r="R239" s="18"/>
      <c r="S239" s="18"/>
    </row>
    <row r="240" spans="1:19" ht="19.5" hidden="1" customHeight="1">
      <c r="A240" s="804" t="s">
        <v>4279</v>
      </c>
      <c r="B240" s="941" t="s">
        <v>2195</v>
      </c>
      <c r="C240" s="941" t="s">
        <v>4425</v>
      </c>
      <c r="D240" s="942">
        <v>46074</v>
      </c>
      <c r="E240" s="959" t="s">
        <v>283</v>
      </c>
      <c r="F240" s="757">
        <f>D240+11</f>
        <v>46085</v>
      </c>
      <c r="G240" s="757">
        <f t="shared" si="211"/>
        <v>46086</v>
      </c>
      <c r="H240" s="757">
        <f t="shared" si="212"/>
        <v>46088</v>
      </c>
      <c r="I240" s="18"/>
      <c r="J240" s="757">
        <f t="shared" si="193"/>
        <v>46074</v>
      </c>
      <c r="K240" s="757">
        <f t="shared" si="193"/>
        <v>46075</v>
      </c>
      <c r="L240" s="332">
        <f t="shared" si="206"/>
        <v>9</v>
      </c>
      <c r="M240" s="18"/>
      <c r="O240" s="345"/>
      <c r="P240" s="345"/>
      <c r="R240" s="18"/>
      <c r="S240" s="18"/>
    </row>
    <row r="241" spans="1:19" ht="19.5" hidden="1" customHeight="1">
      <c r="A241" s="804" t="s">
        <v>4426</v>
      </c>
      <c r="B241" s="1141" t="s">
        <v>459</v>
      </c>
      <c r="C241" s="941" t="s">
        <v>4427</v>
      </c>
      <c r="D241" s="942">
        <v>46081</v>
      </c>
      <c r="E241" s="757">
        <f t="shared" ref="E241" si="213">D241+1</f>
        <v>46082</v>
      </c>
      <c r="F241" s="757">
        <f t="shared" ref="F241" si="214">E241+10</f>
        <v>46092</v>
      </c>
      <c r="G241" s="757">
        <f t="shared" ref="G241" si="215">F241+1</f>
        <v>46093</v>
      </c>
      <c r="H241" s="757">
        <f t="shared" ref="H241" si="216">G241+2</f>
        <v>46095</v>
      </c>
      <c r="I241" s="18"/>
      <c r="J241" s="757">
        <f t="shared" si="193"/>
        <v>46081</v>
      </c>
      <c r="K241" s="757">
        <f t="shared" si="193"/>
        <v>46082</v>
      </c>
      <c r="L241" s="332">
        <f t="shared" si="206"/>
        <v>10</v>
      </c>
      <c r="M241" s="18"/>
      <c r="O241" s="345"/>
      <c r="P241" s="345"/>
      <c r="R241" s="18"/>
      <c r="S241" s="18"/>
    </row>
    <row r="242" spans="1:19" ht="19.5" hidden="1" customHeight="1">
      <c r="A242" s="804" t="s">
        <v>4428</v>
      </c>
      <c r="B242" s="1145" t="s">
        <v>4429</v>
      </c>
      <c r="C242" s="941" t="s">
        <v>4430</v>
      </c>
      <c r="D242" s="942">
        <v>46080</v>
      </c>
      <c r="E242" s="959" t="s">
        <v>283</v>
      </c>
      <c r="F242" s="959" t="s">
        <v>283</v>
      </c>
      <c r="G242" s="959" t="s">
        <v>283</v>
      </c>
      <c r="H242" s="959" t="s">
        <v>283</v>
      </c>
      <c r="I242" s="18"/>
      <c r="J242" s="757">
        <f t="shared" si="193"/>
        <v>46088</v>
      </c>
      <c r="K242" s="757">
        <f t="shared" si="193"/>
        <v>46089</v>
      </c>
      <c r="L242" s="332">
        <f t="shared" si="206"/>
        <v>11</v>
      </c>
      <c r="M242" s="18"/>
      <c r="O242" s="345"/>
      <c r="P242" s="345"/>
      <c r="R242" s="18"/>
      <c r="S242" s="18"/>
    </row>
    <row r="243" spans="1:19" ht="19.5" hidden="1" customHeight="1">
      <c r="A243" s="804" t="s">
        <v>2703</v>
      </c>
      <c r="B243" s="941" t="s">
        <v>721</v>
      </c>
      <c r="C243" s="941" t="s">
        <v>4431</v>
      </c>
      <c r="D243" s="942">
        <v>46097</v>
      </c>
      <c r="E243" s="959" t="s">
        <v>283</v>
      </c>
      <c r="F243" s="757">
        <f>D243+11</f>
        <v>46108</v>
      </c>
      <c r="G243" s="757">
        <f t="shared" ref="G243" si="217">F243+1</f>
        <v>46109</v>
      </c>
      <c r="H243" s="959" t="s">
        <v>283</v>
      </c>
      <c r="I243" s="18"/>
      <c r="J243" s="757">
        <f t="shared" si="193"/>
        <v>46095</v>
      </c>
      <c r="K243" s="757">
        <f t="shared" si="193"/>
        <v>46096</v>
      </c>
      <c r="L243" s="332">
        <f t="shared" si="206"/>
        <v>12</v>
      </c>
      <c r="M243" s="18"/>
      <c r="O243" s="345"/>
      <c r="P243" s="345"/>
      <c r="R243" s="18"/>
      <c r="S243" s="18"/>
    </row>
    <row r="244" spans="1:19" ht="19.5" hidden="1" customHeight="1">
      <c r="A244" s="804" t="s">
        <v>4432</v>
      </c>
      <c r="B244" s="941" t="s">
        <v>3162</v>
      </c>
      <c r="C244" s="941" t="s">
        <v>4433</v>
      </c>
      <c r="D244" s="942">
        <v>46103</v>
      </c>
      <c r="E244" s="959" t="s">
        <v>283</v>
      </c>
      <c r="F244" s="757">
        <f>D244+11</f>
        <v>46114</v>
      </c>
      <c r="G244" s="757">
        <f t="shared" ref="G244" si="218">F244+1</f>
        <v>46115</v>
      </c>
      <c r="H244" s="959" t="s">
        <v>283</v>
      </c>
      <c r="I244" s="18"/>
      <c r="J244" s="757">
        <f t="shared" si="193"/>
        <v>46102</v>
      </c>
      <c r="K244" s="757">
        <f t="shared" si="193"/>
        <v>46103</v>
      </c>
      <c r="L244" s="332">
        <f t="shared" si="206"/>
        <v>13</v>
      </c>
      <c r="M244" s="18"/>
      <c r="O244" s="345"/>
      <c r="P244" s="345"/>
      <c r="R244" s="18"/>
      <c r="S244" s="18"/>
    </row>
    <row r="245" spans="1:19" ht="19.5" hidden="1" customHeight="1">
      <c r="A245" s="804" t="s">
        <v>311</v>
      </c>
      <c r="B245" s="941" t="s">
        <v>2195</v>
      </c>
      <c r="C245" s="941" t="s">
        <v>4434</v>
      </c>
      <c r="D245" s="942">
        <v>46109</v>
      </c>
      <c r="E245" s="757">
        <f t="shared" ref="E245" si="219">D245+1</f>
        <v>46110</v>
      </c>
      <c r="F245" s="757">
        <f t="shared" ref="F245" si="220">E245+10</f>
        <v>46120</v>
      </c>
      <c r="G245" s="757">
        <f t="shared" ref="G245" si="221">F245+1</f>
        <v>46121</v>
      </c>
      <c r="H245" s="757">
        <f t="shared" ref="H245" si="222">G245+2</f>
        <v>46123</v>
      </c>
      <c r="I245" s="18"/>
      <c r="J245" s="757">
        <f>+J244+7</f>
        <v>46109</v>
      </c>
      <c r="K245" s="757">
        <f>+K244+7</f>
        <v>46110</v>
      </c>
      <c r="L245" s="332">
        <f t="shared" ref="L245" si="223">WEEKNUM(K245)</f>
        <v>14</v>
      </c>
      <c r="M245" s="18"/>
      <c r="O245" s="345"/>
      <c r="P245" s="345"/>
      <c r="R245" s="18"/>
      <c r="S245" s="18"/>
    </row>
    <row r="246" spans="1:19" ht="19.5" hidden="1" customHeight="1">
      <c r="A246" s="804" t="s">
        <v>4435</v>
      </c>
      <c r="B246" s="1145" t="s">
        <v>2703</v>
      </c>
      <c r="C246" s="941" t="s">
        <v>4436</v>
      </c>
      <c r="D246" s="942">
        <v>46116</v>
      </c>
      <c r="E246" s="757">
        <f t="shared" ref="E246" si="224">D246+1</f>
        <v>46117</v>
      </c>
      <c r="F246" s="757">
        <f t="shared" ref="F246" si="225">E246+10</f>
        <v>46127</v>
      </c>
      <c r="G246" s="757">
        <f t="shared" ref="G246" si="226">F246+1</f>
        <v>46128</v>
      </c>
      <c r="H246" s="757">
        <f t="shared" ref="H246" si="227">G246+2</f>
        <v>46130</v>
      </c>
      <c r="I246" s="18"/>
      <c r="J246" s="757">
        <f t="shared" si="193"/>
        <v>46116</v>
      </c>
      <c r="K246" s="757">
        <f t="shared" si="193"/>
        <v>46117</v>
      </c>
      <c r="L246" s="332">
        <f t="shared" ref="L246" si="228">WEEKNUM(K246)</f>
        <v>15</v>
      </c>
      <c r="M246" s="18"/>
      <c r="O246" s="345"/>
      <c r="P246" s="345"/>
      <c r="R246" s="18"/>
      <c r="S246" s="18"/>
    </row>
    <row r="247" spans="1:19" ht="19.5" hidden="1" customHeight="1">
      <c r="A247" s="804" t="s">
        <v>4437</v>
      </c>
      <c r="B247" s="1141" t="s">
        <v>459</v>
      </c>
      <c r="C247" s="941" t="s">
        <v>4438</v>
      </c>
      <c r="D247" s="942">
        <v>46123</v>
      </c>
      <c r="E247" s="757">
        <f t="shared" ref="E247" si="229">D247+1</f>
        <v>46124</v>
      </c>
      <c r="F247" s="757">
        <f t="shared" ref="F247" si="230">E247+10</f>
        <v>46134</v>
      </c>
      <c r="G247" s="757">
        <f t="shared" ref="G247" si="231">F247+1</f>
        <v>46135</v>
      </c>
      <c r="H247" s="757">
        <f t="shared" ref="H247" si="232">G247+2</f>
        <v>46137</v>
      </c>
      <c r="I247" s="18"/>
      <c r="J247" s="757">
        <f t="shared" si="193"/>
        <v>46123</v>
      </c>
      <c r="K247" s="757">
        <f t="shared" si="193"/>
        <v>46124</v>
      </c>
      <c r="L247" s="332">
        <f t="shared" ref="L247" si="233">WEEKNUM(K247)</f>
        <v>16</v>
      </c>
      <c r="M247" s="18"/>
      <c r="O247" s="345"/>
      <c r="P247" s="345"/>
      <c r="R247" s="18"/>
      <c r="S247" s="18"/>
    </row>
    <row r="248" spans="1:19" ht="19.5" hidden="1" customHeight="1">
      <c r="A248" s="804"/>
      <c r="B248" s="1145" t="s">
        <v>4273</v>
      </c>
      <c r="C248" s="941" t="s">
        <v>4439</v>
      </c>
      <c r="D248" s="942">
        <v>46130</v>
      </c>
      <c r="E248" s="757">
        <f t="shared" ref="E248" si="234">D248+1</f>
        <v>46131</v>
      </c>
      <c r="F248" s="757">
        <f t="shared" ref="F248" si="235">E248+10</f>
        <v>46141</v>
      </c>
      <c r="G248" s="757">
        <f t="shared" ref="G248" si="236">F248+1</f>
        <v>46142</v>
      </c>
      <c r="H248" s="757">
        <f t="shared" ref="H248" si="237">G248+2</f>
        <v>46144</v>
      </c>
      <c r="I248" s="18"/>
      <c r="J248" s="757">
        <f t="shared" si="193"/>
        <v>46130</v>
      </c>
      <c r="K248" s="757">
        <f t="shared" si="193"/>
        <v>46131</v>
      </c>
      <c r="L248" s="332">
        <f t="shared" ref="L248" si="238">WEEKNUM(K248)</f>
        <v>17</v>
      </c>
      <c r="M248" s="18"/>
      <c r="O248" s="345"/>
      <c r="P248" s="345"/>
      <c r="R248" s="18"/>
      <c r="S248" s="18"/>
    </row>
    <row r="249" spans="1:19" ht="19.5" hidden="1" customHeight="1">
      <c r="A249" s="804"/>
      <c r="B249" s="1511" t="s">
        <v>4286</v>
      </c>
      <c r="C249" s="1500" t="s">
        <v>4440</v>
      </c>
      <c r="D249" s="1095">
        <v>46130</v>
      </c>
      <c r="E249" s="1096">
        <f t="shared" ref="E249" si="239">D249+1</f>
        <v>46131</v>
      </c>
      <c r="F249" s="1096">
        <f t="shared" ref="F249" si="240">E249+10</f>
        <v>46141</v>
      </c>
      <c r="G249" s="1096">
        <f t="shared" ref="G249" si="241">F249+1</f>
        <v>46142</v>
      </c>
      <c r="H249" s="1096">
        <f t="shared" ref="H249" si="242">G249+2</f>
        <v>46144</v>
      </c>
      <c r="I249" s="18"/>
      <c r="J249" s="1096">
        <f t="shared" si="193"/>
        <v>46137</v>
      </c>
      <c r="K249" s="1096">
        <f t="shared" si="193"/>
        <v>46138</v>
      </c>
      <c r="L249" s="403">
        <f t="shared" ref="L249" si="243">WEEKNUM(K249)</f>
        <v>18</v>
      </c>
      <c r="M249" s="18"/>
      <c r="O249" s="345"/>
      <c r="P249" s="345"/>
      <c r="R249" s="18"/>
      <c r="S249" s="18"/>
    </row>
    <row r="250" spans="1:19" ht="19.5" customHeight="1">
      <c r="A250" s="804"/>
      <c r="B250" s="1512"/>
      <c r="C250" s="807"/>
      <c r="D250" s="763"/>
      <c r="E250" s="763"/>
      <c r="F250" s="763"/>
      <c r="G250" s="763"/>
      <c r="H250" s="763"/>
      <c r="I250" s="18"/>
      <c r="J250" s="763"/>
      <c r="K250" s="763"/>
      <c r="L250" s="169"/>
      <c r="M250" s="18"/>
      <c r="O250" s="345"/>
      <c r="P250" s="345"/>
      <c r="R250" s="18"/>
      <c r="S250" s="18"/>
    </row>
    <row r="251" spans="1:19" ht="31.5" customHeight="1">
      <c r="A251" s="804"/>
      <c r="B251" s="1593" t="s">
        <v>14</v>
      </c>
      <c r="C251" s="1593"/>
      <c r="D251" s="1656" t="s">
        <v>247</v>
      </c>
      <c r="E251" s="1516" t="s">
        <v>31</v>
      </c>
      <c r="F251" s="1516" t="s">
        <v>4441</v>
      </c>
      <c r="G251" s="1517" t="s">
        <v>114</v>
      </c>
      <c r="H251" s="1518" t="s">
        <v>97</v>
      </c>
      <c r="I251" s="18"/>
      <c r="M251" s="18"/>
      <c r="O251" s="345"/>
      <c r="P251" s="345"/>
      <c r="R251" s="18"/>
      <c r="S251" s="18"/>
    </row>
    <row r="252" spans="1:19" ht="19.5" customHeight="1">
      <c r="A252" s="804"/>
      <c r="B252" s="931" t="s">
        <v>249</v>
      </c>
      <c r="C252" s="932" t="s">
        <v>250</v>
      </c>
      <c r="D252" s="1657"/>
      <c r="E252" s="1519" t="s">
        <v>4442</v>
      </c>
      <c r="F252" s="1519" t="s">
        <v>53</v>
      </c>
      <c r="G252" s="1519" t="s">
        <v>86</v>
      </c>
      <c r="H252" s="1520" t="s">
        <v>67</v>
      </c>
      <c r="I252" s="18"/>
      <c r="J252" s="971" t="s">
        <v>252</v>
      </c>
      <c r="M252" s="345"/>
      <c r="N252" s="345"/>
      <c r="O252" s="345"/>
      <c r="Q252" s="18"/>
      <c r="R252" s="18"/>
      <c r="S252" s="18"/>
    </row>
    <row r="253" spans="1:19" ht="19.5" hidden="1" customHeight="1">
      <c r="A253" s="804"/>
      <c r="B253" s="941" t="s">
        <v>3870</v>
      </c>
      <c r="C253" s="941" t="s">
        <v>4443</v>
      </c>
      <c r="D253" s="1521">
        <v>46217</v>
      </c>
      <c r="E253" s="1087">
        <f>D253+4</f>
        <v>46221</v>
      </c>
      <c r="F253" s="1087">
        <f>D253+11</f>
        <v>46228</v>
      </c>
      <c r="G253" s="1087">
        <f>F253+3</f>
        <v>46231</v>
      </c>
      <c r="H253" s="1087">
        <f>G253+4</f>
        <v>46235</v>
      </c>
      <c r="I253" s="18"/>
      <c r="J253" s="332">
        <v>29</v>
      </c>
      <c r="M253" s="345"/>
      <c r="N253" s="345"/>
      <c r="O253" s="345"/>
      <c r="Q253" s="18"/>
      <c r="R253" s="18"/>
      <c r="S253" s="18"/>
    </row>
    <row r="254" spans="1:19" ht="19.5" hidden="1" customHeight="1">
      <c r="A254" s="804" t="s">
        <v>2195</v>
      </c>
      <c r="B254" s="1145" t="s">
        <v>2931</v>
      </c>
      <c r="C254" s="941" t="s">
        <v>4444</v>
      </c>
      <c r="D254" s="942">
        <v>46227</v>
      </c>
      <c r="E254" s="1178" t="s">
        <v>283</v>
      </c>
      <c r="F254" s="1178" t="s">
        <v>283</v>
      </c>
      <c r="G254" s="1178" t="s">
        <v>283</v>
      </c>
      <c r="H254" s="1178" t="s">
        <v>283</v>
      </c>
      <c r="I254" s="18"/>
      <c r="J254" s="332">
        <v>30</v>
      </c>
      <c r="M254" s="345"/>
      <c r="N254" s="345"/>
      <c r="O254" s="345"/>
      <c r="Q254" s="18"/>
      <c r="R254" s="18"/>
      <c r="S254" s="18"/>
    </row>
    <row r="255" spans="1:19" ht="19.5" hidden="1" customHeight="1">
      <c r="A255" s="804" t="s">
        <v>4286</v>
      </c>
      <c r="B255" s="941" t="s">
        <v>2442</v>
      </c>
      <c r="C255" s="941" t="s">
        <v>4445</v>
      </c>
      <c r="D255" s="942">
        <v>46233</v>
      </c>
      <c r="E255" s="1087">
        <f t="shared" ref="E255:E257" si="244">D255+4</f>
        <v>46237</v>
      </c>
      <c r="F255" s="1087">
        <f t="shared" ref="F255:H255" si="245">D255+11</f>
        <v>46244</v>
      </c>
      <c r="G255" s="1178" t="s">
        <v>283</v>
      </c>
      <c r="H255" s="1087">
        <f t="shared" si="245"/>
        <v>46255</v>
      </c>
      <c r="I255" s="18"/>
      <c r="J255" s="332">
        <v>31</v>
      </c>
      <c r="M255" s="345"/>
      <c r="N255" s="345"/>
      <c r="O255" s="345"/>
      <c r="Q255" s="18"/>
      <c r="R255" s="18"/>
      <c r="S255" s="18"/>
    </row>
    <row r="256" spans="1:19" ht="19.5" hidden="1" customHeight="1">
      <c r="A256" s="804" t="s">
        <v>4446</v>
      </c>
      <c r="B256" s="1145" t="s">
        <v>4302</v>
      </c>
      <c r="C256" s="941" t="s">
        <v>4447</v>
      </c>
      <c r="D256" s="942">
        <v>46236</v>
      </c>
      <c r="E256" s="1087">
        <f t="shared" si="244"/>
        <v>46240</v>
      </c>
      <c r="F256" s="1178" t="s">
        <v>283</v>
      </c>
      <c r="G256" s="1178" t="s">
        <v>283</v>
      </c>
      <c r="H256" s="1178" t="s">
        <v>283</v>
      </c>
      <c r="I256" s="18"/>
      <c r="J256" s="332">
        <v>32</v>
      </c>
      <c r="M256" s="345"/>
      <c r="N256" s="345"/>
      <c r="O256" s="345"/>
      <c r="Q256" s="18"/>
      <c r="R256" s="18"/>
      <c r="S256" s="18"/>
    </row>
    <row r="257" spans="1:19" ht="19.5" hidden="1" customHeight="1">
      <c r="A257" s="804" t="s">
        <v>4448</v>
      </c>
      <c r="B257" s="1145" t="s">
        <v>4299</v>
      </c>
      <c r="C257" s="941" t="s">
        <v>4449</v>
      </c>
      <c r="D257" s="942">
        <v>46251</v>
      </c>
      <c r="E257" s="1087">
        <f t="shared" si="244"/>
        <v>46255</v>
      </c>
      <c r="F257" s="1178" t="s">
        <v>283</v>
      </c>
      <c r="G257" s="1178" t="s">
        <v>283</v>
      </c>
      <c r="H257" s="1178" t="s">
        <v>283</v>
      </c>
      <c r="I257" s="18"/>
      <c r="J257" s="332">
        <v>33</v>
      </c>
      <c r="M257" s="345"/>
      <c r="N257" s="345"/>
      <c r="O257" s="345"/>
      <c r="Q257" s="18"/>
      <c r="R257" s="18"/>
      <c r="S257" s="18"/>
    </row>
    <row r="258" spans="1:19" ht="19.5" customHeight="1">
      <c r="A258" s="804"/>
      <c r="B258" s="941" t="s">
        <v>3870</v>
      </c>
      <c r="C258" s="941" t="s">
        <v>4450</v>
      </c>
      <c r="D258" s="1178" t="s">
        <v>283</v>
      </c>
      <c r="E258" s="1178" t="s">
        <v>283</v>
      </c>
      <c r="F258" s="1178" t="s">
        <v>283</v>
      </c>
      <c r="G258" s="1178" t="s">
        <v>283</v>
      </c>
      <c r="H258" s="1178" t="s">
        <v>283</v>
      </c>
      <c r="I258" s="18"/>
      <c r="J258" s="332">
        <v>34</v>
      </c>
      <c r="M258" s="345"/>
      <c r="N258" s="345"/>
      <c r="O258" s="345"/>
      <c r="Q258" s="18"/>
      <c r="R258" s="18"/>
      <c r="S258" s="18"/>
    </row>
    <row r="259" spans="1:19" ht="19.5" customHeight="1">
      <c r="A259" s="804" t="s">
        <v>4305</v>
      </c>
      <c r="B259" s="1145" t="s">
        <v>3870</v>
      </c>
      <c r="C259" s="941" t="s">
        <v>4451</v>
      </c>
      <c r="D259" s="1178" t="s">
        <v>283</v>
      </c>
      <c r="E259" s="1178" t="s">
        <v>283</v>
      </c>
      <c r="F259" s="1178" t="s">
        <v>283</v>
      </c>
      <c r="G259" s="1178" t="s">
        <v>283</v>
      </c>
      <c r="H259" s="1178" t="s">
        <v>283</v>
      </c>
      <c r="I259" s="18"/>
      <c r="J259" s="332">
        <v>35</v>
      </c>
      <c r="M259" s="345"/>
      <c r="N259" s="345"/>
      <c r="O259" s="345"/>
      <c r="Q259" s="18"/>
      <c r="R259" s="18"/>
      <c r="S259" s="18"/>
    </row>
    <row r="260" spans="1:19" ht="19.5" customHeight="1">
      <c r="A260" s="804" t="s">
        <v>4452</v>
      </c>
      <c r="B260" s="1145" t="s">
        <v>4317</v>
      </c>
      <c r="C260" s="941" t="s">
        <v>4453</v>
      </c>
      <c r="D260" s="942">
        <v>46269</v>
      </c>
      <c r="E260" s="1087">
        <f t="shared" ref="E260" si="246">D260+4</f>
        <v>46273</v>
      </c>
      <c r="F260" s="1178" t="s">
        <v>283</v>
      </c>
      <c r="G260" s="1087">
        <f>D260+14</f>
        <v>46283</v>
      </c>
      <c r="H260" s="1087">
        <f t="shared" ref="H260" si="247">G260+4</f>
        <v>46287</v>
      </c>
      <c r="I260" s="18"/>
      <c r="J260" s="332">
        <v>36</v>
      </c>
      <c r="M260" s="345"/>
      <c r="N260" s="345"/>
      <c r="O260" s="345"/>
      <c r="Q260" s="18"/>
      <c r="R260" s="18"/>
      <c r="S260" s="18"/>
    </row>
    <row r="261" spans="1:19" ht="19.5" customHeight="1">
      <c r="A261" s="804" t="s">
        <v>4454</v>
      </c>
      <c r="B261" s="1141" t="s">
        <v>905</v>
      </c>
      <c r="C261" s="941" t="s">
        <v>4455</v>
      </c>
      <c r="D261" s="759">
        <v>46277</v>
      </c>
      <c r="E261" s="1566">
        <f t="shared" ref="E261:E262" si="248">D261+4</f>
        <v>46281</v>
      </c>
      <c r="F261" s="1566">
        <f t="shared" ref="F261:F262" si="249">D261+11</f>
        <v>46288</v>
      </c>
      <c r="G261" s="1566">
        <f t="shared" ref="G261:G262" si="250">F261+3</f>
        <v>46291</v>
      </c>
      <c r="H261" s="1566">
        <f t="shared" ref="H261:H262" si="251">G261+4</f>
        <v>46295</v>
      </c>
      <c r="I261" s="18"/>
      <c r="J261" s="332">
        <v>37</v>
      </c>
      <c r="M261" s="345"/>
      <c r="N261" s="345"/>
      <c r="O261" s="345"/>
      <c r="Q261" s="18"/>
      <c r="R261" s="18"/>
      <c r="S261" s="18"/>
    </row>
    <row r="262" spans="1:19" ht="19.5" customHeight="1">
      <c r="A262" s="804" t="s">
        <v>4456</v>
      </c>
      <c r="B262" s="1145" t="s">
        <v>4299</v>
      </c>
      <c r="C262" s="941" t="s">
        <v>4457</v>
      </c>
      <c r="D262" s="942">
        <v>46279</v>
      </c>
      <c r="E262" s="1087">
        <f t="shared" si="248"/>
        <v>46283</v>
      </c>
      <c r="F262" s="1087">
        <f t="shared" si="249"/>
        <v>46290</v>
      </c>
      <c r="G262" s="1087">
        <f t="shared" si="250"/>
        <v>46293</v>
      </c>
      <c r="H262" s="1087">
        <f t="shared" si="251"/>
        <v>46297</v>
      </c>
      <c r="I262" s="18"/>
      <c r="J262" s="332">
        <v>38</v>
      </c>
      <c r="M262" s="345"/>
      <c r="N262" s="345"/>
      <c r="O262" s="345"/>
      <c r="Q262" s="18"/>
      <c r="R262" s="18"/>
      <c r="S262" s="18"/>
    </row>
    <row r="263" spans="1:19" ht="19.5" customHeight="1">
      <c r="A263" s="804" t="s">
        <v>4313</v>
      </c>
      <c r="B263" s="1145" t="s">
        <v>2037</v>
      </c>
      <c r="C263" s="941" t="s">
        <v>4458</v>
      </c>
      <c r="D263" s="942">
        <v>46288</v>
      </c>
      <c r="E263" s="1087">
        <f t="shared" ref="E263" si="252">D263+4</f>
        <v>46292</v>
      </c>
      <c r="F263" s="1087">
        <f t="shared" ref="F263" si="253">D263+11</f>
        <v>46299</v>
      </c>
      <c r="G263" s="1087">
        <f t="shared" ref="G263" si="254">F263+3</f>
        <v>46302</v>
      </c>
      <c r="H263" s="1087">
        <f t="shared" ref="H263" si="255">G263+4</f>
        <v>46306</v>
      </c>
      <c r="I263" s="18"/>
      <c r="J263" s="332">
        <v>39</v>
      </c>
      <c r="M263" s="345"/>
      <c r="N263" s="345"/>
      <c r="O263" s="345"/>
      <c r="Q263" s="18"/>
      <c r="R263" s="18"/>
      <c r="S263" s="18"/>
    </row>
    <row r="264" spans="1:19" ht="19.5" customHeight="1">
      <c r="A264" s="804" t="s">
        <v>4286</v>
      </c>
      <c r="B264" s="1145" t="s">
        <v>3870</v>
      </c>
      <c r="C264" s="941" t="s">
        <v>4459</v>
      </c>
      <c r="D264" s="942">
        <v>46293</v>
      </c>
      <c r="E264" s="1087">
        <f t="shared" ref="E264" si="256">D264+4</f>
        <v>46297</v>
      </c>
      <c r="F264" s="1087">
        <f t="shared" ref="F264" si="257">D264+11</f>
        <v>46304</v>
      </c>
      <c r="G264" s="1087">
        <f t="shared" ref="G264" si="258">F264+3</f>
        <v>46307</v>
      </c>
      <c r="H264" s="1087">
        <f t="shared" ref="H264" si="259">G264+4</f>
        <v>46311</v>
      </c>
      <c r="I264" s="18"/>
      <c r="J264" s="332">
        <v>40</v>
      </c>
      <c r="M264" s="345"/>
      <c r="N264" s="345"/>
      <c r="O264" s="345"/>
      <c r="Q264" s="18"/>
      <c r="R264" s="18"/>
      <c r="S264" s="18"/>
    </row>
    <row r="265" spans="1:19" ht="19.5" customHeight="1">
      <c r="A265" s="804" t="s">
        <v>4316</v>
      </c>
      <c r="B265" s="1145" t="s">
        <v>4317</v>
      </c>
      <c r="C265" s="941" t="s">
        <v>4460</v>
      </c>
      <c r="D265" s="942">
        <v>46300</v>
      </c>
      <c r="E265" s="1087">
        <f t="shared" ref="E265" si="260">D265+4</f>
        <v>46304</v>
      </c>
      <c r="F265" s="1087">
        <f t="shared" ref="F265" si="261">D265+11</f>
        <v>46311</v>
      </c>
      <c r="G265" s="1087">
        <f t="shared" ref="G265" si="262">F265+3</f>
        <v>46314</v>
      </c>
      <c r="H265" s="1087">
        <f t="shared" ref="H265" si="263">G265+4</f>
        <v>46318</v>
      </c>
      <c r="I265" s="18"/>
      <c r="J265" s="332">
        <v>41</v>
      </c>
      <c r="M265" s="345"/>
      <c r="N265" s="345"/>
      <c r="O265" s="345"/>
      <c r="Q265" s="18"/>
      <c r="R265" s="18"/>
      <c r="S265" s="18"/>
    </row>
    <row r="266" spans="1:19" ht="19.5" customHeight="1">
      <c r="A266" s="804" t="s">
        <v>4310</v>
      </c>
      <c r="B266" s="1145" t="s">
        <v>2926</v>
      </c>
      <c r="C266" s="941" t="s">
        <v>4461</v>
      </c>
      <c r="D266" s="942">
        <v>46307</v>
      </c>
      <c r="E266" s="1087">
        <f t="shared" ref="E266:E267" si="264">D266+4</f>
        <v>46311</v>
      </c>
      <c r="F266" s="1087">
        <f t="shared" ref="F266:F267" si="265">D266+11</f>
        <v>46318</v>
      </c>
      <c r="G266" s="1087">
        <f t="shared" ref="G266:G267" si="266">F266+3</f>
        <v>46321</v>
      </c>
      <c r="H266" s="1087">
        <f t="shared" ref="H266:H267" si="267">G266+4</f>
        <v>46325</v>
      </c>
      <c r="I266" s="18"/>
      <c r="J266" s="332">
        <v>42</v>
      </c>
      <c r="M266" s="345"/>
      <c r="N266" s="345"/>
      <c r="O266" s="345"/>
      <c r="Q266" s="18"/>
      <c r="R266" s="18"/>
      <c r="S266" s="18"/>
    </row>
    <row r="267" spans="1:19" ht="19.5" customHeight="1">
      <c r="A267" s="804" t="s">
        <v>4320</v>
      </c>
      <c r="B267" s="1145" t="s">
        <v>4299</v>
      </c>
      <c r="C267" s="941" t="s">
        <v>4462</v>
      </c>
      <c r="D267" s="942">
        <v>46314</v>
      </c>
      <c r="E267" s="1087">
        <f t="shared" si="264"/>
        <v>46318</v>
      </c>
      <c r="F267" s="1087">
        <f t="shared" si="265"/>
        <v>46325</v>
      </c>
      <c r="G267" s="1087">
        <f t="shared" si="266"/>
        <v>46328</v>
      </c>
      <c r="H267" s="1087">
        <f t="shared" si="267"/>
        <v>46332</v>
      </c>
      <c r="I267" s="18"/>
      <c r="J267" s="332">
        <v>43</v>
      </c>
      <c r="M267" s="345"/>
      <c r="N267" s="345"/>
      <c r="O267" s="345"/>
      <c r="Q267" s="18"/>
      <c r="R267" s="18"/>
      <c r="S267" s="18"/>
    </row>
    <row r="268" spans="1:19" ht="19.5" customHeight="1">
      <c r="A268" s="804" t="s">
        <v>4322</v>
      </c>
      <c r="B268" s="1145" t="s">
        <v>2037</v>
      </c>
      <c r="C268" s="941" t="s">
        <v>4463</v>
      </c>
      <c r="D268" s="942">
        <v>46321</v>
      </c>
      <c r="E268" s="1087">
        <f t="shared" ref="E268" si="268">D268+4</f>
        <v>46325</v>
      </c>
      <c r="F268" s="1087">
        <f t="shared" ref="F268" si="269">D268+11</f>
        <v>46332</v>
      </c>
      <c r="G268" s="1087">
        <f t="shared" ref="G268" si="270">F268+3</f>
        <v>46335</v>
      </c>
      <c r="H268" s="1087">
        <f t="shared" ref="H268" si="271">G268+4</f>
        <v>46339</v>
      </c>
      <c r="I268" s="18"/>
      <c r="J268" s="332">
        <v>44</v>
      </c>
      <c r="M268" s="345"/>
      <c r="N268" s="345"/>
      <c r="O268" s="345"/>
      <c r="Q268" s="18"/>
      <c r="R268" s="18"/>
      <c r="S268" s="18"/>
    </row>
    <row r="269" spans="1:19" ht="19.5" customHeight="1">
      <c r="A269" s="804"/>
      <c r="B269" s="1145" t="s">
        <v>3870</v>
      </c>
      <c r="C269" s="941" t="s">
        <v>4464</v>
      </c>
      <c r="D269" s="942">
        <v>46328</v>
      </c>
      <c r="E269" s="1087">
        <f t="shared" ref="E269:E270" si="272">D269+4</f>
        <v>46332</v>
      </c>
      <c r="F269" s="1087">
        <f t="shared" ref="F269:F270" si="273">D269+11</f>
        <v>46339</v>
      </c>
      <c r="G269" s="1087">
        <f t="shared" ref="G269:G270" si="274">F269+3</f>
        <v>46342</v>
      </c>
      <c r="H269" s="1087">
        <f t="shared" ref="H269:H270" si="275">G269+4</f>
        <v>46346</v>
      </c>
      <c r="I269" s="18"/>
      <c r="J269" s="332">
        <v>45</v>
      </c>
      <c r="M269" s="345"/>
      <c r="N269" s="345"/>
      <c r="O269" s="345"/>
      <c r="Q269" s="18"/>
      <c r="R269" s="18"/>
      <c r="S269" s="18"/>
    </row>
    <row r="270" spans="1:19" ht="19.5" customHeight="1">
      <c r="A270" s="804"/>
      <c r="B270" s="1145" t="s">
        <v>4317</v>
      </c>
      <c r="C270" s="941" t="s">
        <v>4465</v>
      </c>
      <c r="D270" s="942">
        <v>46335</v>
      </c>
      <c r="E270" s="1087">
        <f t="shared" si="272"/>
        <v>46339</v>
      </c>
      <c r="F270" s="1087">
        <f t="shared" si="273"/>
        <v>46346</v>
      </c>
      <c r="G270" s="1087">
        <f t="shared" si="274"/>
        <v>46349</v>
      </c>
      <c r="H270" s="1087">
        <f t="shared" si="275"/>
        <v>46353</v>
      </c>
      <c r="I270" s="18"/>
      <c r="J270" s="332">
        <v>46</v>
      </c>
      <c r="M270" s="345"/>
      <c r="N270" s="345"/>
      <c r="O270" s="345"/>
      <c r="Q270" s="18"/>
      <c r="R270" s="18"/>
      <c r="S270" s="18"/>
    </row>
    <row r="271" spans="1:19" ht="19.5" customHeight="1">
      <c r="A271" s="804" t="s">
        <v>4326</v>
      </c>
      <c r="B271" s="1145" t="s">
        <v>2926</v>
      </c>
      <c r="C271" s="941" t="s">
        <v>4466</v>
      </c>
      <c r="D271" s="942">
        <v>46342</v>
      </c>
      <c r="E271" s="1087">
        <f t="shared" ref="E271" si="276">D271+4</f>
        <v>46346</v>
      </c>
      <c r="F271" s="1087">
        <f t="shared" ref="F271" si="277">D271+11</f>
        <v>46353</v>
      </c>
      <c r="G271" s="1087">
        <f t="shared" ref="G271" si="278">F271+3</f>
        <v>46356</v>
      </c>
      <c r="H271" s="1087">
        <f t="shared" ref="H271" si="279">G271+4</f>
        <v>46360</v>
      </c>
      <c r="I271" s="18"/>
      <c r="J271" s="332">
        <v>47</v>
      </c>
      <c r="M271" s="345"/>
      <c r="N271" s="345"/>
      <c r="O271" s="345"/>
      <c r="Q271" s="18"/>
      <c r="R271" s="18"/>
      <c r="S271" s="18"/>
    </row>
    <row r="272" spans="1:19" ht="18.75" customHeight="1">
      <c r="B272" s="1088" t="s">
        <v>464</v>
      </c>
      <c r="C272" s="677"/>
      <c r="D272" s="677"/>
      <c r="E272" s="677"/>
      <c r="F272" s="677"/>
      <c r="G272" s="677"/>
      <c r="H272" s="677"/>
      <c r="I272" s="407"/>
      <c r="J272" s="490"/>
      <c r="K272" s="149"/>
      <c r="L272" s="14"/>
    </row>
    <row r="273" spans="1:15" ht="18.75" customHeight="1">
      <c r="B273" s="676"/>
      <c r="C273" s="677"/>
      <c r="D273" s="677"/>
      <c r="E273" s="677"/>
      <c r="F273" s="676"/>
      <c r="G273" s="676"/>
      <c r="H273" s="676"/>
      <c r="I273" s="197"/>
      <c r="J273" s="195"/>
      <c r="K273" s="195"/>
    </row>
    <row r="274" spans="1:15" ht="18.75" customHeight="1" thickBot="1">
      <c r="B274" s="678"/>
      <c r="C274" s="676"/>
      <c r="D274" s="676"/>
      <c r="E274" s="676"/>
      <c r="F274" s="676"/>
      <c r="G274" s="676"/>
      <c r="H274" s="676"/>
      <c r="I274" s="201"/>
      <c r="J274" s="197"/>
      <c r="K274" s="193"/>
    </row>
    <row r="275" spans="1:15" s="147" customFormat="1" ht="18.75" customHeight="1">
      <c r="B275" s="887"/>
      <c r="C275" s="888"/>
      <c r="D275" s="889"/>
      <c r="E275" s="890"/>
      <c r="F275" s="891"/>
      <c r="G275" s="892"/>
      <c r="H275" s="893"/>
    </row>
    <row r="276" spans="1:15" s="147" customFormat="1" ht="18.75" customHeight="1">
      <c r="B276" s="777" t="s">
        <v>465</v>
      </c>
      <c r="C276" s="145"/>
      <c r="D276" s="147" t="s">
        <v>466</v>
      </c>
      <c r="G276" s="147" t="s">
        <v>467</v>
      </c>
      <c r="H276" s="778"/>
    </row>
    <row r="277" spans="1:15" s="147" customFormat="1" ht="18.75" customHeight="1">
      <c r="B277" s="779" t="s">
        <v>468</v>
      </c>
      <c r="C277" s="1080" t="s">
        <v>469</v>
      </c>
      <c r="D277" s="133" t="s">
        <v>470</v>
      </c>
      <c r="F277" s="1080" t="s">
        <v>471</v>
      </c>
      <c r="G277" s="145" t="s">
        <v>472</v>
      </c>
      <c r="H277" s="1081" t="s">
        <v>473</v>
      </c>
    </row>
    <row r="278" spans="1:15" s="147" customFormat="1" ht="18.75" customHeight="1">
      <c r="B278" s="1545" t="s">
        <v>481</v>
      </c>
      <c r="C278" s="1546" t="s">
        <v>482</v>
      </c>
      <c r="D278" s="133" t="s">
        <v>476</v>
      </c>
      <c r="E278" s="148" t="s">
        <v>477</v>
      </c>
      <c r="F278" s="1082" t="s">
        <v>478</v>
      </c>
      <c r="G278" s="145" t="s">
        <v>479</v>
      </c>
      <c r="H278" s="1081" t="s">
        <v>480</v>
      </c>
    </row>
    <row r="279" spans="1:15" s="147" customFormat="1" ht="18.75" customHeight="1">
      <c r="B279" s="1545" t="s">
        <v>502</v>
      </c>
      <c r="C279" s="1546" t="s">
        <v>503</v>
      </c>
      <c r="D279" s="133" t="s">
        <v>483</v>
      </c>
      <c r="E279" s="148" t="s">
        <v>484</v>
      </c>
      <c r="F279" s="1082" t="s">
        <v>485</v>
      </c>
      <c r="G279" s="587" t="s">
        <v>486</v>
      </c>
      <c r="H279" s="1084" t="s">
        <v>487</v>
      </c>
    </row>
    <row r="280" spans="1:15" s="147" customFormat="1" ht="18.75" customHeight="1">
      <c r="B280" s="1545" t="s">
        <v>922</v>
      </c>
      <c r="C280" s="1532" t="s">
        <v>923</v>
      </c>
      <c r="D280" s="133" t="s">
        <v>490</v>
      </c>
      <c r="E280" s="148" t="s">
        <v>491</v>
      </c>
      <c r="F280" s="1082" t="s">
        <v>492</v>
      </c>
      <c r="G280" s="587" t="s">
        <v>493</v>
      </c>
      <c r="H280" s="1084" t="s">
        <v>494</v>
      </c>
      <c r="N280" s="149"/>
      <c r="O280" s="149"/>
    </row>
    <row r="281" spans="1:15" s="147" customFormat="1" ht="18.75" customHeight="1">
      <c r="B281" s="1545" t="s">
        <v>924</v>
      </c>
      <c r="C281" s="1532" t="s">
        <v>925</v>
      </c>
      <c r="D281" s="133" t="s">
        <v>497</v>
      </c>
      <c r="E281" s="148" t="s">
        <v>498</v>
      </c>
      <c r="F281" s="1082" t="s">
        <v>499</v>
      </c>
      <c r="G281" s="587" t="s">
        <v>500</v>
      </c>
      <c r="H281" s="1084" t="s">
        <v>501</v>
      </c>
      <c r="N281" s="149"/>
      <c r="O281" s="149"/>
    </row>
    <row r="282" spans="1:15" s="147" customFormat="1" ht="18.75" customHeight="1">
      <c r="B282" s="1545" t="s">
        <v>926</v>
      </c>
      <c r="C282" s="1532" t="s">
        <v>927</v>
      </c>
      <c r="D282" s="133" t="s">
        <v>504</v>
      </c>
      <c r="E282" s="148" t="s">
        <v>505</v>
      </c>
      <c r="F282" s="1082" t="s">
        <v>506</v>
      </c>
      <c r="G282" s="587" t="s">
        <v>507</v>
      </c>
      <c r="H282" s="1084" t="s">
        <v>508</v>
      </c>
      <c r="N282" s="149"/>
      <c r="O282" s="149"/>
    </row>
    <row r="283" spans="1:15" s="147" customFormat="1" ht="18.75" customHeight="1">
      <c r="B283" s="1545" t="s">
        <v>928</v>
      </c>
      <c r="C283" s="1532" t="s">
        <v>929</v>
      </c>
      <c r="D283" s="133" t="s">
        <v>511</v>
      </c>
      <c r="E283" s="148" t="s">
        <v>512</v>
      </c>
      <c r="F283" s="1080" t="s">
        <v>513</v>
      </c>
      <c r="G283" s="587" t="s">
        <v>514</v>
      </c>
      <c r="H283" s="786" t="s">
        <v>515</v>
      </c>
      <c r="N283" s="149"/>
      <c r="O283" s="149"/>
    </row>
    <row r="284" spans="1:15" s="149" customFormat="1" ht="18.75" customHeight="1">
      <c r="A284" s="1018"/>
      <c r="B284" s="1545" t="s">
        <v>930</v>
      </c>
      <c r="C284" s="1532" t="s">
        <v>931</v>
      </c>
      <c r="D284" s="133" t="s">
        <v>518</v>
      </c>
      <c r="E284" s="148" t="s">
        <v>519</v>
      </c>
      <c r="F284" s="738" t="s">
        <v>520</v>
      </c>
      <c r="G284" s="147"/>
      <c r="H284" s="787"/>
      <c r="I284" s="145"/>
      <c r="J284" s="145"/>
      <c r="K284" s="145"/>
    </row>
    <row r="285" spans="1:15" s="149" customFormat="1" ht="18.75" customHeight="1">
      <c r="A285" s="1018"/>
      <c r="B285" s="1545" t="s">
        <v>932</v>
      </c>
      <c r="C285" s="1532" t="s">
        <v>933</v>
      </c>
      <c r="D285" s="133"/>
      <c r="E285" s="148"/>
      <c r="F285" s="738"/>
      <c r="G285" s="147"/>
      <c r="H285" s="787"/>
      <c r="I285" s="145"/>
      <c r="J285" s="145"/>
      <c r="K285" s="145"/>
    </row>
    <row r="286" spans="1:15" s="149" customFormat="1" ht="18.75" customHeight="1">
      <c r="A286" s="1018"/>
      <c r="B286" s="1551" t="s">
        <v>934</v>
      </c>
      <c r="C286" s="1552" t="s">
        <v>935</v>
      </c>
      <c r="D286" s="790"/>
      <c r="E286" s="790"/>
      <c r="F286" s="790"/>
      <c r="G286" s="790"/>
      <c r="H286" s="1086"/>
      <c r="I286" s="145"/>
      <c r="J286" s="145"/>
      <c r="K286" s="145"/>
    </row>
  </sheetData>
  <mergeCells count="17">
    <mergeCell ref="B251:C251"/>
    <mergeCell ref="D251:D252"/>
    <mergeCell ref="B119:C119"/>
    <mergeCell ref="D119:D120"/>
    <mergeCell ref="B196:C196"/>
    <mergeCell ref="D196:D197"/>
    <mergeCell ref="D146:D147"/>
    <mergeCell ref="B146:C146"/>
    <mergeCell ref="B193:H193"/>
    <mergeCell ref="B194:G194"/>
    <mergeCell ref="B130:C130"/>
    <mergeCell ref="D130:D131"/>
    <mergeCell ref="B8:C8"/>
    <mergeCell ref="B2:F2"/>
    <mergeCell ref="B4:F4"/>
    <mergeCell ref="D8:D9"/>
    <mergeCell ref="B6:E6"/>
  </mergeCells>
  <phoneticPr fontId="81" type="noConversion"/>
  <hyperlinks>
    <hyperlink ref="H2" location="HOME!Print_Area" display="HOME" xr:uid="{02D7D3E5-FF3A-4F75-BB1B-CFC1969A1DCE}"/>
    <hyperlink ref="H277" r:id="rId1" xr:uid="{9C1DA842-545F-4D77-B5E1-BA6AF5EB3FCA}"/>
    <hyperlink ref="H282" r:id="rId2" xr:uid="{5AC8400C-C4FC-44E9-B218-7F311BE876E8}"/>
    <hyperlink ref="H281" r:id="rId3" xr:uid="{55A706F5-6380-4649-8A60-8FEFF120F46C}"/>
    <hyperlink ref="H280" r:id="rId4" xr:uid="{1CA4842B-8CB9-4A01-9C56-2C1BCCDD8857}"/>
    <hyperlink ref="H283" r:id="rId5" xr:uid="{B105AB15-09EF-4FB0-AC04-0932E9ACC929}"/>
    <hyperlink ref="F277" r:id="rId6" xr:uid="{9A601518-760C-4A01-AAFA-128C5655D447}"/>
    <hyperlink ref="F282" r:id="rId7" xr:uid="{1665B103-DFE2-4C52-AEE6-3F2E4F2C39DD}"/>
    <hyperlink ref="F278" r:id="rId8" xr:uid="{6422F4B6-D963-411A-819D-B13BBCB1FAAB}"/>
    <hyperlink ref="F279" r:id="rId9" xr:uid="{F62EA4FF-790B-4084-9B53-44D429AE8B87}"/>
    <hyperlink ref="F280" r:id="rId10" xr:uid="{A99CE61B-69A4-4DC0-A1F4-07712F3D8CC6}"/>
    <hyperlink ref="F281" r:id="rId11" xr:uid="{5BD7878F-DA55-4101-8FFE-768D0D238FC9}"/>
    <hyperlink ref="H278" r:id="rId12" xr:uid="{7A320935-D1F9-4B34-ABF1-4D3183979599}"/>
    <hyperlink ref="H279" r:id="rId13" xr:uid="{72458165-8CEA-42C2-A0E2-3FE7FAAFDBE0}"/>
    <hyperlink ref="F283" r:id="rId14" xr:uid="{3D97DF34-6D23-4DFC-B0A0-CD068B40B00C}"/>
    <hyperlink ref="F284" r:id="rId15" xr:uid="{A15B8F5B-788A-41C0-B9A0-3295F30397F9}"/>
    <hyperlink ref="C277" r:id="rId16" xr:uid="{2C664675-CF93-4701-B335-B0A4C9031085}"/>
    <hyperlink ref="C278" r:id="rId17" xr:uid="{FBC7D1DF-E716-4390-BEC2-39FE618AB757}"/>
  </hyperlinks>
  <pageMargins left="0.7" right="0.7" top="0.75" bottom="0.75" header="0.3" footer="0.3"/>
  <pageSetup paperSize="9" scale="52" orientation="landscape" r:id="rId18"/>
  <headerFooter>
    <oddFooter>&amp;L_x000D_&amp;1#&amp;"Calibri"&amp;10&amp;K000000 Sensitivity: Public</oddFooter>
  </headerFooter>
  <ignoredErrors>
    <ignoredError sqref="F198:F199 F203 F205 F211 F228" formula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07F83-91C2-4CDE-A747-A42FD1077202}">
  <sheetPr>
    <tabColor rgb="FFFFFF00"/>
    <pageSetUpPr fitToPage="1"/>
  </sheetPr>
  <dimension ref="A2:R90"/>
  <sheetViews>
    <sheetView showGridLines="0" topLeftCell="A32" zoomScaleNormal="100" zoomScaleSheetLayoutView="75" workbookViewId="0">
      <selection activeCell="D33" sqref="D33"/>
    </sheetView>
  </sheetViews>
  <sheetFormatPr defaultColWidth="9.140625" defaultRowHeight="18.75" customHeight="1"/>
  <cols>
    <col min="1" max="1" width="17.7109375" style="325" customWidth="1"/>
    <col min="2" max="2" width="24.85546875" style="11" customWidth="1"/>
    <col min="3" max="3" width="25" style="11" bestFit="1" customWidth="1"/>
    <col min="4" max="5" width="20.140625" style="11" customWidth="1"/>
    <col min="6" max="6" width="23" style="11" customWidth="1"/>
    <col min="7" max="7" width="20.140625" style="11" customWidth="1"/>
    <col min="8" max="8" width="22.140625" style="11" customWidth="1"/>
    <col min="9" max="9" width="20.140625" style="18" customWidth="1"/>
    <col min="10" max="10" width="18.5703125" style="18" customWidth="1"/>
    <col min="11" max="11" width="20.7109375" style="18" customWidth="1"/>
    <col min="12" max="12" width="30.42578125" customWidth="1"/>
    <col min="13" max="13" width="22.28515625" style="18" customWidth="1"/>
    <col min="14" max="14" width="19.5703125" style="18" customWidth="1"/>
    <col min="15" max="15" width="18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1:11" ht="20.100000000000001" customHeight="1">
      <c r="A2" s="1023"/>
      <c r="B2" s="1573" t="s">
        <v>0</v>
      </c>
      <c r="C2" s="1573"/>
      <c r="D2" s="1573"/>
      <c r="E2" s="1573"/>
      <c r="F2" s="1573"/>
      <c r="G2" s="121"/>
      <c r="H2" s="943" t="s">
        <v>241</v>
      </c>
    </row>
    <row r="3" spans="1:11" ht="18.75" customHeight="1">
      <c r="A3" s="1023"/>
      <c r="B3" s="123"/>
      <c r="C3" s="122"/>
      <c r="D3" s="122"/>
      <c r="E3" s="122"/>
      <c r="F3" s="122"/>
    </row>
    <row r="4" spans="1:11" s="149" customFormat="1" ht="30" customHeight="1">
      <c r="A4" s="325"/>
      <c r="B4" s="1574" t="s">
        <v>11</v>
      </c>
      <c r="C4" s="1575"/>
      <c r="D4" s="1575"/>
      <c r="E4" s="1575"/>
      <c r="F4" s="1576"/>
      <c r="G4" s="147"/>
      <c r="H4" s="1443" t="s">
        <v>4467</v>
      </c>
      <c r="I4" s="215"/>
    </row>
    <row r="5" spans="1:11" s="149" customFormat="1" ht="30" customHeight="1">
      <c r="A5" s="325"/>
      <c r="B5" s="1079"/>
      <c r="C5" s="1079"/>
      <c r="D5" s="1079"/>
      <c r="E5" s="1079"/>
      <c r="F5" s="1079"/>
      <c r="G5" s="147"/>
      <c r="H5" s="379" t="s">
        <v>4468</v>
      </c>
      <c r="I5" s="407"/>
      <c r="J5" s="14"/>
    </row>
    <row r="6" spans="1:11" s="149" customFormat="1" ht="20.100000000000001" customHeight="1">
      <c r="A6" s="1018"/>
      <c r="B6" s="1587" t="s">
        <v>245</v>
      </c>
      <c r="C6" s="1587"/>
      <c r="D6" s="1587"/>
      <c r="E6" s="1587"/>
      <c r="F6" s="1022"/>
      <c r="G6" s="145"/>
      <c r="H6" s="379"/>
    </row>
    <row r="7" spans="1:11" ht="17.45">
      <c r="A7" s="327"/>
      <c r="B7" s="747"/>
      <c r="C7" s="533"/>
      <c r="D7" s="9"/>
      <c r="E7" s="9"/>
      <c r="F7" s="9"/>
      <c r="G7" s="9"/>
      <c r="H7" s="9"/>
    </row>
    <row r="8" spans="1:11" ht="34.5" customHeight="1">
      <c r="A8" s="804"/>
      <c r="B8" s="1589" t="s">
        <v>11</v>
      </c>
      <c r="C8" s="1590"/>
      <c r="D8" s="1579" t="s">
        <v>247</v>
      </c>
      <c r="E8" s="1147" t="s">
        <v>168</v>
      </c>
      <c r="F8" s="1147" t="s">
        <v>156</v>
      </c>
      <c r="G8" s="1238"/>
      <c r="H8" s="1365"/>
      <c r="I8" s="1367"/>
    </row>
    <row r="9" spans="1:11" ht="26.25" customHeight="1">
      <c r="A9" s="804"/>
      <c r="B9" s="1148" t="s">
        <v>249</v>
      </c>
      <c r="C9" s="1259" t="s">
        <v>250</v>
      </c>
      <c r="D9" s="1580"/>
      <c r="E9" s="1149" t="s">
        <v>32</v>
      </c>
      <c r="F9" s="1149" t="s">
        <v>134</v>
      </c>
      <c r="G9" s="1238"/>
      <c r="H9" s="1273" t="s">
        <v>252</v>
      </c>
    </row>
    <row r="10" spans="1:11" s="14" customFormat="1" ht="19.5" hidden="1" customHeight="1">
      <c r="A10" s="804"/>
      <c r="B10" s="1371" t="s">
        <v>433</v>
      </c>
      <c r="C10" s="1368" t="s">
        <v>4469</v>
      </c>
      <c r="D10" s="1154">
        <v>46098</v>
      </c>
      <c r="E10" s="1151">
        <f t="shared" ref="E10:E17" si="0">D10+5</f>
        <v>46103</v>
      </c>
      <c r="F10" s="1151">
        <f t="shared" ref="F10:F16" si="1">E10+1</f>
        <v>46104</v>
      </c>
      <c r="G10" s="1238"/>
      <c r="H10" s="1151">
        <v>12</v>
      </c>
      <c r="I10" s="13"/>
      <c r="K10" s="13"/>
    </row>
    <row r="11" spans="1:11" s="14" customFormat="1" ht="19.5" hidden="1" customHeight="1">
      <c r="A11" s="804" t="s">
        <v>2363</v>
      </c>
      <c r="B11" s="1371" t="s">
        <v>3163</v>
      </c>
      <c r="C11" s="1368" t="s">
        <v>4470</v>
      </c>
      <c r="D11" s="1154">
        <v>46102</v>
      </c>
      <c r="E11" s="1151">
        <f t="shared" si="0"/>
        <v>46107</v>
      </c>
      <c r="F11" s="1151">
        <f t="shared" si="1"/>
        <v>46108</v>
      </c>
      <c r="G11" s="1238"/>
      <c r="H11" s="1151">
        <v>13</v>
      </c>
      <c r="I11" s="13"/>
      <c r="K11" s="13"/>
    </row>
    <row r="12" spans="1:11" s="14" customFormat="1" ht="19.5" hidden="1" customHeight="1">
      <c r="A12" s="804" t="s">
        <v>4471</v>
      </c>
      <c r="B12" s="1373" t="s">
        <v>2363</v>
      </c>
      <c r="C12" s="1368" t="s">
        <v>4472</v>
      </c>
      <c r="D12" s="1154">
        <v>46110</v>
      </c>
      <c r="E12" s="1151">
        <f>D12+5</f>
        <v>46115</v>
      </c>
      <c r="F12" s="1151">
        <f t="shared" si="1"/>
        <v>46116</v>
      </c>
      <c r="G12" s="1238"/>
      <c r="H12" s="1151">
        <v>14</v>
      </c>
      <c r="I12" s="13"/>
      <c r="K12" s="13"/>
    </row>
    <row r="13" spans="1:11" s="14" customFormat="1" ht="19.5" hidden="1" customHeight="1">
      <c r="A13" s="804" t="s">
        <v>4473</v>
      </c>
      <c r="B13" s="1373" t="s">
        <v>721</v>
      </c>
      <c r="C13" s="1368" t="s">
        <v>4474</v>
      </c>
      <c r="D13" s="1154">
        <v>46123</v>
      </c>
      <c r="E13" s="1151">
        <f t="shared" si="0"/>
        <v>46128</v>
      </c>
      <c r="F13" s="1151">
        <f t="shared" si="1"/>
        <v>46129</v>
      </c>
      <c r="G13" s="1238"/>
      <c r="H13" s="1151">
        <v>15</v>
      </c>
      <c r="I13" s="13"/>
      <c r="K13" s="13"/>
    </row>
    <row r="14" spans="1:11" s="14" customFormat="1" ht="19.5" hidden="1" customHeight="1">
      <c r="A14" s="804" t="s">
        <v>433</v>
      </c>
      <c r="B14" s="1373" t="s">
        <v>3928</v>
      </c>
      <c r="C14" s="1368" t="s">
        <v>4475</v>
      </c>
      <c r="D14" s="1154">
        <v>46126</v>
      </c>
      <c r="E14" s="1151">
        <f t="shared" si="0"/>
        <v>46131</v>
      </c>
      <c r="F14" s="1178" t="s">
        <v>283</v>
      </c>
      <c r="G14" s="1238"/>
      <c r="H14" s="1151">
        <v>16</v>
      </c>
      <c r="I14" s="13"/>
      <c r="K14" s="13"/>
    </row>
    <row r="15" spans="1:11" s="14" customFormat="1" ht="19.5" hidden="1" customHeight="1">
      <c r="A15" s="804" t="s">
        <v>4476</v>
      </c>
      <c r="B15" s="1371" t="s">
        <v>433</v>
      </c>
      <c r="C15" s="1368" t="s">
        <v>4477</v>
      </c>
      <c r="D15" s="1154">
        <v>46133</v>
      </c>
      <c r="E15" s="1151">
        <f t="shared" si="0"/>
        <v>46138</v>
      </c>
      <c r="F15" s="1151">
        <f t="shared" si="1"/>
        <v>46139</v>
      </c>
      <c r="G15" s="1238"/>
      <c r="H15" s="1151">
        <v>17</v>
      </c>
      <c r="I15" s="13"/>
      <c r="K15" s="13"/>
    </row>
    <row r="16" spans="1:11" s="14" customFormat="1" ht="19.5" hidden="1" customHeight="1">
      <c r="A16" s="804" t="s">
        <v>4478</v>
      </c>
      <c r="B16" s="1373" t="s">
        <v>2123</v>
      </c>
      <c r="C16" s="1368" t="s">
        <v>4479</v>
      </c>
      <c r="D16" s="1154">
        <v>46140</v>
      </c>
      <c r="E16" s="1151">
        <f t="shared" si="0"/>
        <v>46145</v>
      </c>
      <c r="F16" s="1151">
        <f t="shared" si="1"/>
        <v>46146</v>
      </c>
      <c r="G16" s="1238"/>
      <c r="H16" s="1151">
        <v>18</v>
      </c>
      <c r="I16" s="13"/>
      <c r="K16" s="13"/>
    </row>
    <row r="17" spans="1:11" s="14" customFormat="1" ht="19.5" hidden="1" customHeight="1">
      <c r="A17" s="804" t="s">
        <v>4480</v>
      </c>
      <c r="B17" s="1373" t="s">
        <v>3633</v>
      </c>
      <c r="C17" s="1368" t="s">
        <v>4481</v>
      </c>
      <c r="D17" s="1154">
        <v>46153</v>
      </c>
      <c r="E17" s="1151">
        <f t="shared" si="0"/>
        <v>46158</v>
      </c>
      <c r="F17" s="1178" t="s">
        <v>283</v>
      </c>
      <c r="G17" s="1238"/>
      <c r="H17" s="1263">
        <v>19</v>
      </c>
      <c r="I17" s="13"/>
      <c r="K17" s="13"/>
    </row>
    <row r="18" spans="1:11" s="14" customFormat="1" ht="19.5" hidden="1" customHeight="1">
      <c r="A18" s="804" t="s">
        <v>433</v>
      </c>
      <c r="B18" s="1373" t="s">
        <v>721</v>
      </c>
      <c r="C18" s="1368" t="s">
        <v>4482</v>
      </c>
      <c r="D18" s="1154">
        <v>46159</v>
      </c>
      <c r="E18" s="1151">
        <f t="shared" ref="E18" si="2">D18+5</f>
        <v>46164</v>
      </c>
      <c r="F18" s="1178" t="s">
        <v>283</v>
      </c>
      <c r="G18" s="1238"/>
      <c r="H18" s="1263">
        <v>20</v>
      </c>
      <c r="I18" s="13"/>
      <c r="K18" s="13"/>
    </row>
    <row r="19" spans="1:11" s="14" customFormat="1" ht="19.5" hidden="1" customHeight="1">
      <c r="A19" s="804" t="s">
        <v>4483</v>
      </c>
      <c r="B19" s="1372" t="s">
        <v>307</v>
      </c>
      <c r="C19" s="1368" t="s">
        <v>4484</v>
      </c>
      <c r="D19" s="1160">
        <v>46159</v>
      </c>
      <c r="E19" s="1160">
        <f t="shared" ref="E19" si="3">D19+5</f>
        <v>46164</v>
      </c>
      <c r="F19" s="1160">
        <f t="shared" ref="F19" si="4">E19+1</f>
        <v>46165</v>
      </c>
      <c r="G19" s="1238"/>
      <c r="H19" s="1263">
        <v>21</v>
      </c>
      <c r="I19" s="13"/>
      <c r="K19" s="13"/>
    </row>
    <row r="20" spans="1:11" s="14" customFormat="1" ht="19.5" hidden="1" customHeight="1">
      <c r="A20" s="804" t="s">
        <v>4476</v>
      </c>
      <c r="B20" s="1371" t="s">
        <v>410</v>
      </c>
      <c r="C20" s="1368" t="s">
        <v>4485</v>
      </c>
      <c r="D20" s="1154">
        <v>46173</v>
      </c>
      <c r="E20" s="1151">
        <f t="shared" ref="E20" si="5">D20+5</f>
        <v>46178</v>
      </c>
      <c r="F20" s="1178" t="s">
        <v>283</v>
      </c>
      <c r="G20" s="1238"/>
      <c r="H20" s="1263">
        <v>22</v>
      </c>
      <c r="I20" s="13"/>
      <c r="K20" s="13"/>
    </row>
    <row r="21" spans="1:11" s="14" customFormat="1" ht="19.5" hidden="1" customHeight="1">
      <c r="A21" s="804" t="s">
        <v>4486</v>
      </c>
      <c r="B21" s="1373" t="s">
        <v>2123</v>
      </c>
      <c r="C21" s="1368" t="s">
        <v>4487</v>
      </c>
      <c r="D21" s="1154">
        <v>46178</v>
      </c>
      <c r="E21" s="1151">
        <f t="shared" ref="E21" si="6">D21+5</f>
        <v>46183</v>
      </c>
      <c r="F21" s="1178" t="s">
        <v>283</v>
      </c>
      <c r="G21" s="1238"/>
      <c r="H21" s="1263">
        <v>23</v>
      </c>
      <c r="I21" s="13"/>
      <c r="K21" s="13"/>
    </row>
    <row r="22" spans="1:11" s="14" customFormat="1" ht="19.5" hidden="1" customHeight="1">
      <c r="A22" s="804" t="s">
        <v>4488</v>
      </c>
      <c r="B22" s="1373" t="s">
        <v>4489</v>
      </c>
      <c r="C22" s="1368" t="s">
        <v>4490</v>
      </c>
      <c r="D22" s="1154">
        <v>46183</v>
      </c>
      <c r="E22" s="1151">
        <f t="shared" ref="E22" si="7">D22+5</f>
        <v>46188</v>
      </c>
      <c r="F22" s="1178" t="s">
        <v>283</v>
      </c>
      <c r="G22" s="1238"/>
      <c r="H22" s="1263">
        <v>24</v>
      </c>
      <c r="I22" s="13"/>
      <c r="K22" s="13"/>
    </row>
    <row r="23" spans="1:11" s="14" customFormat="1" ht="19.5" hidden="1" customHeight="1">
      <c r="A23" s="804" t="s">
        <v>4491</v>
      </c>
      <c r="B23" s="1372" t="s">
        <v>307</v>
      </c>
      <c r="C23" s="1368" t="s">
        <v>4492</v>
      </c>
      <c r="D23" s="1160">
        <v>46187</v>
      </c>
      <c r="E23" s="1160">
        <f t="shared" ref="E23" si="8">D23+5</f>
        <v>46192</v>
      </c>
      <c r="F23" s="1160">
        <f t="shared" ref="F23" si="9">E23+1</f>
        <v>46193</v>
      </c>
      <c r="G23" s="1238"/>
      <c r="H23" s="1263">
        <v>25</v>
      </c>
      <c r="I23" s="13"/>
      <c r="K23" s="13"/>
    </row>
    <row r="24" spans="1:11" s="14" customFormat="1" ht="19.5" hidden="1" customHeight="1">
      <c r="A24" s="804" t="s">
        <v>4483</v>
      </c>
      <c r="B24" s="1373" t="s">
        <v>721</v>
      </c>
      <c r="C24" s="1368" t="s">
        <v>4493</v>
      </c>
      <c r="D24" s="1154">
        <v>46195</v>
      </c>
      <c r="E24" s="1151">
        <f t="shared" ref="E24" si="10">D24+5</f>
        <v>46200</v>
      </c>
      <c r="F24" s="1178" t="s">
        <v>283</v>
      </c>
      <c r="G24" s="1238"/>
      <c r="H24" s="1263">
        <v>26</v>
      </c>
      <c r="I24" s="13"/>
      <c r="K24" s="13"/>
    </row>
    <row r="25" spans="1:11" s="14" customFormat="1" ht="19.5" hidden="1" customHeight="1">
      <c r="A25" s="804" t="s">
        <v>3163</v>
      </c>
      <c r="B25" s="1373" t="s">
        <v>410</v>
      </c>
      <c r="C25" s="1368" t="s">
        <v>4494</v>
      </c>
      <c r="D25" s="1154">
        <v>46204</v>
      </c>
      <c r="E25" s="1151">
        <f>D25+4</f>
        <v>46208</v>
      </c>
      <c r="F25" s="1151">
        <f t="shared" ref="F25" si="11">E25+1</f>
        <v>46209</v>
      </c>
      <c r="G25" s="1238"/>
      <c r="H25" s="1263">
        <v>27</v>
      </c>
      <c r="I25" s="13"/>
      <c r="K25" s="13"/>
    </row>
    <row r="26" spans="1:11" s="14" customFormat="1" ht="19.5" hidden="1" customHeight="1">
      <c r="A26" s="804" t="s">
        <v>3163</v>
      </c>
      <c r="B26" s="1373" t="s">
        <v>3163</v>
      </c>
      <c r="C26" s="1368" t="s">
        <v>4495</v>
      </c>
      <c r="D26" s="1154">
        <v>46211</v>
      </c>
      <c r="E26" s="1151">
        <f t="shared" ref="E26:E27" si="12">D26+4</f>
        <v>46215</v>
      </c>
      <c r="F26" s="1151">
        <f t="shared" ref="F26:F27" si="13">E26+1</f>
        <v>46216</v>
      </c>
      <c r="G26" s="1238"/>
      <c r="H26" s="1263">
        <v>28</v>
      </c>
      <c r="I26" s="13"/>
      <c r="K26" s="13"/>
    </row>
    <row r="27" spans="1:11" s="14" customFormat="1" ht="19.5" hidden="1" customHeight="1">
      <c r="A27" s="804" t="s">
        <v>4496</v>
      </c>
      <c r="B27" s="1373" t="s">
        <v>4489</v>
      </c>
      <c r="C27" s="1368" t="s">
        <v>4497</v>
      </c>
      <c r="D27" s="1154">
        <v>46227</v>
      </c>
      <c r="E27" s="1151">
        <f t="shared" si="12"/>
        <v>46231</v>
      </c>
      <c r="F27" s="1151">
        <f t="shared" si="13"/>
        <v>46232</v>
      </c>
      <c r="G27" s="1238"/>
      <c r="H27" s="1263">
        <v>29</v>
      </c>
      <c r="I27" s="13"/>
      <c r="K27" s="13"/>
    </row>
    <row r="28" spans="1:11" s="14" customFormat="1" ht="19.5" hidden="1" customHeight="1">
      <c r="A28" s="804" t="s">
        <v>4498</v>
      </c>
      <c r="B28" s="1372" t="s">
        <v>307</v>
      </c>
      <c r="C28" s="1368" t="s">
        <v>4499</v>
      </c>
      <c r="D28" s="1160">
        <v>46223</v>
      </c>
      <c r="E28" s="1160">
        <f t="shared" ref="E28:E34" si="14">D28+4</f>
        <v>46227</v>
      </c>
      <c r="F28" s="1160">
        <f t="shared" ref="F28:F33" si="15">E28+1</f>
        <v>46228</v>
      </c>
      <c r="G28" s="1238"/>
      <c r="H28" s="1263">
        <v>30</v>
      </c>
      <c r="I28" s="13"/>
      <c r="K28" s="13"/>
    </row>
    <row r="29" spans="1:11" s="14" customFormat="1" ht="19.5" hidden="1" customHeight="1">
      <c r="A29" s="804" t="s">
        <v>433</v>
      </c>
      <c r="B29" s="1373" t="s">
        <v>4273</v>
      </c>
      <c r="C29" s="1368" t="s">
        <v>4500</v>
      </c>
      <c r="D29" s="1154">
        <v>46240</v>
      </c>
      <c r="E29" s="1151">
        <f t="shared" si="14"/>
        <v>46244</v>
      </c>
      <c r="F29" s="1151">
        <f t="shared" si="15"/>
        <v>46245</v>
      </c>
      <c r="G29" s="1238"/>
      <c r="H29" s="1263">
        <v>31</v>
      </c>
      <c r="I29" s="13"/>
      <c r="K29" s="13"/>
    </row>
    <row r="30" spans="1:11" s="14" customFormat="1" ht="19.5" hidden="1" customHeight="1">
      <c r="A30" s="804" t="s">
        <v>4501</v>
      </c>
      <c r="B30" s="1372" t="s">
        <v>307</v>
      </c>
      <c r="C30" s="1368" t="s">
        <v>4502</v>
      </c>
      <c r="D30" s="1160">
        <v>46237</v>
      </c>
      <c r="E30" s="1160">
        <f t="shared" si="14"/>
        <v>46241</v>
      </c>
      <c r="F30" s="1160">
        <f t="shared" si="15"/>
        <v>46242</v>
      </c>
      <c r="G30" s="1238"/>
      <c r="H30" s="1263">
        <v>32</v>
      </c>
      <c r="I30" s="13"/>
      <c r="K30" s="13"/>
    </row>
    <row r="31" spans="1:11" s="14" customFormat="1" ht="19.5" hidden="1" customHeight="1">
      <c r="A31" s="804" t="s">
        <v>4496</v>
      </c>
      <c r="B31" s="1373" t="s">
        <v>3271</v>
      </c>
      <c r="C31" s="1368" t="s">
        <v>4503</v>
      </c>
      <c r="D31" s="1154">
        <v>46258</v>
      </c>
      <c r="E31" s="1151">
        <f t="shared" si="14"/>
        <v>46262</v>
      </c>
      <c r="F31" s="1151">
        <f t="shared" si="15"/>
        <v>46263</v>
      </c>
      <c r="G31" s="1238"/>
      <c r="H31" s="1263">
        <v>33</v>
      </c>
      <c r="I31" s="13"/>
      <c r="K31" s="13"/>
    </row>
    <row r="32" spans="1:11" s="14" customFormat="1" ht="19.5" customHeight="1">
      <c r="A32" s="804" t="s">
        <v>4504</v>
      </c>
      <c r="B32" s="1373" t="s">
        <v>4505</v>
      </c>
      <c r="C32" s="1368" t="s">
        <v>4506</v>
      </c>
      <c r="D32" s="1154">
        <v>46269</v>
      </c>
      <c r="E32" s="1151">
        <f t="shared" si="14"/>
        <v>46273</v>
      </c>
      <c r="F32" s="1151">
        <f t="shared" si="15"/>
        <v>46274</v>
      </c>
      <c r="G32" s="1238"/>
      <c r="H32" s="1263">
        <v>34</v>
      </c>
      <c r="I32" s="13"/>
      <c r="K32" s="13"/>
    </row>
    <row r="33" spans="1:18" s="14" customFormat="1" ht="19.5" customHeight="1">
      <c r="A33" s="804" t="s">
        <v>4507</v>
      </c>
      <c r="B33" s="1373" t="s">
        <v>4489</v>
      </c>
      <c r="C33" s="1368" t="s">
        <v>4508</v>
      </c>
      <c r="D33" s="1154">
        <v>46275</v>
      </c>
      <c r="E33" s="1151">
        <f t="shared" si="14"/>
        <v>46279</v>
      </c>
      <c r="F33" s="1151">
        <f t="shared" si="15"/>
        <v>46280</v>
      </c>
      <c r="G33" s="1238"/>
      <c r="H33" s="1263">
        <v>35</v>
      </c>
      <c r="I33" s="13"/>
      <c r="K33" s="13"/>
    </row>
    <row r="34" spans="1:18" s="14" customFormat="1" ht="19.5" customHeight="1">
      <c r="A34" s="804" t="s">
        <v>4509</v>
      </c>
      <c r="B34" s="1372" t="s">
        <v>307</v>
      </c>
      <c r="C34" s="1368" t="s">
        <v>4510</v>
      </c>
      <c r="D34" s="1160">
        <v>46265</v>
      </c>
      <c r="E34" s="1160">
        <f t="shared" si="14"/>
        <v>46269</v>
      </c>
      <c r="F34" s="1160">
        <f t="shared" ref="F34:F36" si="16">E34+1</f>
        <v>46270</v>
      </c>
      <c r="G34" s="1238"/>
      <c r="H34" s="1263">
        <v>36</v>
      </c>
      <c r="I34" s="13"/>
      <c r="K34" s="13"/>
    </row>
    <row r="35" spans="1:18" s="14" customFormat="1" ht="19.5" customHeight="1">
      <c r="A35" s="804" t="s">
        <v>4511</v>
      </c>
      <c r="B35" s="1373" t="s">
        <v>721</v>
      </c>
      <c r="C35" s="1368" t="s">
        <v>4512</v>
      </c>
      <c r="D35" s="1154">
        <v>46283</v>
      </c>
      <c r="E35" s="1151">
        <f t="shared" ref="E35" si="17">D35+4</f>
        <v>46287</v>
      </c>
      <c r="F35" s="1151">
        <f t="shared" si="16"/>
        <v>46288</v>
      </c>
      <c r="G35" s="1238"/>
      <c r="H35" s="1263">
        <v>37</v>
      </c>
      <c r="I35" s="13"/>
      <c r="K35" s="13"/>
    </row>
    <row r="36" spans="1:18" s="14" customFormat="1" ht="19.5" customHeight="1">
      <c r="A36" s="804" t="s">
        <v>4513</v>
      </c>
      <c r="B36" s="1372" t="s">
        <v>307</v>
      </c>
      <c r="C36" s="1368" t="s">
        <v>4514</v>
      </c>
      <c r="D36" s="1160">
        <v>46279</v>
      </c>
      <c r="E36" s="1160">
        <f t="shared" ref="E36" si="18">D36+4</f>
        <v>46283</v>
      </c>
      <c r="F36" s="1160">
        <f t="shared" si="16"/>
        <v>46284</v>
      </c>
      <c r="G36" s="1238"/>
      <c r="H36" s="1263">
        <v>38</v>
      </c>
      <c r="I36" s="13"/>
      <c r="K36" s="13"/>
    </row>
    <row r="37" spans="1:18" ht="19.5" customHeight="1">
      <c r="B37" s="1088" t="s">
        <v>464</v>
      </c>
      <c r="C37" s="677"/>
      <c r="D37" s="677"/>
      <c r="E37" s="677"/>
      <c r="F37" s="677"/>
      <c r="G37" s="677"/>
      <c r="H37" s="677"/>
      <c r="I37" s="490"/>
      <c r="J37" s="149"/>
      <c r="K37" s="14"/>
    </row>
    <row r="38" spans="1:18" s="14" customFormat="1" ht="19.5" customHeight="1">
      <c r="A38" s="804"/>
      <c r="B38" s="807"/>
      <c r="C38" s="807"/>
      <c r="D38" s="763"/>
      <c r="E38" s="800"/>
      <c r="F38" s="800"/>
      <c r="G38" s="800"/>
      <c r="H38" s="763"/>
      <c r="I38" s="800"/>
      <c r="K38" s="13"/>
    </row>
    <row r="39" spans="1:18" s="149" customFormat="1" ht="15.75" customHeight="1">
      <c r="A39" s="1018"/>
      <c r="B39" s="1587"/>
      <c r="C39" s="1587"/>
      <c r="D39" s="1587"/>
      <c r="E39" s="1022"/>
      <c r="F39" s="1022"/>
      <c r="G39" s="1022"/>
      <c r="H39" s="1022"/>
      <c r="I39" s="217"/>
      <c r="J39" s="217"/>
      <c r="K39" s="217"/>
    </row>
    <row r="40" spans="1:18" ht="13.9">
      <c r="A40" s="327"/>
      <c r="H40" s="9"/>
      <c r="I40" s="423"/>
      <c r="J40" s="423"/>
      <c r="K40" s="424"/>
    </row>
    <row r="41" spans="1:18" s="149" customFormat="1" ht="15.6">
      <c r="A41" s="1018"/>
      <c r="B41" s="1587" t="s">
        <v>1226</v>
      </c>
      <c r="C41" s="1587"/>
      <c r="D41" s="1587"/>
      <c r="E41" s="1587"/>
      <c r="F41" s="1587"/>
      <c r="G41" s="1587"/>
      <c r="H41" s="217"/>
      <c r="I41" s="217"/>
      <c r="J41" s="217"/>
      <c r="K41" s="217"/>
    </row>
    <row r="42" spans="1:18" ht="13.9">
      <c r="A42" s="327"/>
      <c r="B42" s="486"/>
      <c r="C42" s="533"/>
      <c r="D42" s="9"/>
      <c r="E42" s="9"/>
      <c r="F42" s="9"/>
      <c r="G42" s="9"/>
      <c r="H42" s="9"/>
      <c r="I42" s="423"/>
      <c r="J42" s="423"/>
      <c r="K42" s="424"/>
    </row>
    <row r="43" spans="1:18" ht="30" hidden="1" customHeight="1">
      <c r="A43" s="327"/>
      <c r="B43" s="1593" t="s">
        <v>11</v>
      </c>
      <c r="C43" s="1603"/>
      <c r="D43" s="1595" t="s">
        <v>247</v>
      </c>
      <c r="E43" s="928" t="s">
        <v>103</v>
      </c>
      <c r="F43" s="931" t="s">
        <v>114</v>
      </c>
      <c r="G43" s="18"/>
      <c r="H43" s="614"/>
      <c r="I43" s="1037"/>
      <c r="J43"/>
      <c r="L43" s="18"/>
      <c r="N43" s="345"/>
      <c r="O43" s="345"/>
      <c r="Q43" s="18"/>
      <c r="R43" s="18"/>
    </row>
    <row r="44" spans="1:18" ht="27" hidden="1" customHeight="1">
      <c r="A44" s="327"/>
      <c r="B44" s="931" t="s">
        <v>249</v>
      </c>
      <c r="C44" s="932" t="s">
        <v>250</v>
      </c>
      <c r="D44" s="1596"/>
      <c r="E44" s="927" t="s">
        <v>98</v>
      </c>
      <c r="F44" s="927" t="s">
        <v>53</v>
      </c>
      <c r="G44" s="18"/>
      <c r="H44" s="971" t="s">
        <v>252</v>
      </c>
      <c r="L44" s="18"/>
      <c r="N44" s="345"/>
      <c r="O44" s="345"/>
      <c r="Q44" s="18"/>
      <c r="R44" s="18"/>
    </row>
    <row r="45" spans="1:18" ht="19.5" hidden="1" customHeight="1">
      <c r="A45" s="804"/>
      <c r="B45" s="1145" t="s">
        <v>433</v>
      </c>
      <c r="C45" s="941" t="s">
        <v>4515</v>
      </c>
      <c r="D45" s="942">
        <v>46109</v>
      </c>
      <c r="E45" s="757">
        <f t="shared" ref="E45:E52" si="19">D45+8</f>
        <v>46117</v>
      </c>
      <c r="F45" s="757">
        <f t="shared" ref="F45:F52" si="20">E45+3</f>
        <v>46120</v>
      </c>
      <c r="G45" s="18"/>
      <c r="H45" s="332" t="e">
        <f>WEEKNUM(#REF!)</f>
        <v>#REF!</v>
      </c>
      <c r="L45" s="18"/>
      <c r="N45" s="345"/>
      <c r="O45" s="345"/>
      <c r="Q45" s="18"/>
      <c r="R45" s="18"/>
    </row>
    <row r="46" spans="1:18" ht="19.5" hidden="1" customHeight="1">
      <c r="A46" s="804" t="s">
        <v>2363</v>
      </c>
      <c r="B46" s="1145" t="s">
        <v>3163</v>
      </c>
      <c r="C46" s="941" t="s">
        <v>4516</v>
      </c>
      <c r="D46" s="942">
        <v>46117</v>
      </c>
      <c r="E46" s="757">
        <f t="shared" si="19"/>
        <v>46125</v>
      </c>
      <c r="F46" s="757">
        <f t="shared" si="20"/>
        <v>46128</v>
      </c>
      <c r="G46" s="18"/>
      <c r="H46" s="1356" t="e">
        <f>WEEKNUM(#REF!)</f>
        <v>#REF!</v>
      </c>
      <c r="J46" s="763"/>
      <c r="K46" s="169"/>
      <c r="L46" s="18"/>
      <c r="N46" s="345"/>
      <c r="O46" s="345"/>
      <c r="Q46" s="18"/>
      <c r="R46" s="18"/>
    </row>
    <row r="47" spans="1:18" ht="19.5" hidden="1" customHeight="1">
      <c r="A47" s="804" t="s">
        <v>4517</v>
      </c>
      <c r="B47" s="1372" t="s">
        <v>459</v>
      </c>
      <c r="C47" s="941" t="s">
        <v>4518</v>
      </c>
      <c r="D47" s="942">
        <v>46126</v>
      </c>
      <c r="E47" s="757">
        <f t="shared" si="19"/>
        <v>46134</v>
      </c>
      <c r="F47" s="757">
        <f t="shared" si="20"/>
        <v>46137</v>
      </c>
      <c r="G47" s="18"/>
      <c r="H47" s="1356" t="e">
        <f>WEEKNUM(#REF!)</f>
        <v>#REF!</v>
      </c>
      <c r="J47" s="763"/>
      <c r="K47" s="169"/>
      <c r="L47" s="18"/>
      <c r="N47" s="345"/>
      <c r="O47" s="345"/>
      <c r="Q47" s="18"/>
      <c r="R47" s="18"/>
    </row>
    <row r="48" spans="1:18" ht="19.5" hidden="1" customHeight="1">
      <c r="A48" s="804" t="s">
        <v>4519</v>
      </c>
      <c r="B48" s="1373" t="s">
        <v>721</v>
      </c>
      <c r="C48" s="941" t="s">
        <v>4520</v>
      </c>
      <c r="D48" s="942">
        <v>46138</v>
      </c>
      <c r="E48" s="757">
        <f>D48+8</f>
        <v>46146</v>
      </c>
      <c r="F48" s="757">
        <f>E48+3</f>
        <v>46149</v>
      </c>
      <c r="G48" s="18"/>
      <c r="H48" s="1356" t="e">
        <f>WEEKNUM(#REF!)</f>
        <v>#REF!</v>
      </c>
      <c r="J48" s="763"/>
      <c r="K48" s="169"/>
      <c r="L48" s="18"/>
      <c r="N48" s="345"/>
      <c r="O48" s="345"/>
      <c r="Q48" s="18"/>
      <c r="R48" s="18"/>
    </row>
    <row r="49" spans="1:18" ht="19.5" hidden="1" customHeight="1">
      <c r="A49" s="804" t="s">
        <v>4521</v>
      </c>
      <c r="B49" s="1372" t="s">
        <v>307</v>
      </c>
      <c r="C49" s="941" t="s">
        <v>4522</v>
      </c>
      <c r="D49" s="759">
        <v>46146</v>
      </c>
      <c r="E49" s="759">
        <f t="shared" si="19"/>
        <v>46154</v>
      </c>
      <c r="F49" s="759">
        <f t="shared" si="20"/>
        <v>46157</v>
      </c>
      <c r="G49" s="18"/>
      <c r="H49" s="1356" t="e">
        <f>WEEKNUM(#REF!)</f>
        <v>#REF!</v>
      </c>
      <c r="J49" s="763"/>
      <c r="K49" s="169"/>
      <c r="L49" s="18"/>
      <c r="N49" s="345"/>
      <c r="O49" s="345"/>
      <c r="Q49" s="18"/>
      <c r="R49" s="18"/>
    </row>
    <row r="50" spans="1:18" ht="19.5" hidden="1" customHeight="1">
      <c r="A50" s="804" t="s">
        <v>4476</v>
      </c>
      <c r="B50" s="1145" t="s">
        <v>433</v>
      </c>
      <c r="C50" s="941" t="s">
        <v>4523</v>
      </c>
      <c r="D50" s="942">
        <v>46150</v>
      </c>
      <c r="E50" s="757">
        <f t="shared" si="19"/>
        <v>46158</v>
      </c>
      <c r="F50" s="757">
        <f t="shared" si="20"/>
        <v>46161</v>
      </c>
      <c r="G50" s="18"/>
      <c r="H50" s="1356" t="e">
        <f>WEEKNUM(#REF!)</f>
        <v>#REF!</v>
      </c>
      <c r="J50" s="763"/>
      <c r="K50" s="169"/>
      <c r="L50" s="18"/>
      <c r="N50" s="345"/>
      <c r="O50" s="345"/>
      <c r="Q50" s="18"/>
      <c r="R50" s="18"/>
    </row>
    <row r="51" spans="1:18" ht="19.5" hidden="1" customHeight="1">
      <c r="A51" s="804" t="s">
        <v>4524</v>
      </c>
      <c r="B51" s="1373" t="s">
        <v>2123</v>
      </c>
      <c r="C51" s="941" t="s">
        <v>4525</v>
      </c>
      <c r="D51" s="942">
        <v>46156</v>
      </c>
      <c r="E51" s="757">
        <f t="shared" si="19"/>
        <v>46164</v>
      </c>
      <c r="F51" s="757">
        <f t="shared" si="20"/>
        <v>46167</v>
      </c>
      <c r="G51" s="18"/>
      <c r="H51" s="1263">
        <v>19</v>
      </c>
      <c r="J51" s="763"/>
      <c r="K51" s="169"/>
      <c r="L51" s="18"/>
      <c r="N51" s="345"/>
      <c r="O51" s="345"/>
      <c r="Q51" s="18"/>
      <c r="R51" s="18"/>
    </row>
    <row r="52" spans="1:18" ht="19.5" hidden="1" customHeight="1">
      <c r="A52" s="804" t="s">
        <v>4480</v>
      </c>
      <c r="B52" s="1373" t="s">
        <v>3633</v>
      </c>
      <c r="C52" s="941" t="s">
        <v>4526</v>
      </c>
      <c r="D52" s="942">
        <v>46164</v>
      </c>
      <c r="E52" s="757">
        <f t="shared" si="19"/>
        <v>46172</v>
      </c>
      <c r="F52" s="757">
        <f t="shared" si="20"/>
        <v>46175</v>
      </c>
      <c r="G52" s="18"/>
      <c r="H52" s="1263">
        <v>20</v>
      </c>
      <c r="J52" s="763"/>
      <c r="K52" s="169"/>
      <c r="L52" s="18"/>
      <c r="N52" s="345"/>
      <c r="O52" s="345"/>
      <c r="Q52" s="18"/>
      <c r="R52" s="18"/>
    </row>
    <row r="53" spans="1:18" ht="19.5" hidden="1" customHeight="1">
      <c r="A53" s="804" t="s">
        <v>4507</v>
      </c>
      <c r="B53" s="1373" t="s">
        <v>721</v>
      </c>
      <c r="C53" s="941" t="s">
        <v>4527</v>
      </c>
      <c r="D53" s="942">
        <v>46175</v>
      </c>
      <c r="E53" s="757">
        <f t="shared" ref="E53" si="21">D53+8</f>
        <v>46183</v>
      </c>
      <c r="F53" s="757">
        <f t="shared" ref="F53" si="22">E53+3</f>
        <v>46186</v>
      </c>
      <c r="G53" s="18"/>
      <c r="H53" s="1263">
        <v>21</v>
      </c>
      <c r="J53" s="763"/>
      <c r="K53" s="169"/>
      <c r="L53" s="18"/>
      <c r="N53" s="345"/>
      <c r="O53" s="345"/>
      <c r="Q53" s="18"/>
      <c r="R53" s="18"/>
    </row>
    <row r="54" spans="1:18" ht="19.5" hidden="1" customHeight="1">
      <c r="A54" s="804" t="s">
        <v>4491</v>
      </c>
      <c r="B54" s="1499" t="s">
        <v>307</v>
      </c>
      <c r="C54" s="1500" t="s">
        <v>4528</v>
      </c>
      <c r="D54" s="1504">
        <v>46169</v>
      </c>
      <c r="E54" s="1504">
        <f t="shared" ref="E54" si="23">D54+8</f>
        <v>46177</v>
      </c>
      <c r="F54" s="1504">
        <f t="shared" ref="F54" si="24">E54+3</f>
        <v>46180</v>
      </c>
      <c r="G54" s="18"/>
      <c r="H54" s="1400">
        <v>22</v>
      </c>
      <c r="J54" s="763"/>
      <c r="K54" s="169"/>
      <c r="L54" s="18"/>
      <c r="N54" s="345"/>
      <c r="O54" s="345"/>
      <c r="Q54" s="18"/>
      <c r="R54" s="18"/>
    </row>
    <row r="55" spans="1:18" ht="19.5" hidden="1" customHeight="1">
      <c r="A55" s="804" t="s">
        <v>4529</v>
      </c>
      <c r="B55" s="1502" t="s">
        <v>307</v>
      </c>
      <c r="C55" s="1503" t="s">
        <v>4530</v>
      </c>
      <c r="D55" s="1526">
        <v>46176</v>
      </c>
      <c r="E55" s="1526">
        <f t="shared" ref="E55" si="25">D55+8</f>
        <v>46184</v>
      </c>
      <c r="F55" s="1527">
        <f t="shared" ref="F55" si="26">E55+3</f>
        <v>46187</v>
      </c>
      <c r="G55" s="18"/>
      <c r="H55" s="1475">
        <v>23</v>
      </c>
      <c r="J55" s="763"/>
      <c r="K55" s="169"/>
      <c r="L55" s="18"/>
      <c r="N55" s="345"/>
      <c r="O55" s="345"/>
      <c r="Q55" s="18"/>
      <c r="R55" s="18"/>
    </row>
    <row r="56" spans="1:18" ht="19.5" customHeight="1">
      <c r="A56" s="804"/>
      <c r="B56" s="1501"/>
      <c r="C56" s="807"/>
      <c r="D56" s="763"/>
      <c r="E56" s="763"/>
      <c r="F56" s="763"/>
      <c r="G56" s="18"/>
      <c r="H56" s="1399"/>
      <c r="J56" s="763"/>
      <c r="K56" s="169"/>
      <c r="L56" s="18"/>
      <c r="N56" s="345"/>
      <c r="O56" s="345"/>
      <c r="Q56" s="18"/>
      <c r="R56" s="18"/>
    </row>
    <row r="57" spans="1:18" ht="27" customHeight="1">
      <c r="A57" s="804"/>
      <c r="B57" s="1593" t="s">
        <v>11</v>
      </c>
      <c r="C57" s="1603"/>
      <c r="D57" s="1595" t="s">
        <v>247</v>
      </c>
      <c r="E57" s="928" t="s">
        <v>103</v>
      </c>
      <c r="F57" s="931" t="s">
        <v>114</v>
      </c>
      <c r="G57" s="931" t="s">
        <v>97</v>
      </c>
      <c r="H57" s="614"/>
      <c r="J57" s="763"/>
      <c r="K57" s="169"/>
      <c r="L57" s="18"/>
      <c r="N57" s="345"/>
      <c r="O57" s="345"/>
      <c r="Q57" s="18"/>
      <c r="R57" s="18"/>
    </row>
    <row r="58" spans="1:18" ht="19.5" customHeight="1">
      <c r="A58" s="804"/>
      <c r="B58" s="931" t="s">
        <v>249</v>
      </c>
      <c r="C58" s="932" t="s">
        <v>250</v>
      </c>
      <c r="D58" s="1596"/>
      <c r="E58" s="927" t="s">
        <v>98</v>
      </c>
      <c r="F58" s="927" t="s">
        <v>53</v>
      </c>
      <c r="G58" s="927" t="s">
        <v>86</v>
      </c>
      <c r="H58" s="18"/>
      <c r="I58" s="971" t="s">
        <v>252</v>
      </c>
      <c r="J58" s="763"/>
      <c r="K58" s="169"/>
      <c r="L58" s="18"/>
      <c r="N58" s="345"/>
      <c r="O58" s="345"/>
      <c r="Q58" s="18"/>
      <c r="R58" s="18"/>
    </row>
    <row r="59" spans="1:18" ht="19.5" hidden="1" customHeight="1">
      <c r="A59" s="804" t="s">
        <v>4531</v>
      </c>
      <c r="B59" s="1373" t="s">
        <v>410</v>
      </c>
      <c r="C59" s="941" t="s">
        <v>4532</v>
      </c>
      <c r="D59" s="942">
        <v>46182</v>
      </c>
      <c r="E59" s="757">
        <f t="shared" ref="E59:E60" si="27">D59+8</f>
        <v>46190</v>
      </c>
      <c r="F59" s="757">
        <f t="shared" ref="F59:G60" si="28">E59+3</f>
        <v>46193</v>
      </c>
      <c r="G59" s="757">
        <f t="shared" si="28"/>
        <v>46196</v>
      </c>
      <c r="H59" s="18"/>
      <c r="I59" s="1263">
        <v>24</v>
      </c>
      <c r="J59" s="763"/>
      <c r="K59" s="169"/>
      <c r="L59" s="18"/>
      <c r="N59" s="345"/>
      <c r="O59" s="345"/>
      <c r="Q59" s="18"/>
      <c r="R59" s="18"/>
    </row>
    <row r="60" spans="1:18" ht="19.5" hidden="1" customHeight="1">
      <c r="A60" s="804"/>
      <c r="B60" s="1373" t="s">
        <v>2123</v>
      </c>
      <c r="C60" s="941" t="s">
        <v>4532</v>
      </c>
      <c r="D60" s="942">
        <v>46191</v>
      </c>
      <c r="E60" s="757">
        <f t="shared" si="27"/>
        <v>46199</v>
      </c>
      <c r="F60" s="757">
        <f t="shared" si="28"/>
        <v>46202</v>
      </c>
      <c r="G60" s="757">
        <f t="shared" si="28"/>
        <v>46205</v>
      </c>
      <c r="H60" s="18"/>
      <c r="I60" s="1263">
        <v>25</v>
      </c>
      <c r="J60" s="763"/>
      <c r="K60" s="169"/>
      <c r="L60" s="18"/>
      <c r="N60" s="345"/>
      <c r="O60" s="345"/>
      <c r="Q60" s="18"/>
      <c r="R60" s="18"/>
    </row>
    <row r="61" spans="1:18" ht="19.5" hidden="1" customHeight="1">
      <c r="A61" s="804" t="s">
        <v>4533</v>
      </c>
      <c r="B61" s="1373" t="s">
        <v>4489</v>
      </c>
      <c r="C61" s="941" t="s">
        <v>4534</v>
      </c>
      <c r="D61" s="942">
        <v>46193</v>
      </c>
      <c r="E61" s="757">
        <f t="shared" ref="E61" si="29">D61+8</f>
        <v>46201</v>
      </c>
      <c r="F61" s="757">
        <f t="shared" ref="F61:G61" si="30">E61+3</f>
        <v>46204</v>
      </c>
      <c r="G61" s="757">
        <f t="shared" si="30"/>
        <v>46207</v>
      </c>
      <c r="H61" s="18"/>
      <c r="I61" s="1263">
        <v>25</v>
      </c>
      <c r="J61" s="763"/>
      <c r="K61" s="169"/>
      <c r="L61" s="18"/>
      <c r="N61" s="345"/>
      <c r="O61" s="345"/>
      <c r="Q61" s="18"/>
      <c r="R61" s="18"/>
    </row>
    <row r="62" spans="1:18" ht="19.5" hidden="1" customHeight="1">
      <c r="A62" s="804" t="s">
        <v>4535</v>
      </c>
      <c r="B62" s="1372" t="s">
        <v>307</v>
      </c>
      <c r="C62" s="941" t="s">
        <v>4536</v>
      </c>
      <c r="D62" s="759">
        <v>46197</v>
      </c>
      <c r="E62" s="759">
        <f t="shared" ref="E62" si="31">D62+8</f>
        <v>46205</v>
      </c>
      <c r="F62" s="759">
        <f t="shared" ref="F62:G62" si="32">E62+3</f>
        <v>46208</v>
      </c>
      <c r="G62" s="759">
        <f t="shared" si="32"/>
        <v>46211</v>
      </c>
      <c r="H62" s="18"/>
      <c r="I62" s="1263">
        <v>26</v>
      </c>
      <c r="J62" s="763"/>
      <c r="K62" s="169"/>
      <c r="L62" s="18"/>
      <c r="N62" s="345"/>
      <c r="O62" s="345"/>
      <c r="Q62" s="18"/>
      <c r="R62" s="18"/>
    </row>
    <row r="63" spans="1:18" ht="19.5" hidden="1" customHeight="1">
      <c r="A63" s="804" t="s">
        <v>4483</v>
      </c>
      <c r="B63" s="1373" t="s">
        <v>721</v>
      </c>
      <c r="C63" s="941" t="s">
        <v>4537</v>
      </c>
      <c r="D63" s="942">
        <v>46203</v>
      </c>
      <c r="E63" s="1178" t="s">
        <v>283</v>
      </c>
      <c r="F63" s="1178" t="s">
        <v>283</v>
      </c>
      <c r="G63" s="1178" t="s">
        <v>283</v>
      </c>
      <c r="H63" s="18"/>
      <c r="I63" s="1263">
        <v>27</v>
      </c>
      <c r="J63" s="763"/>
      <c r="K63" s="169"/>
      <c r="L63" s="18"/>
      <c r="N63" s="345"/>
      <c r="O63" s="345"/>
      <c r="Q63" s="18"/>
      <c r="R63" s="18"/>
    </row>
    <row r="64" spans="1:18" ht="19.5" hidden="1" customHeight="1">
      <c r="A64" s="804" t="s">
        <v>3163</v>
      </c>
      <c r="B64" s="1373" t="s">
        <v>410</v>
      </c>
      <c r="C64" s="941" t="s">
        <v>4538</v>
      </c>
      <c r="D64" s="942">
        <v>46212</v>
      </c>
      <c r="E64" s="1178" t="s">
        <v>283</v>
      </c>
      <c r="F64" s="1178" t="s">
        <v>283</v>
      </c>
      <c r="G64" s="1178" t="s">
        <v>283</v>
      </c>
      <c r="H64" s="18"/>
      <c r="I64" s="1263">
        <v>28</v>
      </c>
      <c r="J64" s="763"/>
      <c r="K64" s="169"/>
      <c r="L64" s="18"/>
      <c r="N64" s="345"/>
      <c r="O64" s="345"/>
      <c r="Q64" s="18"/>
      <c r="R64" s="18"/>
    </row>
    <row r="65" spans="1:18" ht="19.5" hidden="1" customHeight="1">
      <c r="A65" s="804" t="s">
        <v>3163</v>
      </c>
      <c r="B65" s="1525" t="s">
        <v>3163</v>
      </c>
      <c r="C65" s="941" t="s">
        <v>4539</v>
      </c>
      <c r="D65" s="942">
        <v>46222</v>
      </c>
      <c r="E65" s="757">
        <f t="shared" ref="E65:E66" si="33">D65+8</f>
        <v>46230</v>
      </c>
      <c r="F65" s="757">
        <f t="shared" ref="F65:G66" si="34">E65+3</f>
        <v>46233</v>
      </c>
      <c r="G65" s="757">
        <f t="shared" si="34"/>
        <v>46236</v>
      </c>
      <c r="H65" s="18"/>
      <c r="I65" s="1263">
        <v>29</v>
      </c>
      <c r="J65" s="763"/>
      <c r="K65" s="169"/>
      <c r="L65" s="18"/>
      <c r="N65" s="345"/>
      <c r="O65" s="345"/>
      <c r="Q65" s="18"/>
      <c r="R65" s="18"/>
    </row>
    <row r="66" spans="1:18" ht="19.5" hidden="1" customHeight="1">
      <c r="A66" s="804" t="s">
        <v>4540</v>
      </c>
      <c r="B66" s="1525" t="s">
        <v>4489</v>
      </c>
      <c r="C66" s="941" t="s">
        <v>4541</v>
      </c>
      <c r="D66" s="942">
        <v>46237</v>
      </c>
      <c r="E66" s="757">
        <f t="shared" si="33"/>
        <v>46245</v>
      </c>
      <c r="F66" s="757">
        <f t="shared" si="34"/>
        <v>46248</v>
      </c>
      <c r="G66" s="757">
        <f t="shared" si="34"/>
        <v>46251</v>
      </c>
      <c r="H66" s="18"/>
      <c r="I66" s="1263">
        <v>30</v>
      </c>
      <c r="J66" s="763"/>
      <c r="K66" s="169"/>
      <c r="L66" s="18"/>
      <c r="N66" s="345"/>
      <c r="O66" s="345"/>
      <c r="Q66" s="18"/>
      <c r="R66" s="18"/>
    </row>
    <row r="67" spans="1:18" ht="19.5" hidden="1" customHeight="1">
      <c r="A67" s="804" t="s">
        <v>4498</v>
      </c>
      <c r="B67" s="1499" t="s">
        <v>307</v>
      </c>
      <c r="C67" s="941" t="s">
        <v>4542</v>
      </c>
      <c r="D67" s="759">
        <v>46232</v>
      </c>
      <c r="E67" s="759">
        <f t="shared" ref="E67:E68" si="35">D67+8</f>
        <v>46240</v>
      </c>
      <c r="F67" s="759">
        <f t="shared" ref="F67:G68" si="36">E67+3</f>
        <v>46243</v>
      </c>
      <c r="G67" s="759">
        <f t="shared" si="36"/>
        <v>46246</v>
      </c>
      <c r="H67" s="18"/>
      <c r="I67" s="1263">
        <v>31</v>
      </c>
      <c r="J67" s="763"/>
      <c r="K67" s="169"/>
      <c r="L67" s="18"/>
      <c r="N67" s="345"/>
      <c r="O67" s="345"/>
      <c r="Q67" s="18"/>
      <c r="R67" s="18"/>
    </row>
    <row r="68" spans="1:18" ht="19.5" hidden="1" customHeight="1">
      <c r="A68" s="804" t="s">
        <v>433</v>
      </c>
      <c r="B68" s="1373" t="s">
        <v>4273</v>
      </c>
      <c r="C68" s="941" t="s">
        <v>4543</v>
      </c>
      <c r="D68" s="942">
        <v>46250</v>
      </c>
      <c r="E68" s="757">
        <f t="shared" si="35"/>
        <v>46258</v>
      </c>
      <c r="F68" s="757">
        <f t="shared" si="36"/>
        <v>46261</v>
      </c>
      <c r="G68" s="757">
        <f t="shared" si="36"/>
        <v>46264</v>
      </c>
      <c r="H68" s="18"/>
      <c r="I68" s="1263">
        <v>32</v>
      </c>
      <c r="J68" s="763"/>
      <c r="K68" s="169"/>
      <c r="L68" s="18"/>
      <c r="N68" s="345"/>
      <c r="O68" s="345"/>
      <c r="Q68" s="18"/>
      <c r="R68" s="18"/>
    </row>
    <row r="69" spans="1:18" ht="19.5" hidden="1" customHeight="1">
      <c r="A69" s="804" t="s">
        <v>4501</v>
      </c>
      <c r="B69" s="1499" t="s">
        <v>307</v>
      </c>
      <c r="C69" s="941" t="s">
        <v>4544</v>
      </c>
      <c r="D69" s="759">
        <v>46246</v>
      </c>
      <c r="E69" s="759">
        <f t="shared" ref="E69:E73" si="37">D69+8</f>
        <v>46254</v>
      </c>
      <c r="F69" s="759">
        <f t="shared" ref="F69:G73" si="38">E69+3</f>
        <v>46257</v>
      </c>
      <c r="G69" s="759">
        <f t="shared" si="38"/>
        <v>46260</v>
      </c>
      <c r="H69" s="18"/>
      <c r="I69" s="1263">
        <v>33</v>
      </c>
      <c r="J69" s="763"/>
      <c r="K69" s="169"/>
      <c r="L69" s="18"/>
      <c r="N69" s="345"/>
      <c r="O69" s="345"/>
      <c r="Q69" s="18"/>
      <c r="R69" s="18"/>
    </row>
    <row r="70" spans="1:18" ht="19.5" customHeight="1">
      <c r="A70" s="804" t="s">
        <v>4545</v>
      </c>
      <c r="B70" s="1373" t="s">
        <v>3271</v>
      </c>
      <c r="C70" s="941" t="s">
        <v>4546</v>
      </c>
      <c r="D70" s="942">
        <v>46268</v>
      </c>
      <c r="E70" s="1178" t="s">
        <v>283</v>
      </c>
      <c r="F70" s="1178" t="s">
        <v>283</v>
      </c>
      <c r="G70" s="1178" t="s">
        <v>283</v>
      </c>
      <c r="H70" s="18"/>
      <c r="I70" s="1263">
        <v>34</v>
      </c>
      <c r="J70" s="763"/>
      <c r="K70" s="169"/>
      <c r="L70" s="18"/>
      <c r="N70" s="345"/>
      <c r="O70" s="345"/>
      <c r="Q70" s="18"/>
      <c r="R70" s="18"/>
    </row>
    <row r="71" spans="1:18" ht="19.5" customHeight="1">
      <c r="A71" s="804" t="s">
        <v>4504</v>
      </c>
      <c r="B71" s="1525" t="s">
        <v>4547</v>
      </c>
      <c r="C71" s="941" t="s">
        <v>4548</v>
      </c>
      <c r="D71" s="942">
        <v>46275</v>
      </c>
      <c r="E71" s="1178" t="s">
        <v>283</v>
      </c>
      <c r="F71" s="1178" t="s">
        <v>283</v>
      </c>
      <c r="G71" s="1178" t="s">
        <v>283</v>
      </c>
      <c r="H71" s="18"/>
      <c r="I71" s="1263">
        <v>35</v>
      </c>
      <c r="J71" s="763"/>
      <c r="K71" s="169"/>
      <c r="L71" s="18"/>
      <c r="N71" s="345"/>
      <c r="O71" s="345"/>
      <c r="Q71" s="18"/>
      <c r="R71" s="18"/>
    </row>
    <row r="72" spans="1:18" ht="19.5" customHeight="1">
      <c r="A72" s="804" t="s">
        <v>4507</v>
      </c>
      <c r="B72" s="1499" t="s">
        <v>307</v>
      </c>
      <c r="C72" s="941" t="s">
        <v>4549</v>
      </c>
      <c r="D72" s="759">
        <v>46277</v>
      </c>
      <c r="E72" s="759">
        <f t="shared" si="37"/>
        <v>46285</v>
      </c>
      <c r="F72" s="759">
        <f t="shared" si="38"/>
        <v>46288</v>
      </c>
      <c r="G72" s="759">
        <f t="shared" si="38"/>
        <v>46291</v>
      </c>
      <c r="H72" s="18"/>
      <c r="I72" s="1263">
        <v>36</v>
      </c>
      <c r="J72" s="763"/>
      <c r="K72" s="169"/>
      <c r="L72" s="18"/>
      <c r="N72" s="345"/>
      <c r="O72" s="345"/>
      <c r="Q72" s="18"/>
      <c r="R72" s="18"/>
    </row>
    <row r="73" spans="1:18" ht="19.5" customHeight="1">
      <c r="A73" s="804" t="s">
        <v>4550</v>
      </c>
      <c r="B73" s="1499" t="s">
        <v>307</v>
      </c>
      <c r="C73" s="941" t="s">
        <v>4551</v>
      </c>
      <c r="D73" s="759">
        <v>46274</v>
      </c>
      <c r="E73" s="759">
        <f t="shared" si="37"/>
        <v>46282</v>
      </c>
      <c r="F73" s="759">
        <f t="shared" si="38"/>
        <v>46285</v>
      </c>
      <c r="G73" s="759">
        <f t="shared" si="38"/>
        <v>46288</v>
      </c>
      <c r="H73" s="18"/>
      <c r="I73" s="1263">
        <v>37</v>
      </c>
      <c r="J73" s="763"/>
      <c r="K73" s="169"/>
      <c r="L73" s="18"/>
      <c r="N73" s="345"/>
      <c r="O73" s="345"/>
      <c r="Q73" s="18"/>
      <c r="R73" s="18"/>
    </row>
    <row r="74" spans="1:18" ht="19.5" customHeight="1">
      <c r="A74" s="804" t="s">
        <v>4552</v>
      </c>
      <c r="B74" s="1525" t="s">
        <v>721</v>
      </c>
      <c r="C74" s="941" t="s">
        <v>4553</v>
      </c>
      <c r="D74" s="942">
        <v>46281</v>
      </c>
      <c r="E74" s="1178" t="s">
        <v>283</v>
      </c>
      <c r="F74" s="1178" t="s">
        <v>283</v>
      </c>
      <c r="G74" s="1178" t="s">
        <v>283</v>
      </c>
      <c r="H74" s="18"/>
      <c r="I74" s="1263">
        <v>38</v>
      </c>
      <c r="J74" s="763"/>
      <c r="K74" s="169"/>
      <c r="L74" s="18"/>
      <c r="N74" s="345"/>
      <c r="O74" s="345"/>
      <c r="Q74" s="18"/>
      <c r="R74" s="18"/>
    </row>
    <row r="75" spans="1:18" ht="19.5" customHeight="1">
      <c r="A75" s="804" t="s">
        <v>4554</v>
      </c>
      <c r="B75" s="1569" t="s">
        <v>307</v>
      </c>
      <c r="C75" s="968" t="s">
        <v>4555</v>
      </c>
      <c r="D75" s="759">
        <v>46288</v>
      </c>
      <c r="E75" s="759">
        <f t="shared" ref="E75" si="39">D75+8</f>
        <v>46296</v>
      </c>
      <c r="F75" s="759">
        <f t="shared" ref="F75" si="40">E75+3</f>
        <v>46299</v>
      </c>
      <c r="G75" s="759">
        <f t="shared" ref="G75" si="41">F75+3</f>
        <v>46302</v>
      </c>
      <c r="H75" s="18"/>
      <c r="I75" s="1263">
        <v>39</v>
      </c>
      <c r="J75" s="763"/>
      <c r="K75" s="169"/>
      <c r="L75" s="18"/>
      <c r="N75" s="345"/>
      <c r="O75" s="345"/>
      <c r="Q75" s="18"/>
      <c r="R75" s="18"/>
    </row>
    <row r="76" spans="1:18" ht="18.75" customHeight="1">
      <c r="B76" s="1088" t="s">
        <v>464</v>
      </c>
      <c r="C76" s="677"/>
      <c r="D76" s="677"/>
      <c r="E76" s="677"/>
      <c r="F76" s="677"/>
      <c r="G76" s="677"/>
      <c r="H76" s="18"/>
      <c r="I76" s="677"/>
      <c r="J76" s="149"/>
      <c r="K76" s="14"/>
    </row>
    <row r="77" spans="1:18" ht="18.75" customHeight="1">
      <c r="B77" s="676"/>
      <c r="C77" s="677"/>
      <c r="D77" s="677"/>
      <c r="E77" s="677"/>
      <c r="F77" s="676"/>
      <c r="G77" s="676"/>
      <c r="H77" s="676"/>
      <c r="I77" s="195"/>
      <c r="J77" s="195"/>
    </row>
    <row r="78" spans="1:18" ht="18.75" customHeight="1">
      <c r="B78" s="678"/>
      <c r="C78" s="676"/>
      <c r="D78" s="676"/>
      <c r="E78" s="676"/>
      <c r="F78" s="676"/>
      <c r="G78" s="676"/>
      <c r="H78" s="676"/>
      <c r="I78" s="197"/>
      <c r="J78" s="193"/>
    </row>
    <row r="79" spans="1:18" s="147" customFormat="1" ht="18.75" customHeight="1">
      <c r="B79" s="887"/>
      <c r="C79" s="888"/>
      <c r="D79" s="889"/>
      <c r="E79" s="890"/>
      <c r="F79" s="891"/>
      <c r="G79" s="892"/>
      <c r="H79" s="893"/>
    </row>
    <row r="80" spans="1:18" s="147" customFormat="1" ht="18.75" customHeight="1">
      <c r="B80" s="777" t="s">
        <v>465</v>
      </c>
      <c r="C80" s="145"/>
      <c r="D80" s="147" t="s">
        <v>466</v>
      </c>
      <c r="G80" s="147" t="s">
        <v>467</v>
      </c>
      <c r="H80" s="778"/>
    </row>
    <row r="81" spans="1:14" s="147" customFormat="1" ht="18.75" customHeight="1">
      <c r="B81" s="779" t="s">
        <v>468</v>
      </c>
      <c r="C81" s="1080" t="s">
        <v>469</v>
      </c>
      <c r="D81" s="133" t="s">
        <v>470</v>
      </c>
      <c r="F81" s="1080" t="s">
        <v>471</v>
      </c>
      <c r="G81" s="145" t="s">
        <v>472</v>
      </c>
      <c r="H81" s="1081" t="s">
        <v>473</v>
      </c>
    </row>
    <row r="82" spans="1:14" s="147" customFormat="1" ht="18.75" customHeight="1">
      <c r="B82" s="1545" t="s">
        <v>481</v>
      </c>
      <c r="C82" s="1546" t="s">
        <v>482</v>
      </c>
      <c r="D82" s="133" t="s">
        <v>476</v>
      </c>
      <c r="E82" s="148" t="s">
        <v>477</v>
      </c>
      <c r="F82" s="1082" t="s">
        <v>478</v>
      </c>
      <c r="G82" s="145" t="s">
        <v>479</v>
      </c>
      <c r="H82" s="1081" t="s">
        <v>480</v>
      </c>
    </row>
    <row r="83" spans="1:14" s="147" customFormat="1" ht="18.75" customHeight="1">
      <c r="B83" s="1545" t="s">
        <v>502</v>
      </c>
      <c r="C83" s="1546" t="s">
        <v>503</v>
      </c>
      <c r="D83" s="133" t="s">
        <v>483</v>
      </c>
      <c r="E83" s="148" t="s">
        <v>484</v>
      </c>
      <c r="F83" s="1082" t="s">
        <v>485</v>
      </c>
      <c r="G83" s="587" t="s">
        <v>486</v>
      </c>
      <c r="H83" s="1084" t="s">
        <v>487</v>
      </c>
    </row>
    <row r="84" spans="1:14" s="147" customFormat="1" ht="18.75" customHeight="1">
      <c r="B84" s="1545" t="s">
        <v>922</v>
      </c>
      <c r="C84" s="1532" t="s">
        <v>923</v>
      </c>
      <c r="D84" s="133" t="s">
        <v>490</v>
      </c>
      <c r="E84" s="148" t="s">
        <v>491</v>
      </c>
      <c r="F84" s="1082" t="s">
        <v>492</v>
      </c>
      <c r="G84" s="587" t="s">
        <v>493</v>
      </c>
      <c r="H84" s="1084" t="s">
        <v>494</v>
      </c>
      <c r="M84" s="149"/>
      <c r="N84" s="149"/>
    </row>
    <row r="85" spans="1:14" s="147" customFormat="1" ht="18.75" customHeight="1">
      <c r="B85" s="1545" t="s">
        <v>924</v>
      </c>
      <c r="C85" s="1532" t="s">
        <v>925</v>
      </c>
      <c r="D85" s="133" t="s">
        <v>497</v>
      </c>
      <c r="E85" s="148" t="s">
        <v>498</v>
      </c>
      <c r="F85" s="1082" t="s">
        <v>499</v>
      </c>
      <c r="G85" s="587" t="s">
        <v>500</v>
      </c>
      <c r="H85" s="1084" t="s">
        <v>501</v>
      </c>
      <c r="M85" s="149"/>
      <c r="N85" s="149"/>
    </row>
    <row r="86" spans="1:14" s="147" customFormat="1" ht="18.75" customHeight="1">
      <c r="B86" s="1545" t="s">
        <v>926</v>
      </c>
      <c r="C86" s="1532" t="s">
        <v>927</v>
      </c>
      <c r="D86" s="133" t="s">
        <v>504</v>
      </c>
      <c r="E86" s="148" t="s">
        <v>505</v>
      </c>
      <c r="F86" s="1082" t="s">
        <v>506</v>
      </c>
      <c r="G86" s="587" t="s">
        <v>507</v>
      </c>
      <c r="H86" s="1084" t="s">
        <v>508</v>
      </c>
      <c r="M86" s="149"/>
      <c r="N86" s="149"/>
    </row>
    <row r="87" spans="1:14" s="147" customFormat="1" ht="18.75" customHeight="1">
      <c r="B87" s="1545" t="s">
        <v>928</v>
      </c>
      <c r="C87" s="1532" t="s">
        <v>929</v>
      </c>
      <c r="D87" s="133" t="s">
        <v>511</v>
      </c>
      <c r="E87" s="148" t="s">
        <v>512</v>
      </c>
      <c r="F87" s="1080" t="s">
        <v>513</v>
      </c>
      <c r="G87" s="587" t="s">
        <v>514</v>
      </c>
      <c r="H87" s="786" t="s">
        <v>515</v>
      </c>
      <c r="M87" s="149"/>
      <c r="N87" s="149"/>
    </row>
    <row r="88" spans="1:14" s="149" customFormat="1" ht="18.75" customHeight="1">
      <c r="A88" s="1018"/>
      <c r="B88" s="1545" t="s">
        <v>930</v>
      </c>
      <c r="C88" s="1532" t="s">
        <v>931</v>
      </c>
      <c r="D88" s="133" t="s">
        <v>518</v>
      </c>
      <c r="E88" s="148" t="s">
        <v>519</v>
      </c>
      <c r="F88" s="738" t="s">
        <v>520</v>
      </c>
      <c r="G88" s="147"/>
      <c r="H88" s="787"/>
      <c r="I88" s="145"/>
      <c r="J88" s="145"/>
    </row>
    <row r="89" spans="1:14" s="149" customFormat="1" ht="18.75" customHeight="1">
      <c r="A89" s="1018"/>
      <c r="B89" s="1545" t="s">
        <v>932</v>
      </c>
      <c r="C89" s="1532" t="s">
        <v>933</v>
      </c>
      <c r="D89" s="133"/>
      <c r="E89" s="148"/>
      <c r="F89" s="738"/>
      <c r="G89" s="147"/>
      <c r="H89" s="787"/>
      <c r="I89" s="145"/>
      <c r="J89" s="145"/>
    </row>
    <row r="90" spans="1:14" s="149" customFormat="1" ht="18.75" customHeight="1">
      <c r="A90" s="1018"/>
      <c r="B90" s="1551" t="s">
        <v>934</v>
      </c>
      <c r="C90" s="1552" t="s">
        <v>935</v>
      </c>
      <c r="D90" s="790"/>
      <c r="E90" s="790"/>
      <c r="F90" s="790"/>
      <c r="G90" s="790"/>
      <c r="H90" s="1086"/>
      <c r="I90" s="145"/>
      <c r="J90" s="145"/>
    </row>
  </sheetData>
  <mergeCells count="11">
    <mergeCell ref="B39:D39"/>
    <mergeCell ref="B2:F2"/>
    <mergeCell ref="B4:F4"/>
    <mergeCell ref="B6:E6"/>
    <mergeCell ref="B8:C8"/>
    <mergeCell ref="D8:D9"/>
    <mergeCell ref="B57:C57"/>
    <mergeCell ref="D57:D58"/>
    <mergeCell ref="B41:G41"/>
    <mergeCell ref="B43:C43"/>
    <mergeCell ref="D43:D44"/>
  </mergeCells>
  <phoneticPr fontId="81" type="noConversion"/>
  <hyperlinks>
    <hyperlink ref="H2" location="HOME!Print_Area" display="HOME" xr:uid="{8973F05E-CC02-4DA1-ADAB-908ED0DC4505}"/>
    <hyperlink ref="H81" r:id="rId1" xr:uid="{37C8AF0E-E748-49AF-8D64-4BCF35EA1FDF}"/>
    <hyperlink ref="H86" r:id="rId2" xr:uid="{256C34D4-58C7-4C3C-87E8-EAEAF2F61922}"/>
    <hyperlink ref="H85" r:id="rId3" xr:uid="{B3F5BC12-6B2D-4DB9-813E-3478A2267B8D}"/>
    <hyperlink ref="H84" r:id="rId4" xr:uid="{424D8518-8897-4B70-A9A4-008C6E3FFEB2}"/>
    <hyperlink ref="H87" r:id="rId5" xr:uid="{2AE59438-8233-49D5-8AB4-E87206A83305}"/>
    <hyperlink ref="F81" r:id="rId6" xr:uid="{4C447FDE-ED04-4365-852D-C93A7806A367}"/>
    <hyperlink ref="F86" r:id="rId7" xr:uid="{55F12CCF-655E-4C98-8FDF-0F76694B5672}"/>
    <hyperlink ref="F82" r:id="rId8" xr:uid="{94DC5423-DE20-4C93-B8FB-688687726FFC}"/>
    <hyperlink ref="F83" r:id="rId9" xr:uid="{C8066885-9203-4207-A962-5904D511D32A}"/>
    <hyperlink ref="F84" r:id="rId10" xr:uid="{FD056099-895F-4BBC-96C3-F979E894C90E}"/>
    <hyperlink ref="F85" r:id="rId11" xr:uid="{82EE1170-895C-425A-8326-2F85AB09C15F}"/>
    <hyperlink ref="H82" r:id="rId12" xr:uid="{01620BC9-C242-4548-9BCC-EC69724F0F1F}"/>
    <hyperlink ref="H83" r:id="rId13" xr:uid="{2128C57B-37F5-41B4-AAED-C7FB6ACC9A28}"/>
    <hyperlink ref="F87" r:id="rId14" xr:uid="{CCA77B59-A84D-48D0-9E0A-43468D6D5252}"/>
    <hyperlink ref="F88" r:id="rId15" xr:uid="{59B60CF2-CD0B-407C-8026-431670947035}"/>
    <hyperlink ref="C81" r:id="rId16" xr:uid="{B794FA73-168A-4CF5-A491-9F47F9C21B86}"/>
    <hyperlink ref="C82" r:id="rId17" xr:uid="{AD0AC067-4971-4236-894D-33025F7D7B16}"/>
  </hyperlinks>
  <pageMargins left="0.7" right="0.7" top="0.75" bottom="0.75" header="0.3" footer="0.3"/>
  <pageSetup paperSize="9" scale="52" orientation="landscape"/>
  <headerFooter>
    <oddFooter>&amp;L_x000D_&amp;1#&amp;"Calibri"&amp;10&amp;K000000 Sensitivity: Public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8326-EB2E-48AD-A7C6-5A5A4D63496E}">
  <sheetPr>
    <tabColor rgb="FFFFFF00"/>
    <pageSetUpPr fitToPage="1"/>
  </sheetPr>
  <dimension ref="A1:R354"/>
  <sheetViews>
    <sheetView showGridLines="0" topLeftCell="A104" zoomScaleNormal="100" zoomScaleSheetLayoutView="85" workbookViewId="0">
      <selection activeCell="D225" sqref="D225"/>
    </sheetView>
  </sheetViews>
  <sheetFormatPr defaultColWidth="9.140625" defaultRowHeight="18" customHeight="1"/>
  <cols>
    <col min="1" max="1" width="20.140625" style="855" customWidth="1"/>
    <col min="2" max="2" width="25.140625" style="16" customWidth="1"/>
    <col min="3" max="3" width="23.7109375" style="16" customWidth="1"/>
    <col min="4" max="4" width="20" style="16" customWidth="1"/>
    <col min="5" max="5" width="18.7109375" style="16" customWidth="1"/>
    <col min="6" max="6" width="18.28515625" style="11" customWidth="1"/>
    <col min="7" max="7" width="18.7109375" style="11" customWidth="1"/>
    <col min="8" max="8" width="21.140625" style="11" customWidth="1"/>
    <col min="9" max="9" width="30.7109375" style="331" customWidth="1"/>
    <col min="10" max="10" width="14.28515625" style="331" bestFit="1" customWidth="1"/>
    <col min="11" max="11" width="23.28515625" style="331" customWidth="1"/>
    <col min="12" max="12" width="17.5703125" style="331" customWidth="1"/>
    <col min="13" max="16384" width="9.140625" style="331"/>
  </cols>
  <sheetData>
    <row r="1" spans="1:10" s="122" customFormat="1" ht="18" customHeight="1" thickBot="1">
      <c r="A1" s="855"/>
      <c r="B1" s="752"/>
      <c r="C1" s="752"/>
      <c r="D1" s="752"/>
      <c r="E1" s="752"/>
    </row>
    <row r="2" spans="1:10" s="122" customFormat="1" ht="20.100000000000001" customHeight="1" thickBot="1">
      <c r="A2" s="855"/>
      <c r="B2" s="1573" t="s">
        <v>0</v>
      </c>
      <c r="C2" s="1573"/>
      <c r="D2" s="1573"/>
      <c r="E2" s="1573"/>
      <c r="G2" s="943" t="s">
        <v>241</v>
      </c>
    </row>
    <row r="3" spans="1:10" s="122" customFormat="1" ht="18" customHeight="1" thickBot="1">
      <c r="A3" s="855"/>
      <c r="B3" s="1"/>
      <c r="C3" s="752"/>
      <c r="D3" s="752"/>
      <c r="E3" s="752"/>
      <c r="G3" s="169"/>
    </row>
    <row r="4" spans="1:10" s="122" customFormat="1" ht="30" customHeight="1" thickBot="1">
      <c r="A4" s="855"/>
      <c r="B4" s="1574" t="s">
        <v>12</v>
      </c>
      <c r="C4" s="1575"/>
      <c r="D4" s="1575"/>
      <c r="E4" s="1576"/>
      <c r="F4" s="754"/>
      <c r="G4" s="313"/>
      <c r="H4" s="313"/>
      <c r="I4" s="696"/>
    </row>
    <row r="5" spans="1:10" s="145" customFormat="1" ht="18" customHeight="1">
      <c r="A5" s="855"/>
      <c r="B5" s="148"/>
      <c r="C5" s="148"/>
      <c r="D5" s="753"/>
      <c r="E5" s="753"/>
      <c r="F5" s="746"/>
      <c r="G5" s="396"/>
    </row>
    <row r="6" spans="1:10" s="145" customFormat="1" ht="18" customHeight="1">
      <c r="A6" s="855"/>
      <c r="B6" s="614"/>
      <c r="C6" s="614"/>
      <c r="D6" s="614"/>
      <c r="E6" s="614"/>
      <c r="F6" s="145" t="s">
        <v>1121</v>
      </c>
      <c r="G6" s="765"/>
      <c r="H6" s="331"/>
    </row>
    <row r="7" spans="1:10" s="147" customFormat="1" ht="20.100000000000001" hidden="1" customHeight="1">
      <c r="A7" s="873"/>
      <c r="B7" s="962" t="s">
        <v>643</v>
      </c>
      <c r="C7" s="942" t="s">
        <v>711</v>
      </c>
      <c r="D7" s="942">
        <v>45502</v>
      </c>
      <c r="E7" s="757">
        <f t="shared" ref="E7" si="0">D7+5</f>
        <v>45507</v>
      </c>
      <c r="F7" s="767"/>
      <c r="G7" s="757"/>
      <c r="H7" s="615">
        <f t="shared" ref="H7" si="1">WEEKNUM(G7)</f>
        <v>0</v>
      </c>
      <c r="I7" s="145"/>
      <c r="J7" s="145"/>
    </row>
    <row r="8" spans="1:10" s="147" customFormat="1" ht="20.100000000000001" hidden="1" customHeight="1">
      <c r="A8" s="873"/>
      <c r="B8" s="1094"/>
      <c r="C8" s="1095"/>
      <c r="D8" s="1095"/>
      <c r="E8" s="1096"/>
      <c r="F8" s="767"/>
      <c r="G8" s="763"/>
      <c r="H8" s="614"/>
      <c r="I8" s="145"/>
      <c r="J8" s="145"/>
    </row>
    <row r="9" spans="1:10" s="149" customFormat="1" ht="20.100000000000001" customHeight="1">
      <c r="A9" s="1018"/>
      <c r="B9" s="1587" t="s">
        <v>245</v>
      </c>
      <c r="C9" s="1587"/>
      <c r="D9" s="1587"/>
      <c r="E9" s="1587"/>
      <c r="F9" s="1022"/>
      <c r="G9" s="145"/>
      <c r="H9" s="145"/>
    </row>
    <row r="10" spans="1:10" s="147" customFormat="1" ht="18.75" customHeight="1">
      <c r="A10" s="855"/>
      <c r="B10" s="762"/>
      <c r="C10" s="750"/>
      <c r="D10" s="751"/>
      <c r="E10" s="763"/>
      <c r="F10" s="767"/>
      <c r="G10" s="424"/>
      <c r="H10" s="424"/>
      <c r="I10" s="145"/>
      <c r="J10" s="145"/>
    </row>
    <row r="11" spans="1:10" s="193" customFormat="1" ht="33" customHeight="1">
      <c r="A11" s="804"/>
      <c r="B11" s="1589" t="s">
        <v>12</v>
      </c>
      <c r="C11" s="1590"/>
      <c r="D11" s="1579" t="s">
        <v>247</v>
      </c>
      <c r="E11" s="1147" t="s">
        <v>59</v>
      </c>
      <c r="F11" s="1179"/>
      <c r="G11" s="1180"/>
      <c r="H11" s="1181"/>
    </row>
    <row r="12" spans="1:10" s="193" customFormat="1" ht="18" customHeight="1">
      <c r="A12" s="804"/>
      <c r="B12" s="1148" t="s">
        <v>249</v>
      </c>
      <c r="C12" s="1148" t="s">
        <v>250</v>
      </c>
      <c r="D12" s="1580"/>
      <c r="E12" s="1149" t="s">
        <v>64</v>
      </c>
      <c r="F12" s="1179"/>
      <c r="G12" s="1183" t="s">
        <v>252</v>
      </c>
    </row>
    <row r="13" spans="1:10" s="193" customFormat="1" ht="20.100000000000001" hidden="1" customHeight="1">
      <c r="A13" s="804"/>
      <c r="B13" s="1154" t="s">
        <v>653</v>
      </c>
      <c r="C13" s="1154" t="s">
        <v>4556</v>
      </c>
      <c r="D13" s="1154">
        <v>45665</v>
      </c>
      <c r="E13" s="1184">
        <f t="shared" ref="E13:E14" si="2">D13+7</f>
        <v>45672</v>
      </c>
      <c r="F13" s="1181"/>
      <c r="G13" s="1151" t="e">
        <v>#REF!</v>
      </c>
    </row>
    <row r="14" spans="1:10" s="193" customFormat="1" ht="20.100000000000001" hidden="1" customHeight="1">
      <c r="A14" s="804" t="s">
        <v>785</v>
      </c>
      <c r="B14" s="1154" t="s">
        <v>273</v>
      </c>
      <c r="C14" s="1154" t="s">
        <v>4557</v>
      </c>
      <c r="D14" s="1154">
        <v>45304</v>
      </c>
      <c r="E14" s="1184">
        <f t="shared" si="2"/>
        <v>45311</v>
      </c>
      <c r="F14" s="1181"/>
      <c r="G14" s="1151" t="e">
        <v>#REF!</v>
      </c>
    </row>
    <row r="15" spans="1:10" s="193" customFormat="1" ht="20.100000000000001" hidden="1" customHeight="1">
      <c r="A15" s="804" t="s">
        <v>4558</v>
      </c>
      <c r="B15" s="1154" t="s">
        <v>796</v>
      </c>
      <c r="C15" s="1154" t="s">
        <v>4559</v>
      </c>
      <c r="D15" s="1155" t="s">
        <v>283</v>
      </c>
      <c r="E15" s="1193"/>
      <c r="F15" s="1181"/>
      <c r="G15" s="1151" t="e">
        <v>#REF!</v>
      </c>
    </row>
    <row r="16" spans="1:10" s="193" customFormat="1" ht="20.100000000000001" hidden="1" customHeight="1">
      <c r="A16" s="804"/>
      <c r="B16" s="1154" t="s">
        <v>253</v>
      </c>
      <c r="C16" s="1154" t="s">
        <v>4560</v>
      </c>
      <c r="D16" s="1154">
        <v>45688</v>
      </c>
      <c r="E16" s="1184">
        <f t="shared" ref="E16" si="3">D16+7</f>
        <v>45695</v>
      </c>
      <c r="F16" s="1181"/>
      <c r="G16" s="1151" t="e">
        <v>#REF!</v>
      </c>
    </row>
    <row r="17" spans="1:7" s="193" customFormat="1" ht="20.100000000000001" hidden="1" customHeight="1">
      <c r="A17" s="804" t="s">
        <v>653</v>
      </c>
      <c r="B17" s="1158" t="s">
        <v>307</v>
      </c>
      <c r="C17" s="1154" t="s">
        <v>4561</v>
      </c>
      <c r="D17" s="1156"/>
      <c r="E17" s="1193"/>
      <c r="F17" s="1181"/>
      <c r="G17" s="1151" t="e">
        <v>#REF!</v>
      </c>
    </row>
    <row r="18" spans="1:7" s="193" customFormat="1" ht="20.100000000000001" hidden="1" customHeight="1">
      <c r="A18" s="804"/>
      <c r="B18" s="1158" t="s">
        <v>307</v>
      </c>
      <c r="C18" s="1154" t="s">
        <v>4562</v>
      </c>
      <c r="D18" s="1156"/>
      <c r="E18" s="1193"/>
      <c r="F18" s="1181"/>
      <c r="G18" s="1151" t="e">
        <v>#REF!</v>
      </c>
    </row>
    <row r="19" spans="1:7" s="193" customFormat="1" ht="20.100000000000001" hidden="1" customHeight="1">
      <c r="A19" s="804" t="s">
        <v>4558</v>
      </c>
      <c r="B19" s="1158" t="s">
        <v>307</v>
      </c>
      <c r="C19" s="1154" t="s">
        <v>4563</v>
      </c>
      <c r="D19" s="1156"/>
      <c r="E19" s="1193"/>
      <c r="F19" s="1181"/>
      <c r="G19" s="1151" t="e">
        <v>#REF!</v>
      </c>
    </row>
    <row r="20" spans="1:7" s="193" customFormat="1" ht="20.100000000000001" hidden="1" customHeight="1">
      <c r="A20" s="804"/>
      <c r="B20" s="1154" t="s">
        <v>653</v>
      </c>
      <c r="C20" s="1154" t="s">
        <v>4564</v>
      </c>
      <c r="D20" s="1154">
        <v>45714</v>
      </c>
      <c r="E20" s="1184">
        <f t="shared" ref="E20:E22" si="4">D20+7</f>
        <v>45721</v>
      </c>
      <c r="F20" s="1181"/>
      <c r="G20" s="1151" t="e">
        <v>#REF!</v>
      </c>
    </row>
    <row r="21" spans="1:7" s="193" customFormat="1" ht="18.75" hidden="1" customHeight="1">
      <c r="A21" s="804" t="s">
        <v>653</v>
      </c>
      <c r="B21" s="1154" t="s">
        <v>796</v>
      </c>
      <c r="C21" s="1154" t="s">
        <v>4565</v>
      </c>
      <c r="D21" s="1154">
        <v>45720</v>
      </c>
      <c r="E21" s="1184">
        <f t="shared" si="4"/>
        <v>45727</v>
      </c>
      <c r="F21" s="1181"/>
      <c r="G21" s="1151" t="e">
        <v>#REF!</v>
      </c>
    </row>
    <row r="22" spans="1:7" s="193" customFormat="1" ht="20.100000000000001" hidden="1" customHeight="1">
      <c r="A22" s="804" t="s">
        <v>273</v>
      </c>
      <c r="B22" s="1154" t="s">
        <v>253</v>
      </c>
      <c r="C22" s="1154" t="s">
        <v>4566</v>
      </c>
      <c r="D22" s="1154">
        <v>45728</v>
      </c>
      <c r="E22" s="1184">
        <f t="shared" si="4"/>
        <v>45735</v>
      </c>
      <c r="F22" s="1181"/>
      <c r="G22" s="1151" t="e">
        <v>#REF!</v>
      </c>
    </row>
    <row r="23" spans="1:7" s="193" customFormat="1" ht="20.100000000000001" hidden="1" customHeight="1">
      <c r="A23" s="804" t="s">
        <v>4567</v>
      </c>
      <c r="B23" s="1167" t="s">
        <v>4568</v>
      </c>
      <c r="C23" s="1154" t="s">
        <v>4569</v>
      </c>
      <c r="D23" s="1154">
        <v>45744</v>
      </c>
      <c r="E23" s="1184">
        <f t="shared" ref="E23:E24" si="5">D23+7</f>
        <v>45751</v>
      </c>
      <c r="F23" s="1181"/>
      <c r="G23" s="1151">
        <v>12</v>
      </c>
    </row>
    <row r="24" spans="1:7" s="193" customFormat="1" ht="20.100000000000001" hidden="1" customHeight="1">
      <c r="A24" s="804" t="s">
        <v>4570</v>
      </c>
      <c r="B24" s="1154" t="s">
        <v>647</v>
      </c>
      <c r="C24" s="1154" t="s">
        <v>4571</v>
      </c>
      <c r="D24" s="1154">
        <v>45753</v>
      </c>
      <c r="E24" s="1184">
        <f t="shared" si="5"/>
        <v>45760</v>
      </c>
      <c r="F24" s="1181"/>
      <c r="G24" s="1151">
        <v>13</v>
      </c>
    </row>
    <row r="25" spans="1:7" s="193" customFormat="1" ht="20.100000000000001" hidden="1" customHeight="1">
      <c r="A25" s="804" t="s">
        <v>4572</v>
      </c>
      <c r="B25" s="1154" t="s">
        <v>653</v>
      </c>
      <c r="C25" s="1154" t="s">
        <v>4573</v>
      </c>
      <c r="D25" s="1155" t="s">
        <v>283</v>
      </c>
      <c r="E25" s="1193"/>
      <c r="F25" s="1181"/>
      <c r="G25" s="1151">
        <v>14</v>
      </c>
    </row>
    <row r="26" spans="1:7" s="193" customFormat="1" ht="20.100000000000001" hidden="1" customHeight="1">
      <c r="A26" s="804" t="s">
        <v>253</v>
      </c>
      <c r="B26" s="1154" t="s">
        <v>253</v>
      </c>
      <c r="C26" s="1154" t="s">
        <v>4574</v>
      </c>
      <c r="D26" s="1154">
        <v>45760</v>
      </c>
      <c r="E26" s="1184">
        <f t="shared" ref="E26" si="6">D26+7</f>
        <v>45767</v>
      </c>
      <c r="F26" s="1181"/>
      <c r="G26" s="1151">
        <v>15</v>
      </c>
    </row>
    <row r="27" spans="1:7" s="193" customFormat="1" ht="20.100000000000001" hidden="1" customHeight="1">
      <c r="A27" s="804"/>
      <c r="B27" s="1158" t="s">
        <v>307</v>
      </c>
      <c r="C27" s="1154" t="s">
        <v>4575</v>
      </c>
      <c r="D27" s="1156"/>
      <c r="E27" s="1193"/>
      <c r="F27" s="1181"/>
      <c r="G27" s="1151">
        <v>16</v>
      </c>
    </row>
    <row r="28" spans="1:7" s="193" customFormat="1" ht="20.100000000000001" hidden="1" customHeight="1">
      <c r="A28" s="804" t="s">
        <v>653</v>
      </c>
      <c r="B28" s="1154" t="s">
        <v>4568</v>
      </c>
      <c r="C28" s="1154" t="s">
        <v>4576</v>
      </c>
      <c r="D28" s="1154">
        <v>45775</v>
      </c>
      <c r="E28" s="1184">
        <f t="shared" ref="E28" si="7">D28+7</f>
        <v>45782</v>
      </c>
      <c r="F28" s="1181"/>
      <c r="G28" s="1151">
        <v>17</v>
      </c>
    </row>
    <row r="29" spans="1:7" s="193" customFormat="1" ht="20.100000000000001" hidden="1" customHeight="1">
      <c r="A29" s="804"/>
      <c r="B29" s="1154" t="s">
        <v>253</v>
      </c>
      <c r="C29" s="1154" t="s">
        <v>4577</v>
      </c>
      <c r="D29" s="1154">
        <v>45781</v>
      </c>
      <c r="E29" s="1184">
        <f t="shared" ref="E29" si="8">D29+7</f>
        <v>45788</v>
      </c>
      <c r="F29" s="1181"/>
      <c r="G29" s="1151">
        <v>18</v>
      </c>
    </row>
    <row r="30" spans="1:7" s="193" customFormat="1" ht="20.100000000000001" hidden="1" customHeight="1">
      <c r="A30" s="804"/>
      <c r="B30" s="1154" t="s">
        <v>653</v>
      </c>
      <c r="C30" s="1154" t="s">
        <v>4578</v>
      </c>
      <c r="D30" s="1154">
        <v>45788</v>
      </c>
      <c r="E30" s="1184">
        <f t="shared" ref="E30:E31" si="9">D30+7</f>
        <v>45795</v>
      </c>
      <c r="F30" s="1181"/>
      <c r="G30" s="1151">
        <v>19</v>
      </c>
    </row>
    <row r="31" spans="1:7" s="193" customFormat="1" ht="20.100000000000001" hidden="1" customHeight="1">
      <c r="A31" s="804"/>
      <c r="B31" s="1154" t="s">
        <v>837</v>
      </c>
      <c r="C31" s="1154" t="s">
        <v>4579</v>
      </c>
      <c r="D31" s="1154">
        <v>45795</v>
      </c>
      <c r="E31" s="1184">
        <f t="shared" si="9"/>
        <v>45802</v>
      </c>
      <c r="F31" s="1181"/>
      <c r="G31" s="1151">
        <v>20</v>
      </c>
    </row>
    <row r="32" spans="1:7" s="193" customFormat="1" ht="20.100000000000001" hidden="1" customHeight="1">
      <c r="A32" s="804"/>
      <c r="B32" s="1154" t="s">
        <v>4568</v>
      </c>
      <c r="C32" s="1154" t="s">
        <v>4580</v>
      </c>
      <c r="D32" s="1154">
        <v>45806</v>
      </c>
      <c r="E32" s="1184">
        <f t="shared" ref="E32:E35" si="10">D32+7</f>
        <v>45813</v>
      </c>
      <c r="F32" s="1181"/>
      <c r="G32" s="1151">
        <v>21</v>
      </c>
    </row>
    <row r="33" spans="1:7" s="193" customFormat="1" ht="20.100000000000001" hidden="1" customHeight="1">
      <c r="A33" s="804"/>
      <c r="B33" s="1154" t="s">
        <v>253</v>
      </c>
      <c r="C33" s="1154" t="s">
        <v>4581</v>
      </c>
      <c r="D33" s="1154">
        <v>45814</v>
      </c>
      <c r="E33" s="1184">
        <f t="shared" si="10"/>
        <v>45821</v>
      </c>
      <c r="F33" s="1181"/>
      <c r="G33" s="1151">
        <v>22</v>
      </c>
    </row>
    <row r="34" spans="1:7" s="193" customFormat="1" ht="20.100000000000001" hidden="1" customHeight="1">
      <c r="A34" s="804"/>
      <c r="B34" s="1158" t="s">
        <v>307</v>
      </c>
      <c r="C34" s="1154" t="s">
        <v>4582</v>
      </c>
      <c r="D34" s="1156"/>
      <c r="E34" s="1193"/>
      <c r="F34" s="1181"/>
      <c r="G34" s="1151">
        <v>23</v>
      </c>
    </row>
    <row r="35" spans="1:7" s="193" customFormat="1" ht="20.100000000000001" hidden="1" customHeight="1">
      <c r="A35" s="804"/>
      <c r="B35" s="1154" t="s">
        <v>4568</v>
      </c>
      <c r="C35" s="1154" t="s">
        <v>4583</v>
      </c>
      <c r="D35" s="1154">
        <v>45831</v>
      </c>
      <c r="E35" s="1184">
        <f t="shared" si="10"/>
        <v>45838</v>
      </c>
      <c r="F35" s="1181"/>
      <c r="G35" s="1151">
        <v>24</v>
      </c>
    </row>
    <row r="36" spans="1:7" s="193" customFormat="1" ht="20.100000000000001" hidden="1" customHeight="1">
      <c r="A36" s="804"/>
      <c r="B36" s="1154" t="s">
        <v>837</v>
      </c>
      <c r="C36" s="1154" t="s">
        <v>4584</v>
      </c>
      <c r="D36" s="1154">
        <v>45831</v>
      </c>
      <c r="E36" s="1184">
        <f t="shared" ref="E36:E38" si="11">D36+7</f>
        <v>45838</v>
      </c>
      <c r="F36" s="1181"/>
      <c r="G36" s="1151">
        <v>25</v>
      </c>
    </row>
    <row r="37" spans="1:7" s="193" customFormat="1" ht="20.100000000000001" hidden="1" customHeight="1">
      <c r="A37" s="804"/>
      <c r="B37" s="1154" t="s">
        <v>690</v>
      </c>
      <c r="C37" s="1154" t="s">
        <v>4585</v>
      </c>
      <c r="D37" s="1154">
        <v>45843</v>
      </c>
      <c r="E37" s="1184">
        <f t="shared" si="11"/>
        <v>45850</v>
      </c>
      <c r="F37" s="1181"/>
      <c r="G37" s="1151">
        <v>26</v>
      </c>
    </row>
    <row r="38" spans="1:7" s="193" customFormat="1" ht="20.100000000000001" hidden="1" customHeight="1">
      <c r="A38" s="804" t="s">
        <v>4568</v>
      </c>
      <c r="B38" s="1154" t="s">
        <v>774</v>
      </c>
      <c r="C38" s="1154" t="s">
        <v>4586</v>
      </c>
      <c r="D38" s="1154">
        <v>45843</v>
      </c>
      <c r="E38" s="1184">
        <f t="shared" si="11"/>
        <v>45850</v>
      </c>
      <c r="F38" s="1181"/>
      <c r="G38" s="1151">
        <v>27</v>
      </c>
    </row>
    <row r="39" spans="1:7" s="193" customFormat="1" ht="20.100000000000001" hidden="1" customHeight="1">
      <c r="B39" s="1158" t="s">
        <v>307</v>
      </c>
      <c r="C39" s="1154" t="s">
        <v>4587</v>
      </c>
      <c r="D39" s="1156"/>
      <c r="E39" s="1193"/>
      <c r="F39" s="1181"/>
      <c r="G39" s="1151">
        <v>28</v>
      </c>
    </row>
    <row r="40" spans="1:7" s="193" customFormat="1" ht="20.100000000000001" hidden="1" customHeight="1">
      <c r="A40" s="804" t="s">
        <v>837</v>
      </c>
      <c r="B40" s="1154" t="s">
        <v>4588</v>
      </c>
      <c r="C40" s="1154" t="s">
        <v>4589</v>
      </c>
      <c r="D40" s="1154">
        <v>45863</v>
      </c>
      <c r="E40" s="1184">
        <f t="shared" ref="E40:E42" si="12">D40+7</f>
        <v>45870</v>
      </c>
      <c r="F40" s="1181"/>
      <c r="G40" s="1151">
        <v>29</v>
      </c>
    </row>
    <row r="41" spans="1:7" s="193" customFormat="1" ht="20.100000000000001" hidden="1" customHeight="1">
      <c r="A41" s="804" t="s">
        <v>762</v>
      </c>
      <c r="B41" s="1154" t="s">
        <v>4590</v>
      </c>
      <c r="C41" s="1154" t="s">
        <v>4591</v>
      </c>
      <c r="D41" s="1154">
        <v>45868</v>
      </c>
      <c r="E41" s="1184">
        <f t="shared" si="12"/>
        <v>45875</v>
      </c>
      <c r="F41" s="1181"/>
      <c r="G41" s="1151">
        <v>30</v>
      </c>
    </row>
    <row r="42" spans="1:7" s="193" customFormat="1" ht="20.100000000000001" hidden="1" customHeight="1">
      <c r="A42" s="804" t="s">
        <v>774</v>
      </c>
      <c r="B42" s="1158" t="s">
        <v>307</v>
      </c>
      <c r="C42" s="1154" t="s">
        <v>4592</v>
      </c>
      <c r="D42" s="1156">
        <v>45870</v>
      </c>
      <c r="E42" s="1193">
        <f t="shared" si="12"/>
        <v>45877</v>
      </c>
      <c r="F42" s="1181"/>
      <c r="G42" s="1151">
        <v>31</v>
      </c>
    </row>
    <row r="43" spans="1:7" s="193" customFormat="1" ht="20.100000000000001" hidden="1" customHeight="1">
      <c r="A43" s="804"/>
      <c r="B43" s="1168" t="s">
        <v>4558</v>
      </c>
      <c r="C43" s="1154" t="s">
        <v>4593</v>
      </c>
      <c r="D43" s="1154">
        <v>45880</v>
      </c>
      <c r="E43" s="1184">
        <f>D43+7</f>
        <v>45887</v>
      </c>
      <c r="F43" s="1181"/>
      <c r="G43" s="1151">
        <v>32</v>
      </c>
    </row>
    <row r="44" spans="1:7" s="193" customFormat="1" ht="20.100000000000001" hidden="1" customHeight="1">
      <c r="A44" s="804" t="s">
        <v>4594</v>
      </c>
      <c r="B44" s="1154" t="s">
        <v>837</v>
      </c>
      <c r="C44" s="1154" t="s">
        <v>4595</v>
      </c>
      <c r="D44" s="1154">
        <v>45888</v>
      </c>
      <c r="E44" s="1184">
        <f t="shared" ref="E44" si="13">D44+7</f>
        <v>45895</v>
      </c>
      <c r="F44" s="1181"/>
      <c r="G44" s="1151">
        <v>33</v>
      </c>
    </row>
    <row r="45" spans="1:7" s="193" customFormat="1" ht="20.100000000000001" hidden="1" customHeight="1">
      <c r="A45" s="804" t="s">
        <v>690</v>
      </c>
      <c r="B45" s="1158" t="s">
        <v>307</v>
      </c>
      <c r="C45" s="1154" t="s">
        <v>4596</v>
      </c>
      <c r="D45" s="1156"/>
      <c r="E45" s="1193"/>
      <c r="F45" s="1181"/>
      <c r="G45" s="1151">
        <v>34</v>
      </c>
    </row>
    <row r="46" spans="1:7" s="193" customFormat="1" ht="20.100000000000001" hidden="1" customHeight="1">
      <c r="A46" s="804" t="s">
        <v>837</v>
      </c>
      <c r="B46" s="1158" t="s">
        <v>307</v>
      </c>
      <c r="C46" s="1154" t="s">
        <v>4597</v>
      </c>
      <c r="D46" s="1156"/>
      <c r="E46" s="1193"/>
      <c r="F46" s="1181"/>
      <c r="G46" s="1151">
        <v>35</v>
      </c>
    </row>
    <row r="47" spans="1:7" s="193" customFormat="1" ht="20.100000000000001" hidden="1" customHeight="1">
      <c r="A47" s="804" t="s">
        <v>4558</v>
      </c>
      <c r="B47" s="1154" t="s">
        <v>837</v>
      </c>
      <c r="C47" s="1154" t="s">
        <v>4598</v>
      </c>
      <c r="D47" s="1154">
        <v>45904</v>
      </c>
      <c r="E47" s="1184">
        <f t="shared" ref="E47:E50" si="14">D47+7</f>
        <v>45911</v>
      </c>
      <c r="F47" s="1181"/>
      <c r="G47" s="1151">
        <v>36</v>
      </c>
    </row>
    <row r="48" spans="1:7" s="193" customFormat="1" ht="20.100000000000001" hidden="1" customHeight="1">
      <c r="A48" s="804" t="s">
        <v>4599</v>
      </c>
      <c r="B48" s="1154" t="s">
        <v>4558</v>
      </c>
      <c r="C48" s="1154" t="s">
        <v>4600</v>
      </c>
      <c r="D48" s="1154">
        <v>45914</v>
      </c>
      <c r="E48" s="1184">
        <f t="shared" si="14"/>
        <v>45921</v>
      </c>
      <c r="F48" s="1181"/>
      <c r="G48" s="1151">
        <v>37</v>
      </c>
    </row>
    <row r="49" spans="1:7" s="193" customFormat="1" ht="20.100000000000001" hidden="1" customHeight="1">
      <c r="A49" s="804" t="s">
        <v>4601</v>
      </c>
      <c r="B49" s="1154" t="s">
        <v>790</v>
      </c>
      <c r="C49" s="1154" t="s">
        <v>4602</v>
      </c>
      <c r="D49" s="1154">
        <v>45924</v>
      </c>
      <c r="E49" s="1184">
        <f t="shared" ref="E49" si="15">D49+7</f>
        <v>45931</v>
      </c>
      <c r="F49" s="1181"/>
      <c r="G49" s="1151">
        <v>38</v>
      </c>
    </row>
    <row r="50" spans="1:7" s="193" customFormat="1" ht="20.100000000000001" hidden="1" customHeight="1">
      <c r="A50" s="804" t="s">
        <v>4603</v>
      </c>
      <c r="B50" s="1168" t="s">
        <v>4604</v>
      </c>
      <c r="C50" s="1168" t="s">
        <v>4605</v>
      </c>
      <c r="D50" s="1168">
        <v>45934</v>
      </c>
      <c r="E50" s="1184">
        <f t="shared" si="14"/>
        <v>45941</v>
      </c>
      <c r="F50" s="1181"/>
      <c r="G50" s="1151">
        <v>39</v>
      </c>
    </row>
    <row r="51" spans="1:7" s="193" customFormat="1" ht="20.100000000000001" hidden="1" customHeight="1">
      <c r="A51" s="804" t="s">
        <v>4606</v>
      </c>
      <c r="B51" s="1168" t="s">
        <v>647</v>
      </c>
      <c r="C51" s="1168" t="s">
        <v>4607</v>
      </c>
      <c r="D51" s="1168">
        <v>45929</v>
      </c>
      <c r="E51" s="1184">
        <f t="shared" ref="E51:E54" si="16">D51+7</f>
        <v>45936</v>
      </c>
      <c r="F51" s="1181"/>
      <c r="G51" s="1151">
        <v>40</v>
      </c>
    </row>
    <row r="52" spans="1:7" s="193" customFormat="1" ht="20.100000000000001" hidden="1" customHeight="1">
      <c r="A52" s="804"/>
      <c r="B52" s="1154" t="s">
        <v>4558</v>
      </c>
      <c r="C52" s="1154" t="s">
        <v>4608</v>
      </c>
      <c r="D52" s="1154">
        <v>45946</v>
      </c>
      <c r="E52" s="1184">
        <f t="shared" si="16"/>
        <v>45953</v>
      </c>
      <c r="F52" s="1181"/>
      <c r="G52" s="1151">
        <v>41</v>
      </c>
    </row>
    <row r="53" spans="1:7" s="193" customFormat="1" ht="20.100000000000001" hidden="1" customHeight="1">
      <c r="A53" s="804" t="s">
        <v>4609</v>
      </c>
      <c r="B53" s="1159" t="s">
        <v>307</v>
      </c>
      <c r="C53" s="1154" t="s">
        <v>4610</v>
      </c>
      <c r="D53" s="1160">
        <v>45947</v>
      </c>
      <c r="E53" s="1187">
        <f t="shared" si="16"/>
        <v>45954</v>
      </c>
      <c r="F53" s="1181"/>
      <c r="G53" s="1151">
        <v>42</v>
      </c>
    </row>
    <row r="54" spans="1:7" s="193" customFormat="1" ht="20.100000000000001" hidden="1" customHeight="1">
      <c r="A54" s="804" t="s">
        <v>647</v>
      </c>
      <c r="B54" s="1154" t="s">
        <v>790</v>
      </c>
      <c r="C54" s="1154" t="s">
        <v>4611</v>
      </c>
      <c r="D54" s="1154">
        <v>45957</v>
      </c>
      <c r="E54" s="1184">
        <f t="shared" si="16"/>
        <v>45964</v>
      </c>
      <c r="F54" s="1181"/>
      <c r="G54" s="1151">
        <v>43</v>
      </c>
    </row>
    <row r="55" spans="1:7" s="193" customFormat="1" ht="20.100000000000001" hidden="1" customHeight="1">
      <c r="A55" s="804" t="s">
        <v>766</v>
      </c>
      <c r="B55" s="1154" t="s">
        <v>647</v>
      </c>
      <c r="C55" s="1154" t="s">
        <v>4612</v>
      </c>
      <c r="D55" s="1154">
        <v>45964</v>
      </c>
      <c r="E55" s="1184">
        <f t="shared" ref="E55" si="17">D55+7</f>
        <v>45971</v>
      </c>
      <c r="F55" s="1181"/>
      <c r="G55" s="1151">
        <v>44</v>
      </c>
    </row>
    <row r="56" spans="1:7" s="193" customFormat="1" ht="20.100000000000001" hidden="1" customHeight="1">
      <c r="A56" s="804" t="s">
        <v>911</v>
      </c>
      <c r="B56" s="1167" t="s">
        <v>774</v>
      </c>
      <c r="C56" s="1154" t="s">
        <v>4613</v>
      </c>
      <c r="D56" s="1154">
        <v>45971</v>
      </c>
      <c r="E56" s="1184">
        <f t="shared" ref="E56:E59" si="18">D56+7</f>
        <v>45978</v>
      </c>
      <c r="F56" s="1181"/>
      <c r="G56" s="1151">
        <v>45</v>
      </c>
    </row>
    <row r="57" spans="1:7" s="193" customFormat="1" ht="20.100000000000001" hidden="1" customHeight="1">
      <c r="A57" s="804" t="s">
        <v>790</v>
      </c>
      <c r="B57" s="1154" t="s">
        <v>4558</v>
      </c>
      <c r="C57" s="1154" t="s">
        <v>4614</v>
      </c>
      <c r="D57" s="1154">
        <v>45980</v>
      </c>
      <c r="E57" s="1184">
        <f t="shared" si="18"/>
        <v>45987</v>
      </c>
      <c r="F57" s="1181"/>
      <c r="G57" s="1151">
        <v>46</v>
      </c>
    </row>
    <row r="58" spans="1:7" s="193" customFormat="1" ht="20.100000000000001" hidden="1" customHeight="1">
      <c r="A58" s="804" t="s">
        <v>4615</v>
      </c>
      <c r="B58" s="1159" t="s">
        <v>307</v>
      </c>
      <c r="C58" s="1154" t="s">
        <v>4616</v>
      </c>
      <c r="D58" s="1160">
        <v>45986</v>
      </c>
      <c r="E58" s="1187">
        <f t="shared" si="18"/>
        <v>45993</v>
      </c>
      <c r="F58" s="1181"/>
      <c r="G58" s="1151">
        <v>47</v>
      </c>
    </row>
    <row r="59" spans="1:7" s="193" customFormat="1" ht="20.100000000000001" hidden="1" customHeight="1">
      <c r="A59" s="804" t="s">
        <v>4617</v>
      </c>
      <c r="B59" s="1154" t="s">
        <v>4618</v>
      </c>
      <c r="C59" s="1154" t="s">
        <v>4619</v>
      </c>
      <c r="D59" s="1154">
        <v>45994</v>
      </c>
      <c r="E59" s="1184">
        <f t="shared" si="18"/>
        <v>46001</v>
      </c>
      <c r="F59" s="1181"/>
      <c r="G59" s="1151">
        <v>48</v>
      </c>
    </row>
    <row r="60" spans="1:7" s="193" customFormat="1" ht="20.100000000000001" hidden="1" customHeight="1">
      <c r="A60" s="804" t="s">
        <v>774</v>
      </c>
      <c r="B60" s="1154" t="s">
        <v>647</v>
      </c>
      <c r="C60" s="1154" t="s">
        <v>4620</v>
      </c>
      <c r="D60" s="1154">
        <v>45999</v>
      </c>
      <c r="E60" s="1184">
        <f t="shared" ref="E60:E61" si="19">D60+7</f>
        <v>46006</v>
      </c>
      <c r="F60" s="1181"/>
      <c r="G60" s="1151">
        <v>49</v>
      </c>
    </row>
    <row r="61" spans="1:7" s="193" customFormat="1" ht="20.100000000000001" hidden="1" customHeight="1">
      <c r="A61" s="804" t="s">
        <v>802</v>
      </c>
      <c r="B61" s="1154" t="s">
        <v>774</v>
      </c>
      <c r="C61" s="1154" t="s">
        <v>4621</v>
      </c>
      <c r="D61" s="1154">
        <v>46005</v>
      </c>
      <c r="E61" s="1184">
        <f t="shared" si="19"/>
        <v>46012</v>
      </c>
      <c r="F61" s="1181"/>
      <c r="G61" s="1151">
        <v>50</v>
      </c>
    </row>
    <row r="62" spans="1:7" s="193" customFormat="1" ht="20.100000000000001" hidden="1" customHeight="1">
      <c r="A62" s="804" t="s">
        <v>790</v>
      </c>
      <c r="B62" s="1154" t="s">
        <v>802</v>
      </c>
      <c r="C62" s="1154" t="s">
        <v>4622</v>
      </c>
      <c r="D62" s="1154">
        <v>46010</v>
      </c>
      <c r="E62" s="1184">
        <f t="shared" ref="E62" si="20">D62+7</f>
        <v>46017</v>
      </c>
      <c r="F62" s="1181"/>
      <c r="G62" s="1151">
        <v>51</v>
      </c>
    </row>
    <row r="63" spans="1:7" s="193" customFormat="1" ht="20.100000000000001" hidden="1" customHeight="1">
      <c r="A63" s="804" t="s">
        <v>4615</v>
      </c>
      <c r="B63" s="1154" t="s">
        <v>647</v>
      </c>
      <c r="C63" s="1154" t="s">
        <v>4623</v>
      </c>
      <c r="D63" s="1154">
        <v>46019</v>
      </c>
      <c r="E63" s="1184">
        <f t="shared" ref="E63" si="21">D63+7</f>
        <v>46026</v>
      </c>
      <c r="F63" s="1181"/>
      <c r="G63" s="1151">
        <v>52</v>
      </c>
    </row>
    <row r="64" spans="1:7" s="193" customFormat="1" ht="20.100000000000001" hidden="1" customHeight="1">
      <c r="A64" s="804" t="s">
        <v>4624</v>
      </c>
      <c r="B64" s="1154" t="s">
        <v>790</v>
      </c>
      <c r="C64" s="1154" t="s">
        <v>4625</v>
      </c>
      <c r="D64" s="1154">
        <v>46026</v>
      </c>
      <c r="E64" s="1184">
        <f t="shared" ref="E64:E65" si="22">D64+7</f>
        <v>46033</v>
      </c>
      <c r="F64" s="1181"/>
      <c r="G64" s="1151">
        <v>1</v>
      </c>
    </row>
    <row r="65" spans="1:7" s="193" customFormat="1" ht="20.100000000000001" hidden="1" customHeight="1">
      <c r="A65" s="804" t="s">
        <v>4626</v>
      </c>
      <c r="B65" s="1154" t="s">
        <v>780</v>
      </c>
      <c r="C65" s="1154" t="s">
        <v>4627</v>
      </c>
      <c r="D65" s="1154">
        <v>46033</v>
      </c>
      <c r="E65" s="1184">
        <f t="shared" si="22"/>
        <v>46040</v>
      </c>
      <c r="F65" s="1181"/>
      <c r="G65" s="1151">
        <v>2</v>
      </c>
    </row>
    <row r="66" spans="1:7" s="193" customFormat="1" ht="20.100000000000001" hidden="1" customHeight="1">
      <c r="A66" s="804"/>
      <c r="B66" s="1154" t="s">
        <v>802</v>
      </c>
      <c r="C66" s="1154" t="s">
        <v>4628</v>
      </c>
      <c r="D66" s="1154">
        <v>46039</v>
      </c>
      <c r="E66" s="1184">
        <f t="shared" ref="E66" si="23">D66+7</f>
        <v>46046</v>
      </c>
      <c r="F66" s="1181"/>
      <c r="G66" s="1151">
        <v>3</v>
      </c>
    </row>
    <row r="67" spans="1:7" s="193" customFormat="1" ht="20.100000000000001" hidden="1" customHeight="1">
      <c r="A67" s="804" t="s">
        <v>790</v>
      </c>
      <c r="B67" s="1154" t="s">
        <v>647</v>
      </c>
      <c r="C67" s="1154" t="s">
        <v>4629</v>
      </c>
      <c r="D67" s="1154">
        <v>46047</v>
      </c>
      <c r="E67" s="1184">
        <f t="shared" ref="E67" si="24">D67+7</f>
        <v>46054</v>
      </c>
      <c r="F67" s="1181"/>
      <c r="G67" s="1151">
        <v>4</v>
      </c>
    </row>
    <row r="68" spans="1:7" s="193" customFormat="1" ht="20.100000000000001" hidden="1" customHeight="1">
      <c r="A68" s="804" t="s">
        <v>647</v>
      </c>
      <c r="B68" s="1154" t="s">
        <v>790</v>
      </c>
      <c r="C68" s="1154" t="s">
        <v>4630</v>
      </c>
      <c r="D68" s="1154">
        <v>46057</v>
      </c>
      <c r="E68" s="1184">
        <f t="shared" ref="E68" si="25">D68+7</f>
        <v>46064</v>
      </c>
      <c r="F68" s="1181"/>
      <c r="G68" s="1151">
        <v>5</v>
      </c>
    </row>
    <row r="69" spans="1:7" s="193" customFormat="1" ht="20.100000000000001" hidden="1" customHeight="1">
      <c r="A69" s="804" t="s">
        <v>774</v>
      </c>
      <c r="B69" s="1167" t="s">
        <v>780</v>
      </c>
      <c r="C69" s="1154" t="s">
        <v>4631</v>
      </c>
      <c r="D69" s="1154">
        <v>46064</v>
      </c>
      <c r="E69" s="1184">
        <f t="shared" ref="E69" si="26">D69+7</f>
        <v>46071</v>
      </c>
      <c r="F69" s="1181"/>
      <c r="G69" s="1151">
        <v>6</v>
      </c>
    </row>
    <row r="70" spans="1:7" s="193" customFormat="1" ht="20.100000000000001" hidden="1" customHeight="1">
      <c r="A70" s="804"/>
      <c r="B70" s="1154" t="s">
        <v>802</v>
      </c>
      <c r="C70" s="1154" t="s">
        <v>4632</v>
      </c>
      <c r="D70" s="1154">
        <v>46072</v>
      </c>
      <c r="E70" s="1184">
        <f t="shared" ref="E70" si="27">D70+7</f>
        <v>46079</v>
      </c>
      <c r="F70" s="1181"/>
      <c r="G70" s="1151">
        <v>7</v>
      </c>
    </row>
    <row r="71" spans="1:7" s="193" customFormat="1" ht="20.100000000000001" hidden="1" customHeight="1">
      <c r="A71" s="804" t="s">
        <v>4615</v>
      </c>
      <c r="B71" s="1168" t="s">
        <v>774</v>
      </c>
      <c r="C71" s="1154" t="s">
        <v>4633</v>
      </c>
      <c r="D71" s="1154">
        <v>46066</v>
      </c>
      <c r="E71" s="1184">
        <f t="shared" ref="E71" si="28">D71+7</f>
        <v>46073</v>
      </c>
      <c r="F71" s="1181"/>
      <c r="G71" s="1151">
        <v>8</v>
      </c>
    </row>
    <row r="72" spans="1:7" s="193" customFormat="1" ht="20.100000000000001" hidden="1" customHeight="1">
      <c r="A72" s="804" t="s">
        <v>4634</v>
      </c>
      <c r="B72" s="1167" t="s">
        <v>4635</v>
      </c>
      <c r="C72" s="1154" t="s">
        <v>4636</v>
      </c>
      <c r="D72" s="1154">
        <v>46081</v>
      </c>
      <c r="E72" s="1184">
        <f t="shared" ref="E72" si="29">D72+7</f>
        <v>46088</v>
      </c>
      <c r="F72" s="1181"/>
      <c r="G72" s="1151">
        <v>9</v>
      </c>
    </row>
    <row r="73" spans="1:7" s="193" customFormat="1" ht="20.100000000000001" hidden="1" customHeight="1">
      <c r="A73" s="804" t="s">
        <v>4637</v>
      </c>
      <c r="B73" s="1167" t="s">
        <v>4604</v>
      </c>
      <c r="C73" s="1154" t="s">
        <v>4638</v>
      </c>
      <c r="D73" s="1154">
        <v>46090</v>
      </c>
      <c r="E73" s="1184">
        <f t="shared" ref="E73" si="30">D73+7</f>
        <v>46097</v>
      </c>
      <c r="F73" s="1181"/>
      <c r="G73" s="1151">
        <v>10</v>
      </c>
    </row>
    <row r="74" spans="1:7" s="193" customFormat="1" ht="20.100000000000001" hidden="1" customHeight="1">
      <c r="A74" s="804" t="s">
        <v>4639</v>
      </c>
      <c r="B74" s="1167" t="s">
        <v>802</v>
      </c>
      <c r="C74" s="1154" t="s">
        <v>4640</v>
      </c>
      <c r="D74" s="1154">
        <v>46096</v>
      </c>
      <c r="E74" s="1184">
        <f t="shared" ref="E74" si="31">D74+7</f>
        <v>46103</v>
      </c>
      <c r="F74" s="1181"/>
      <c r="G74" s="1151">
        <v>11</v>
      </c>
    </row>
    <row r="75" spans="1:7" s="193" customFormat="1" ht="20.100000000000001" hidden="1" customHeight="1">
      <c r="A75" s="804" t="s">
        <v>4641</v>
      </c>
      <c r="B75" s="1167" t="s">
        <v>774</v>
      </c>
      <c r="C75" s="1154" t="s">
        <v>4642</v>
      </c>
      <c r="D75" s="1154">
        <v>46101</v>
      </c>
      <c r="E75" s="1184">
        <f t="shared" ref="E75" si="32">D75+7</f>
        <v>46108</v>
      </c>
      <c r="F75" s="1181"/>
      <c r="G75" s="1151">
        <v>12</v>
      </c>
    </row>
    <row r="76" spans="1:7" s="193" customFormat="1" ht="20.100000000000001" hidden="1" customHeight="1">
      <c r="A76" s="804" t="s">
        <v>790</v>
      </c>
      <c r="B76" s="1159" t="s">
        <v>4643</v>
      </c>
      <c r="C76" s="1154" t="s">
        <v>4644</v>
      </c>
      <c r="D76" s="1160">
        <v>46108</v>
      </c>
      <c r="E76" s="1187">
        <f t="shared" ref="E76" si="33">D76+7</f>
        <v>46115</v>
      </c>
      <c r="F76" s="1181"/>
      <c r="G76" s="1151">
        <v>13</v>
      </c>
    </row>
    <row r="77" spans="1:7" s="193" customFormat="1" ht="20.100000000000001" hidden="1" customHeight="1">
      <c r="A77" s="804" t="s">
        <v>4645</v>
      </c>
      <c r="B77" s="1154" t="s">
        <v>766</v>
      </c>
      <c r="C77" s="1154" t="s">
        <v>4646</v>
      </c>
      <c r="D77" s="1154">
        <v>46117</v>
      </c>
      <c r="E77" s="1184">
        <f t="shared" ref="E77" si="34">D77+7</f>
        <v>46124</v>
      </c>
      <c r="F77" s="1181"/>
      <c r="G77" s="1151">
        <v>14</v>
      </c>
    </row>
    <row r="78" spans="1:7" s="193" customFormat="1" ht="20.100000000000001" hidden="1" customHeight="1">
      <c r="A78" s="804" t="s">
        <v>4647</v>
      </c>
      <c r="B78" s="1154" t="s">
        <v>802</v>
      </c>
      <c r="C78" s="1154" t="s">
        <v>4648</v>
      </c>
      <c r="D78" s="1154">
        <v>46121</v>
      </c>
      <c r="E78" s="1184">
        <f t="shared" ref="E78" si="35">D78+7</f>
        <v>46128</v>
      </c>
      <c r="F78" s="1181"/>
      <c r="G78" s="1151">
        <v>15</v>
      </c>
    </row>
    <row r="79" spans="1:7" s="193" customFormat="1" ht="20.100000000000001" hidden="1" customHeight="1">
      <c r="A79" s="804" t="s">
        <v>802</v>
      </c>
      <c r="B79" s="1154" t="s">
        <v>774</v>
      </c>
      <c r="C79" s="1154" t="s">
        <v>4649</v>
      </c>
      <c r="D79" s="1154">
        <v>46130</v>
      </c>
      <c r="E79" s="1184">
        <f t="shared" ref="E79" si="36">D79+7</f>
        <v>46137</v>
      </c>
      <c r="F79" s="1181"/>
      <c r="G79" s="1151">
        <v>16</v>
      </c>
    </row>
    <row r="80" spans="1:7" s="193" customFormat="1" ht="20.100000000000001" hidden="1" customHeight="1">
      <c r="A80" s="804" t="s">
        <v>647</v>
      </c>
      <c r="B80" s="1154" t="s">
        <v>780</v>
      </c>
      <c r="C80" s="1154" t="s">
        <v>4650</v>
      </c>
      <c r="D80" s="1154">
        <v>46136</v>
      </c>
      <c r="E80" s="1184">
        <f t="shared" ref="E80" si="37">D80+7</f>
        <v>46143</v>
      </c>
      <c r="F80" s="1181"/>
      <c r="G80" s="1151">
        <v>17</v>
      </c>
    </row>
    <row r="81" spans="1:7" s="193" customFormat="1" ht="20.100000000000001" hidden="1" customHeight="1">
      <c r="A81" s="804" t="s">
        <v>872</v>
      </c>
      <c r="B81" s="1167" t="s">
        <v>4590</v>
      </c>
      <c r="C81" s="1154" t="s">
        <v>4651</v>
      </c>
      <c r="D81" s="1154">
        <v>46143</v>
      </c>
      <c r="E81" s="1184">
        <f t="shared" ref="E81:E82" si="38">D81+7</f>
        <v>46150</v>
      </c>
      <c r="F81" s="1181"/>
      <c r="G81" s="1151">
        <v>18</v>
      </c>
    </row>
    <row r="82" spans="1:7" s="193" customFormat="1" ht="20.100000000000001" hidden="1" customHeight="1">
      <c r="A82" s="804"/>
      <c r="B82" s="1154" t="s">
        <v>911</v>
      </c>
      <c r="C82" s="1154" t="s">
        <v>4652</v>
      </c>
      <c r="D82" s="1154">
        <v>46150</v>
      </c>
      <c r="E82" s="1184">
        <f t="shared" si="38"/>
        <v>46157</v>
      </c>
      <c r="F82" s="1181"/>
      <c r="G82" s="1263">
        <v>19</v>
      </c>
    </row>
    <row r="83" spans="1:7" s="193" customFormat="1" ht="20.100000000000001" hidden="1" customHeight="1">
      <c r="A83" s="804" t="s">
        <v>842</v>
      </c>
      <c r="B83" s="1159" t="s">
        <v>4653</v>
      </c>
      <c r="C83" s="1154" t="s">
        <v>4654</v>
      </c>
      <c r="D83" s="1485">
        <v>46157</v>
      </c>
      <c r="E83" s="1485">
        <f t="shared" ref="E83" si="39">D83+7</f>
        <v>46164</v>
      </c>
      <c r="F83" s="1181"/>
      <c r="G83" s="1263">
        <v>20</v>
      </c>
    </row>
    <row r="84" spans="1:7" s="193" customFormat="1" ht="20.100000000000001" hidden="1" customHeight="1">
      <c r="A84" s="804" t="s">
        <v>4655</v>
      </c>
      <c r="B84" s="1154" t="s">
        <v>774</v>
      </c>
      <c r="C84" s="1154" t="s">
        <v>4656</v>
      </c>
      <c r="D84" s="1154">
        <v>46165</v>
      </c>
      <c r="E84" s="1184">
        <f t="shared" ref="E84" si="40">D84+7</f>
        <v>46172</v>
      </c>
      <c r="F84" s="1181"/>
      <c r="G84" s="1263">
        <v>21</v>
      </c>
    </row>
    <row r="85" spans="1:7" s="193" customFormat="1" ht="20.100000000000001" hidden="1" customHeight="1">
      <c r="A85" s="804" t="s">
        <v>4657</v>
      </c>
      <c r="B85" s="1167" t="s">
        <v>653</v>
      </c>
      <c r="C85" s="1154" t="s">
        <v>4658</v>
      </c>
      <c r="D85" s="1154">
        <v>46171</v>
      </c>
      <c r="E85" s="1184">
        <f t="shared" ref="E85" si="41">D85+7</f>
        <v>46178</v>
      </c>
      <c r="F85" s="1181"/>
      <c r="G85" s="1263">
        <v>22</v>
      </c>
    </row>
    <row r="86" spans="1:7" s="193" customFormat="1" ht="20.100000000000001" hidden="1" customHeight="1">
      <c r="A86" s="804" t="s">
        <v>4659</v>
      </c>
      <c r="B86" s="1167" t="s">
        <v>4635</v>
      </c>
      <c r="C86" s="1154" t="s">
        <v>4660</v>
      </c>
      <c r="D86" s="1154">
        <v>46180</v>
      </c>
      <c r="E86" s="1184">
        <f t="shared" ref="E86" si="42">D86+7</f>
        <v>46187</v>
      </c>
      <c r="F86" s="1181"/>
      <c r="G86" s="1263">
        <v>23</v>
      </c>
    </row>
    <row r="87" spans="1:7" s="193" customFormat="1" ht="20.100000000000001" hidden="1" customHeight="1">
      <c r="A87" s="804" t="s">
        <v>4661</v>
      </c>
      <c r="B87" s="1168" t="s">
        <v>790</v>
      </c>
      <c r="C87" s="1154" t="s">
        <v>4662</v>
      </c>
      <c r="D87" s="1154">
        <v>46187</v>
      </c>
      <c r="E87" s="1184">
        <f t="shared" ref="E87" si="43">D87+7</f>
        <v>46194</v>
      </c>
      <c r="F87" s="1181"/>
      <c r="G87" s="1263">
        <v>24</v>
      </c>
    </row>
    <row r="88" spans="1:7" s="193" customFormat="1" ht="20.100000000000001" hidden="1" customHeight="1">
      <c r="A88" s="804" t="s">
        <v>898</v>
      </c>
      <c r="B88" s="1154" t="s">
        <v>774</v>
      </c>
      <c r="C88" s="1154" t="s">
        <v>4663</v>
      </c>
      <c r="D88" s="1154">
        <v>46195</v>
      </c>
      <c r="E88" s="1184">
        <f t="shared" ref="E88" si="44">D88+7</f>
        <v>46202</v>
      </c>
      <c r="F88" s="1181"/>
      <c r="G88" s="1263">
        <v>25</v>
      </c>
    </row>
    <row r="89" spans="1:7" s="193" customFormat="1" ht="20.100000000000001" hidden="1" customHeight="1">
      <c r="A89" s="804"/>
      <c r="B89" s="1154" t="s">
        <v>888</v>
      </c>
      <c r="C89" s="1154" t="s">
        <v>4664</v>
      </c>
      <c r="D89" s="1154">
        <v>46201</v>
      </c>
      <c r="E89" s="1184">
        <f t="shared" ref="E89:E91" si="45">D89+7</f>
        <v>46208</v>
      </c>
      <c r="F89" s="1181"/>
      <c r="G89" s="1263">
        <v>26</v>
      </c>
    </row>
    <row r="90" spans="1:7" s="193" customFormat="1" ht="20.100000000000001" hidden="1" customHeight="1">
      <c r="A90" s="804" t="s">
        <v>914</v>
      </c>
      <c r="B90" s="1167" t="s">
        <v>4635</v>
      </c>
      <c r="C90" s="1154" t="s">
        <v>4665</v>
      </c>
      <c r="D90" s="1154">
        <v>46214</v>
      </c>
      <c r="E90" s="1184">
        <f t="shared" si="45"/>
        <v>46221</v>
      </c>
      <c r="F90" s="1181"/>
      <c r="G90" s="1263">
        <v>27</v>
      </c>
    </row>
    <row r="91" spans="1:7" s="193" customFormat="1" ht="20.100000000000001" hidden="1" customHeight="1">
      <c r="A91" s="804"/>
      <c r="B91" s="1168" t="s">
        <v>790</v>
      </c>
      <c r="C91" s="1154" t="s">
        <v>4666</v>
      </c>
      <c r="D91" s="1154">
        <v>46215</v>
      </c>
      <c r="E91" s="1184">
        <f t="shared" si="45"/>
        <v>46222</v>
      </c>
      <c r="F91" s="1181"/>
      <c r="G91" s="1263">
        <v>28</v>
      </c>
    </row>
    <row r="92" spans="1:7" s="193" customFormat="1" ht="20.100000000000001" hidden="1" customHeight="1">
      <c r="A92" s="804"/>
      <c r="B92" s="1167" t="s">
        <v>842</v>
      </c>
      <c r="C92" s="1154" t="s">
        <v>4667</v>
      </c>
      <c r="D92" s="1154">
        <v>46224</v>
      </c>
      <c r="E92" s="1184">
        <f t="shared" ref="E92" si="46">D92+7</f>
        <v>46231</v>
      </c>
      <c r="F92" s="1181"/>
      <c r="G92" s="1263">
        <v>29</v>
      </c>
    </row>
    <row r="93" spans="1:7" s="193" customFormat="1" ht="20.100000000000001" hidden="1" customHeight="1">
      <c r="A93" s="804"/>
      <c r="B93" s="1167" t="s">
        <v>888</v>
      </c>
      <c r="C93" s="1154" t="s">
        <v>4668</v>
      </c>
      <c r="D93" s="1154">
        <v>46234</v>
      </c>
      <c r="E93" s="1184">
        <f t="shared" ref="E93" si="47">D93+7</f>
        <v>46241</v>
      </c>
      <c r="F93" s="1181"/>
      <c r="G93" s="1263">
        <v>30</v>
      </c>
    </row>
    <row r="94" spans="1:7" s="193" customFormat="1" ht="20.100000000000001" hidden="1" customHeight="1">
      <c r="A94" s="804" t="s">
        <v>914</v>
      </c>
      <c r="B94" s="1159" t="s">
        <v>307</v>
      </c>
      <c r="C94" s="1154" t="s">
        <v>4669</v>
      </c>
      <c r="D94" s="1156">
        <v>46239</v>
      </c>
      <c r="E94" s="1193">
        <f t="shared" ref="E94:E96" si="48">D94+7</f>
        <v>46246</v>
      </c>
      <c r="F94" s="1181"/>
      <c r="G94" s="1263">
        <v>31</v>
      </c>
    </row>
    <row r="95" spans="1:7" s="193" customFormat="1" ht="20.100000000000001" hidden="1" customHeight="1">
      <c r="A95" s="804" t="s">
        <v>4670</v>
      </c>
      <c r="B95" s="1167" t="s">
        <v>914</v>
      </c>
      <c r="C95" s="1154" t="s">
        <v>4671</v>
      </c>
      <c r="D95" s="1154">
        <v>46247</v>
      </c>
      <c r="E95" s="1184">
        <f t="shared" si="48"/>
        <v>46254</v>
      </c>
      <c r="F95" s="1181"/>
      <c r="G95" s="1263">
        <v>32</v>
      </c>
    </row>
    <row r="96" spans="1:7" s="193" customFormat="1" ht="20.100000000000001" hidden="1" customHeight="1">
      <c r="A96" s="804" t="s">
        <v>842</v>
      </c>
      <c r="B96" s="1167" t="s">
        <v>4670</v>
      </c>
      <c r="C96" s="1154" t="s">
        <v>4672</v>
      </c>
      <c r="D96" s="1154">
        <v>46250</v>
      </c>
      <c r="E96" s="1184">
        <f t="shared" si="48"/>
        <v>46257</v>
      </c>
      <c r="F96" s="1181"/>
      <c r="G96" s="1263">
        <v>33</v>
      </c>
    </row>
    <row r="97" spans="1:17" s="193" customFormat="1" ht="20.100000000000001" customHeight="1">
      <c r="A97" s="804" t="s">
        <v>888</v>
      </c>
      <c r="B97" s="1167" t="s">
        <v>842</v>
      </c>
      <c r="C97" s="1154" t="s">
        <v>4673</v>
      </c>
      <c r="D97" s="1154">
        <v>46257</v>
      </c>
      <c r="E97" s="1184">
        <f t="shared" ref="E97" si="49">D97+7</f>
        <v>46264</v>
      </c>
      <c r="F97" s="1181"/>
      <c r="G97" s="1263">
        <v>34</v>
      </c>
    </row>
    <row r="98" spans="1:17" s="193" customFormat="1" ht="20.100000000000001" customHeight="1">
      <c r="A98" s="804" t="s">
        <v>914</v>
      </c>
      <c r="B98" s="1167" t="s">
        <v>888</v>
      </c>
      <c r="C98" s="1154" t="s">
        <v>4674</v>
      </c>
      <c r="D98" s="1154">
        <v>46263</v>
      </c>
      <c r="E98" s="1184">
        <f t="shared" ref="E98" si="50">D98+7</f>
        <v>46270</v>
      </c>
      <c r="F98" s="1181"/>
      <c r="G98" s="1263">
        <v>35</v>
      </c>
    </row>
    <row r="99" spans="1:17" s="193" customFormat="1" ht="20.100000000000001" customHeight="1">
      <c r="A99" s="804" t="s">
        <v>4675</v>
      </c>
      <c r="B99" s="1167" t="s">
        <v>802</v>
      </c>
      <c r="C99" s="1154" t="s">
        <v>4676</v>
      </c>
      <c r="D99" s="1154">
        <v>46274</v>
      </c>
      <c r="E99" s="1184">
        <f t="shared" ref="E99" si="51">D99+7</f>
        <v>46281</v>
      </c>
      <c r="F99" s="1181"/>
      <c r="G99" s="1263">
        <v>36</v>
      </c>
    </row>
    <row r="100" spans="1:17" s="193" customFormat="1" ht="20.100000000000001" customHeight="1">
      <c r="A100" s="804" t="s">
        <v>842</v>
      </c>
      <c r="B100" s="1167" t="s">
        <v>4670</v>
      </c>
      <c r="C100" s="1154" t="s">
        <v>4677</v>
      </c>
      <c r="D100" s="1154">
        <v>46279</v>
      </c>
      <c r="E100" s="1184">
        <f t="shared" ref="E100" si="52">D100+7</f>
        <v>46286</v>
      </c>
      <c r="F100" s="1181"/>
      <c r="G100" s="1263">
        <v>37</v>
      </c>
    </row>
    <row r="101" spans="1:17" s="193" customFormat="1" ht="20.100000000000001" customHeight="1">
      <c r="A101" s="804"/>
      <c r="B101" s="1167" t="s">
        <v>842</v>
      </c>
      <c r="C101" s="1154" t="s">
        <v>4678</v>
      </c>
      <c r="D101" s="1154">
        <v>46286</v>
      </c>
      <c r="E101" s="1184">
        <f t="shared" ref="E101" si="53">D101+7</f>
        <v>46293</v>
      </c>
      <c r="F101" s="1181"/>
      <c r="G101" s="1263">
        <v>38</v>
      </c>
    </row>
    <row r="102" spans="1:17" s="193" customFormat="1" ht="20.100000000000001" customHeight="1">
      <c r="A102" s="804"/>
      <c r="B102" s="1167" t="s">
        <v>888</v>
      </c>
      <c r="C102" s="1154" t="s">
        <v>4679</v>
      </c>
      <c r="D102" s="1154">
        <v>46290</v>
      </c>
      <c r="E102" s="1184">
        <f t="shared" ref="E102:E103" si="54">D102+7</f>
        <v>46297</v>
      </c>
      <c r="F102" s="1181"/>
      <c r="G102" s="1263">
        <v>39</v>
      </c>
    </row>
    <row r="103" spans="1:17" s="193" customFormat="1" ht="20.100000000000001" customHeight="1">
      <c r="A103" s="804" t="s">
        <v>914</v>
      </c>
      <c r="B103" s="1167" t="s">
        <v>802</v>
      </c>
      <c r="C103" s="1154" t="s">
        <v>4680</v>
      </c>
      <c r="D103" s="1154">
        <v>46297</v>
      </c>
      <c r="E103" s="1184">
        <f t="shared" si="54"/>
        <v>46304</v>
      </c>
      <c r="F103" s="1181"/>
      <c r="G103" s="1263">
        <v>40</v>
      </c>
    </row>
    <row r="104" spans="1:17" s="193" customFormat="1" ht="20.100000000000001" customHeight="1">
      <c r="A104" s="804"/>
      <c r="B104" s="1167" t="s">
        <v>4670</v>
      </c>
      <c r="C104" s="1154" t="s">
        <v>4681</v>
      </c>
      <c r="D104" s="1154">
        <v>46304</v>
      </c>
      <c r="E104" s="1184">
        <f t="shared" ref="E104" si="55">D104+7</f>
        <v>46311</v>
      </c>
      <c r="F104" s="1181"/>
      <c r="G104" s="1263">
        <v>41</v>
      </c>
    </row>
    <row r="105" spans="1:17" s="193" customFormat="1" ht="20.100000000000001" customHeight="1">
      <c r="A105" s="804" t="s">
        <v>842</v>
      </c>
      <c r="B105" s="1159" t="s">
        <v>307</v>
      </c>
      <c r="C105" s="1154" t="s">
        <v>4682</v>
      </c>
      <c r="D105" s="1160">
        <v>46311</v>
      </c>
      <c r="E105" s="1187">
        <f t="shared" ref="E105" si="56">D105+7</f>
        <v>46318</v>
      </c>
      <c r="F105" s="1181"/>
      <c r="G105" s="1263">
        <v>42</v>
      </c>
    </row>
    <row r="106" spans="1:17" s="193" customFormat="1" ht="20.100000000000001" customHeight="1">
      <c r="A106" s="804" t="s">
        <v>888</v>
      </c>
      <c r="B106" s="1167" t="s">
        <v>842</v>
      </c>
      <c r="C106" s="1154" t="s">
        <v>4683</v>
      </c>
      <c r="D106" s="1154">
        <v>46318</v>
      </c>
      <c r="E106" s="1184">
        <f t="shared" ref="E106" si="57">D106+7</f>
        <v>46325</v>
      </c>
      <c r="F106" s="1181"/>
      <c r="G106" s="1263">
        <v>43</v>
      </c>
    </row>
    <row r="107" spans="1:17" s="193" customFormat="1" ht="20.100000000000001" customHeight="1">
      <c r="A107" s="804" t="s">
        <v>911</v>
      </c>
      <c r="B107" s="1167" t="s">
        <v>888</v>
      </c>
      <c r="C107" s="1154" t="s">
        <v>4684</v>
      </c>
      <c r="D107" s="1154">
        <v>46325</v>
      </c>
      <c r="E107" s="1184">
        <f t="shared" ref="E107:E109" si="58">D107+7</f>
        <v>46332</v>
      </c>
      <c r="F107" s="1181"/>
      <c r="G107" s="1263">
        <v>44</v>
      </c>
    </row>
    <row r="108" spans="1:17" s="193" customFormat="1" ht="20.100000000000001" customHeight="1">
      <c r="A108" s="804" t="s">
        <v>4670</v>
      </c>
      <c r="B108" s="1167" t="s">
        <v>911</v>
      </c>
      <c r="C108" s="1154" t="s">
        <v>4685</v>
      </c>
      <c r="D108" s="1154">
        <v>46332</v>
      </c>
      <c r="E108" s="1184">
        <f t="shared" si="58"/>
        <v>46339</v>
      </c>
      <c r="F108" s="1181"/>
      <c r="G108" s="1263">
        <v>45</v>
      </c>
    </row>
    <row r="109" spans="1:17" s="193" customFormat="1" ht="20.100000000000001" customHeight="1">
      <c r="A109" s="804" t="s">
        <v>842</v>
      </c>
      <c r="B109" s="1167" t="s">
        <v>4670</v>
      </c>
      <c r="C109" s="1154" t="s">
        <v>4686</v>
      </c>
      <c r="D109" s="1154">
        <v>46339</v>
      </c>
      <c r="E109" s="1184">
        <f t="shared" si="58"/>
        <v>46346</v>
      </c>
      <c r="F109" s="1181"/>
      <c r="G109" s="1263">
        <v>46</v>
      </c>
    </row>
    <row r="110" spans="1:17" s="18" customFormat="1" ht="20.100000000000001" customHeight="1">
      <c r="A110" s="325"/>
      <c r="B110" s="1088" t="s">
        <v>464</v>
      </c>
      <c r="C110" s="677"/>
      <c r="D110" s="677"/>
      <c r="E110" s="677"/>
      <c r="F110" s="677"/>
      <c r="G110" s="677"/>
      <c r="H110" s="677"/>
      <c r="I110" s="149"/>
      <c r="J110" s="14"/>
      <c r="K110"/>
      <c r="O110" s="345"/>
      <c r="P110" s="345"/>
      <c r="Q110" s="345"/>
    </row>
    <row r="111" spans="1:17" s="193" customFormat="1" ht="20.100000000000001" customHeight="1">
      <c r="A111" s="804"/>
      <c r="B111" s="763"/>
      <c r="C111" s="763"/>
      <c r="D111" s="763"/>
      <c r="E111" s="800"/>
      <c r="F111" s="800"/>
      <c r="H111" s="763"/>
    </row>
    <row r="112" spans="1:17" s="149" customFormat="1" ht="20.100000000000001" customHeight="1">
      <c r="A112" s="1018"/>
      <c r="B112" s="1587" t="s">
        <v>1226</v>
      </c>
      <c r="C112" s="1587"/>
      <c r="D112" s="1587"/>
      <c r="E112" s="1587"/>
      <c r="F112" s="1587"/>
      <c r="G112" s="145"/>
      <c r="H112" s="145"/>
    </row>
    <row r="113" spans="1:18" s="147" customFormat="1" ht="20.100000000000001" customHeight="1">
      <c r="A113" s="855"/>
      <c r="B113" s="762"/>
      <c r="C113" s="750"/>
      <c r="D113" s="751"/>
      <c r="E113" s="763"/>
      <c r="F113" s="767"/>
      <c r="G113" s="424"/>
      <c r="H113" s="424"/>
      <c r="I113" s="145"/>
      <c r="J113" s="145"/>
    </row>
    <row r="114" spans="1:18" s="193" customFormat="1" ht="28.5" customHeight="1">
      <c r="A114" s="804"/>
      <c r="B114" s="1589" t="s">
        <v>12</v>
      </c>
      <c r="C114" s="1590"/>
      <c r="D114" s="1579" t="s">
        <v>247</v>
      </c>
      <c r="E114" s="1147" t="s">
        <v>132</v>
      </c>
      <c r="F114" s="1147" t="s">
        <v>97</v>
      </c>
      <c r="G114" s="1179"/>
      <c r="H114" s="1180"/>
      <c r="I114" s="331"/>
      <c r="J114" s="331"/>
      <c r="K114" s="331"/>
      <c r="L114" s="331"/>
      <c r="M114" s="331"/>
      <c r="N114" s="331"/>
      <c r="O114" s="331"/>
      <c r="P114" s="331"/>
      <c r="Q114" s="331"/>
      <c r="R114" s="331"/>
    </row>
    <row r="115" spans="1:18" s="193" customFormat="1" ht="20.100000000000001" customHeight="1">
      <c r="A115" s="804"/>
      <c r="B115" s="1148" t="s">
        <v>249</v>
      </c>
      <c r="C115" s="1148" t="s">
        <v>250</v>
      </c>
      <c r="D115" s="1580"/>
      <c r="E115" s="1149" t="s">
        <v>134</v>
      </c>
      <c r="F115" s="1149" t="s">
        <v>64</v>
      </c>
      <c r="G115" s="1179"/>
      <c r="H115" s="1183" t="s">
        <v>252</v>
      </c>
      <c r="I115" s="331"/>
      <c r="J115" s="331"/>
      <c r="K115" s="331"/>
      <c r="L115" s="331"/>
      <c r="M115" s="331"/>
      <c r="N115" s="331"/>
      <c r="O115" s="331"/>
      <c r="P115" s="331"/>
      <c r="Q115" s="331"/>
      <c r="R115" s="331"/>
    </row>
    <row r="116" spans="1:18" s="193" customFormat="1" ht="20.100000000000001" hidden="1" customHeight="1">
      <c r="A116" s="804" t="s">
        <v>774</v>
      </c>
      <c r="B116" s="1154" t="s">
        <v>643</v>
      </c>
      <c r="C116" s="1154" t="s">
        <v>4687</v>
      </c>
      <c r="D116" s="1154">
        <v>45506</v>
      </c>
      <c r="E116" s="1151">
        <f t="shared" ref="E116:F126" si="59">D116+7</f>
        <v>45513</v>
      </c>
      <c r="F116" s="1151">
        <f t="shared" si="59"/>
        <v>45520</v>
      </c>
      <c r="G116" s="1174"/>
      <c r="H116" s="1151">
        <v>31</v>
      </c>
      <c r="I116" s="331"/>
      <c r="J116" s="331"/>
      <c r="K116" s="331"/>
      <c r="L116" s="331"/>
      <c r="M116" s="331"/>
      <c r="N116" s="331"/>
      <c r="O116" s="331"/>
      <c r="P116" s="331"/>
      <c r="Q116" s="331"/>
      <c r="R116" s="331"/>
    </row>
    <row r="117" spans="1:18" s="193" customFormat="1" ht="20.100000000000001" hidden="1" customHeight="1">
      <c r="A117" s="804" t="s">
        <v>639</v>
      </c>
      <c r="B117" s="1158" t="s">
        <v>307</v>
      </c>
      <c r="C117" s="1154" t="s">
        <v>4688</v>
      </c>
      <c r="D117" s="1156">
        <v>45511</v>
      </c>
      <c r="E117" s="1156">
        <f t="shared" si="59"/>
        <v>45518</v>
      </c>
      <c r="F117" s="1156">
        <f t="shared" si="59"/>
        <v>45525</v>
      </c>
      <c r="G117" s="1174"/>
      <c r="H117" s="1151">
        <v>32</v>
      </c>
      <c r="I117" s="331"/>
      <c r="J117" s="331"/>
      <c r="K117" s="331"/>
      <c r="L117" s="331"/>
      <c r="M117" s="331"/>
      <c r="N117" s="331"/>
      <c r="O117" s="331"/>
      <c r="P117" s="331"/>
      <c r="Q117" s="331"/>
      <c r="R117" s="331"/>
    </row>
    <row r="118" spans="1:18" s="193" customFormat="1" ht="20.100000000000001" hidden="1" customHeight="1">
      <c r="A118" s="804" t="s">
        <v>4689</v>
      </c>
      <c r="B118" s="1158" t="s">
        <v>307</v>
      </c>
      <c r="C118" s="1154" t="s">
        <v>4690</v>
      </c>
      <c r="D118" s="1156">
        <v>45511</v>
      </c>
      <c r="E118" s="1156">
        <f t="shared" si="59"/>
        <v>45518</v>
      </c>
      <c r="F118" s="1156">
        <f t="shared" si="59"/>
        <v>45525</v>
      </c>
      <c r="G118" s="1174"/>
      <c r="H118" s="1151">
        <v>33</v>
      </c>
      <c r="I118" s="331"/>
      <c r="J118" s="331"/>
      <c r="K118" s="331"/>
      <c r="L118" s="331"/>
      <c r="M118" s="331"/>
      <c r="N118" s="331"/>
      <c r="O118" s="331"/>
      <c r="P118" s="331"/>
      <c r="Q118" s="331"/>
      <c r="R118" s="331"/>
    </row>
    <row r="119" spans="1:18" s="193" customFormat="1" ht="20.100000000000001" hidden="1" customHeight="1">
      <c r="A119" s="804" t="s">
        <v>4691</v>
      </c>
      <c r="B119" s="1158" t="s">
        <v>307</v>
      </c>
      <c r="C119" s="1154" t="s">
        <v>4692</v>
      </c>
      <c r="D119" s="1156">
        <v>45526</v>
      </c>
      <c r="E119" s="1156">
        <f t="shared" si="59"/>
        <v>45533</v>
      </c>
      <c r="F119" s="1156">
        <f t="shared" si="59"/>
        <v>45540</v>
      </c>
      <c r="G119" s="1174"/>
      <c r="H119" s="1151">
        <v>34</v>
      </c>
      <c r="I119" s="331"/>
      <c r="J119" s="331"/>
      <c r="K119" s="331"/>
      <c r="L119" s="331"/>
      <c r="M119" s="331"/>
      <c r="N119" s="331"/>
      <c r="O119" s="331"/>
      <c r="P119" s="331"/>
      <c r="Q119" s="331"/>
      <c r="R119" s="331"/>
    </row>
    <row r="120" spans="1:18" s="193" customFormat="1" ht="20.100000000000001" hidden="1" customHeight="1">
      <c r="A120" s="804" t="s">
        <v>4693</v>
      </c>
      <c r="B120" s="1158" t="s">
        <v>307</v>
      </c>
      <c r="C120" s="1154" t="s">
        <v>4694</v>
      </c>
      <c r="D120" s="1156">
        <v>45531</v>
      </c>
      <c r="E120" s="1156">
        <f t="shared" si="59"/>
        <v>45538</v>
      </c>
      <c r="F120" s="1156">
        <f t="shared" si="59"/>
        <v>45545</v>
      </c>
      <c r="G120" s="1174"/>
      <c r="H120" s="1151">
        <v>35</v>
      </c>
      <c r="I120" s="331"/>
      <c r="J120" s="331"/>
      <c r="K120" s="331"/>
      <c r="L120" s="331"/>
      <c r="M120" s="331"/>
      <c r="N120" s="331"/>
      <c r="O120" s="331"/>
      <c r="P120" s="331"/>
      <c r="Q120" s="331"/>
      <c r="R120" s="331"/>
    </row>
    <row r="121" spans="1:18" s="193" customFormat="1" ht="20.100000000000001" hidden="1" customHeight="1">
      <c r="A121" s="804" t="s">
        <v>4695</v>
      </c>
      <c r="B121" s="1154" t="s">
        <v>253</v>
      </c>
      <c r="C121" s="1154" t="s">
        <v>4696</v>
      </c>
      <c r="D121" s="1154">
        <v>45538</v>
      </c>
      <c r="E121" s="1151">
        <f t="shared" si="59"/>
        <v>45545</v>
      </c>
      <c r="F121" s="1151">
        <f t="shared" si="59"/>
        <v>45552</v>
      </c>
      <c r="G121" s="1174"/>
      <c r="H121" s="1151">
        <v>36</v>
      </c>
      <c r="I121" s="331"/>
      <c r="J121" s="331"/>
      <c r="K121" s="331"/>
      <c r="L121" s="331"/>
      <c r="M121" s="331"/>
      <c r="N121" s="331"/>
      <c r="O121" s="331"/>
      <c r="P121" s="331"/>
      <c r="Q121" s="331"/>
      <c r="R121" s="331"/>
    </row>
    <row r="122" spans="1:18" s="193" customFormat="1" ht="20.100000000000001" hidden="1" customHeight="1">
      <c r="A122" s="804" t="s">
        <v>774</v>
      </c>
      <c r="B122" s="1158" t="s">
        <v>307</v>
      </c>
      <c r="C122" s="1154" t="s">
        <v>4697</v>
      </c>
      <c r="D122" s="1156">
        <v>45545</v>
      </c>
      <c r="E122" s="1156">
        <f t="shared" si="59"/>
        <v>45552</v>
      </c>
      <c r="F122" s="1156">
        <f t="shared" si="59"/>
        <v>45559</v>
      </c>
      <c r="G122" s="1174"/>
      <c r="H122" s="1151">
        <v>37</v>
      </c>
      <c r="I122" s="331"/>
      <c r="J122" s="331"/>
      <c r="K122" s="331"/>
      <c r="L122" s="331"/>
      <c r="M122" s="331"/>
      <c r="N122" s="331"/>
      <c r="O122" s="331"/>
      <c r="P122" s="331"/>
      <c r="Q122" s="331"/>
      <c r="R122" s="331"/>
    </row>
    <row r="123" spans="1:18" s="193" customFormat="1" ht="20.100000000000001" hidden="1" customHeight="1">
      <c r="A123" s="804" t="s">
        <v>4693</v>
      </c>
      <c r="B123" s="1154" t="s">
        <v>643</v>
      </c>
      <c r="C123" s="1154" t="s">
        <v>4698</v>
      </c>
      <c r="D123" s="1154">
        <v>45556</v>
      </c>
      <c r="E123" s="1151">
        <f t="shared" si="59"/>
        <v>45563</v>
      </c>
      <c r="F123" s="1151">
        <f t="shared" si="59"/>
        <v>45570</v>
      </c>
      <c r="G123" s="1174"/>
      <c r="H123" s="1151">
        <v>38</v>
      </c>
      <c r="I123" s="331"/>
      <c r="J123" s="331"/>
      <c r="K123" s="331"/>
      <c r="L123" s="331"/>
      <c r="M123" s="331"/>
      <c r="N123" s="331"/>
      <c r="O123" s="331"/>
      <c r="P123" s="331"/>
      <c r="Q123" s="331"/>
      <c r="R123" s="331"/>
    </row>
    <row r="124" spans="1:18" s="193" customFormat="1" ht="20.100000000000001" hidden="1" customHeight="1">
      <c r="A124" s="804" t="s">
        <v>643</v>
      </c>
      <c r="B124" s="1154" t="s">
        <v>253</v>
      </c>
      <c r="C124" s="1154" t="s">
        <v>4699</v>
      </c>
      <c r="D124" s="1154">
        <v>45559</v>
      </c>
      <c r="E124" s="1151">
        <f t="shared" si="59"/>
        <v>45566</v>
      </c>
      <c r="F124" s="1151">
        <f t="shared" si="59"/>
        <v>45573</v>
      </c>
      <c r="G124" s="1174"/>
      <c r="H124" s="1151">
        <v>39</v>
      </c>
      <c r="I124" s="331"/>
      <c r="J124" s="331"/>
      <c r="K124" s="331"/>
      <c r="L124" s="331"/>
      <c r="M124" s="331"/>
      <c r="N124" s="331"/>
      <c r="O124" s="331"/>
      <c r="P124" s="331"/>
      <c r="Q124" s="331"/>
      <c r="R124" s="331"/>
    </row>
    <row r="125" spans="1:18" s="193" customFormat="1" ht="20.100000000000001" hidden="1" customHeight="1">
      <c r="A125" s="804"/>
      <c r="B125" s="1158" t="s">
        <v>307</v>
      </c>
      <c r="C125" s="1154" t="s">
        <v>4700</v>
      </c>
      <c r="D125" s="1156">
        <v>45565</v>
      </c>
      <c r="E125" s="1156">
        <f t="shared" si="59"/>
        <v>45572</v>
      </c>
      <c r="F125" s="1156">
        <f t="shared" si="59"/>
        <v>45579</v>
      </c>
      <c r="G125" s="1174"/>
      <c r="H125" s="1151">
        <v>40</v>
      </c>
      <c r="I125" s="331"/>
      <c r="J125" s="331"/>
      <c r="K125" s="331"/>
      <c r="L125" s="331"/>
      <c r="M125" s="331"/>
      <c r="N125" s="331"/>
      <c r="O125" s="331"/>
      <c r="P125" s="331"/>
      <c r="Q125" s="331"/>
      <c r="R125" s="331"/>
    </row>
    <row r="126" spans="1:18" s="193" customFormat="1" ht="20.100000000000001" hidden="1" customHeight="1">
      <c r="A126" s="804" t="s">
        <v>643</v>
      </c>
      <c r="B126" s="1154" t="s">
        <v>253</v>
      </c>
      <c r="C126" s="1154" t="s">
        <v>4701</v>
      </c>
      <c r="D126" s="1154">
        <v>45575</v>
      </c>
      <c r="E126" s="1151">
        <f t="shared" si="59"/>
        <v>45582</v>
      </c>
      <c r="F126" s="1151">
        <f t="shared" si="59"/>
        <v>45589</v>
      </c>
      <c r="G126" s="1174"/>
      <c r="H126" s="1151">
        <v>41</v>
      </c>
      <c r="I126" s="331"/>
      <c r="J126" s="331"/>
      <c r="K126" s="331"/>
      <c r="L126" s="331"/>
      <c r="M126" s="331"/>
      <c r="N126" s="331"/>
      <c r="O126" s="331"/>
      <c r="P126" s="331"/>
      <c r="Q126" s="331"/>
      <c r="R126" s="331"/>
    </row>
    <row r="127" spans="1:18" s="193" customFormat="1" ht="20.100000000000001" hidden="1" customHeight="1">
      <c r="A127" s="804" t="s">
        <v>4702</v>
      </c>
      <c r="B127" s="1158" t="s">
        <v>307</v>
      </c>
      <c r="C127" s="1154" t="s">
        <v>4703</v>
      </c>
      <c r="D127" s="1156"/>
      <c r="E127" s="1156"/>
      <c r="F127" s="1156"/>
      <c r="G127" s="1174"/>
      <c r="H127" s="1151">
        <v>42</v>
      </c>
      <c r="I127" s="331"/>
      <c r="J127" s="331"/>
      <c r="K127" s="331"/>
      <c r="L127" s="331"/>
      <c r="M127" s="331"/>
      <c r="N127" s="331"/>
      <c r="O127" s="331"/>
      <c r="P127" s="331"/>
      <c r="Q127" s="331"/>
      <c r="R127" s="331"/>
    </row>
    <row r="128" spans="1:18" s="193" customFormat="1" ht="20.100000000000001" hidden="1" customHeight="1">
      <c r="A128" s="804" t="s">
        <v>253</v>
      </c>
      <c r="B128" s="1154" t="s">
        <v>653</v>
      </c>
      <c r="C128" s="1154" t="s">
        <v>4704</v>
      </c>
      <c r="D128" s="1154">
        <v>45596</v>
      </c>
      <c r="E128" s="1151">
        <f t="shared" ref="E128:F135" si="60">D128+7</f>
        <v>45603</v>
      </c>
      <c r="F128" s="1151">
        <f t="shared" si="60"/>
        <v>45610</v>
      </c>
      <c r="G128" s="1174"/>
      <c r="H128" s="1151">
        <v>43</v>
      </c>
      <c r="I128" s="331"/>
      <c r="J128" s="331"/>
      <c r="K128" s="331"/>
      <c r="L128" s="331"/>
      <c r="M128" s="331"/>
      <c r="N128" s="331"/>
      <c r="O128" s="331"/>
      <c r="P128" s="331"/>
      <c r="Q128" s="331"/>
      <c r="R128" s="331"/>
    </row>
    <row r="129" spans="1:18" s="193" customFormat="1" ht="20.100000000000001" hidden="1" customHeight="1">
      <c r="A129" s="804" t="s">
        <v>643</v>
      </c>
      <c r="B129" s="1154" t="s">
        <v>253</v>
      </c>
      <c r="C129" s="1154" t="s">
        <v>4705</v>
      </c>
      <c r="D129" s="1154">
        <v>45600</v>
      </c>
      <c r="E129" s="1151">
        <f t="shared" si="60"/>
        <v>45607</v>
      </c>
      <c r="F129" s="1151">
        <f t="shared" si="60"/>
        <v>45614</v>
      </c>
      <c r="G129" s="1174"/>
      <c r="H129" s="1151">
        <v>44</v>
      </c>
      <c r="I129" s="331"/>
      <c r="J129" s="331"/>
      <c r="K129" s="331"/>
      <c r="L129" s="331"/>
      <c r="M129" s="331"/>
      <c r="N129" s="331"/>
      <c r="O129" s="331"/>
      <c r="P129" s="331"/>
      <c r="Q129" s="331"/>
      <c r="R129" s="331"/>
    </row>
    <row r="130" spans="1:18" s="193" customFormat="1" ht="20.100000000000001" hidden="1" customHeight="1">
      <c r="A130" s="804" t="s">
        <v>796</v>
      </c>
      <c r="B130" s="1168" t="s">
        <v>273</v>
      </c>
      <c r="C130" s="1154" t="s">
        <v>4706</v>
      </c>
      <c r="D130" s="1154">
        <v>45604</v>
      </c>
      <c r="E130" s="1151">
        <f t="shared" si="60"/>
        <v>45611</v>
      </c>
      <c r="F130" s="1151">
        <f t="shared" si="60"/>
        <v>45618</v>
      </c>
      <c r="G130" s="1174"/>
      <c r="H130" s="1151">
        <v>45</v>
      </c>
      <c r="I130" s="331"/>
      <c r="J130" s="331"/>
      <c r="K130" s="331"/>
      <c r="L130" s="331"/>
      <c r="M130" s="331"/>
      <c r="N130" s="331"/>
      <c r="O130" s="331"/>
      <c r="P130" s="331"/>
      <c r="Q130" s="331"/>
      <c r="R130" s="331"/>
    </row>
    <row r="131" spans="1:18" s="193" customFormat="1" ht="20.100000000000001" hidden="1" customHeight="1">
      <c r="A131" s="804" t="s">
        <v>4707</v>
      </c>
      <c r="B131" s="1168" t="s">
        <v>785</v>
      </c>
      <c r="C131" s="1154" t="s">
        <v>4708</v>
      </c>
      <c r="D131" s="1154">
        <v>45619</v>
      </c>
      <c r="E131" s="1151">
        <f t="shared" si="60"/>
        <v>45626</v>
      </c>
      <c r="F131" s="1151">
        <f t="shared" si="60"/>
        <v>45633</v>
      </c>
      <c r="G131" s="1174"/>
      <c r="H131" s="1151">
        <v>47</v>
      </c>
      <c r="I131" s="331"/>
      <c r="J131" s="331"/>
      <c r="K131" s="331"/>
      <c r="L131" s="331"/>
      <c r="M131" s="331"/>
      <c r="N131" s="331"/>
      <c r="O131" s="331"/>
      <c r="P131" s="331"/>
      <c r="Q131" s="331"/>
      <c r="R131" s="331"/>
    </row>
    <row r="132" spans="1:18" s="193" customFormat="1" ht="20.100000000000001" hidden="1" customHeight="1">
      <c r="A132" s="804" t="s">
        <v>4709</v>
      </c>
      <c r="B132" s="1154" t="s">
        <v>253</v>
      </c>
      <c r="C132" s="1154" t="s">
        <v>4710</v>
      </c>
      <c r="D132" s="1154">
        <v>45623</v>
      </c>
      <c r="E132" s="1151">
        <f t="shared" si="60"/>
        <v>45630</v>
      </c>
      <c r="F132" s="1151">
        <f t="shared" si="60"/>
        <v>45637</v>
      </c>
      <c r="G132" s="1174"/>
      <c r="H132" s="1151">
        <v>48</v>
      </c>
      <c r="I132" s="331"/>
      <c r="J132" s="331"/>
      <c r="K132" s="331"/>
      <c r="L132" s="331"/>
      <c r="M132" s="331"/>
      <c r="N132" s="331"/>
      <c r="O132" s="331"/>
      <c r="P132" s="331"/>
      <c r="Q132" s="331"/>
      <c r="R132" s="331"/>
    </row>
    <row r="133" spans="1:18" s="193" customFormat="1" ht="20.100000000000001" hidden="1" customHeight="1">
      <c r="A133" s="804" t="s">
        <v>4711</v>
      </c>
      <c r="B133" s="1158" t="s">
        <v>307</v>
      </c>
      <c r="C133" s="1154" t="s">
        <v>4712</v>
      </c>
      <c r="D133" s="1154">
        <v>45628</v>
      </c>
      <c r="E133" s="1156">
        <f t="shared" si="60"/>
        <v>45635</v>
      </c>
      <c r="F133" s="1156">
        <f t="shared" si="60"/>
        <v>45642</v>
      </c>
      <c r="G133" s="1174"/>
      <c r="H133" s="1151">
        <v>49</v>
      </c>
      <c r="I133" s="331"/>
      <c r="J133" s="331"/>
      <c r="K133" s="331"/>
      <c r="L133" s="331"/>
      <c r="M133" s="331"/>
      <c r="N133" s="331"/>
      <c r="O133" s="331"/>
      <c r="P133" s="331"/>
      <c r="Q133" s="331"/>
      <c r="R133" s="331"/>
    </row>
    <row r="134" spans="1:18" s="193" customFormat="1" ht="20.100000000000001" hidden="1" customHeight="1">
      <c r="A134" s="804"/>
      <c r="B134" s="1168" t="s">
        <v>273</v>
      </c>
      <c r="C134" s="1154" t="s">
        <v>4713</v>
      </c>
      <c r="D134" s="1154">
        <v>45639</v>
      </c>
      <c r="E134" s="1151">
        <f t="shared" si="60"/>
        <v>45646</v>
      </c>
      <c r="F134" s="1151">
        <f t="shared" si="60"/>
        <v>45653</v>
      </c>
      <c r="G134" s="1174"/>
      <c r="H134" s="1151">
        <v>50</v>
      </c>
      <c r="I134" s="331"/>
      <c r="J134" s="331"/>
      <c r="K134" s="331"/>
      <c r="L134" s="331"/>
      <c r="M134" s="331"/>
      <c r="N134" s="331"/>
      <c r="O134" s="331"/>
      <c r="P134" s="331"/>
      <c r="Q134" s="331"/>
      <c r="R134" s="331"/>
    </row>
    <row r="135" spans="1:18" s="193" customFormat="1" ht="20.100000000000001" hidden="1" customHeight="1">
      <c r="A135" s="804" t="s">
        <v>785</v>
      </c>
      <c r="B135" s="1154" t="s">
        <v>4558</v>
      </c>
      <c r="C135" s="1154" t="s">
        <v>4714</v>
      </c>
      <c r="D135" s="1154">
        <v>45646</v>
      </c>
      <c r="E135" s="1151">
        <f t="shared" si="60"/>
        <v>45653</v>
      </c>
      <c r="F135" s="1151">
        <f t="shared" si="60"/>
        <v>45660</v>
      </c>
      <c r="G135" s="1174"/>
      <c r="H135" s="1151">
        <v>51</v>
      </c>
      <c r="I135" s="331"/>
      <c r="J135" s="331"/>
      <c r="K135" s="331"/>
      <c r="L135" s="331"/>
      <c r="M135" s="331"/>
      <c r="N135" s="331"/>
      <c r="O135" s="331"/>
      <c r="P135" s="331"/>
      <c r="Q135" s="331"/>
      <c r="R135" s="331"/>
    </row>
    <row r="136" spans="1:18" s="193" customFormat="1" ht="20.100000000000001" hidden="1" customHeight="1">
      <c r="A136" s="804" t="s">
        <v>653</v>
      </c>
      <c r="B136" s="1158" t="s">
        <v>307</v>
      </c>
      <c r="C136" s="1154" t="s">
        <v>4715</v>
      </c>
      <c r="D136" s="1156"/>
      <c r="E136" s="1156"/>
      <c r="F136" s="1156"/>
      <c r="G136" s="1174"/>
      <c r="H136" s="1151">
        <v>52</v>
      </c>
      <c r="I136" s="331"/>
      <c r="J136" s="331"/>
      <c r="K136" s="331"/>
      <c r="L136" s="331"/>
      <c r="M136" s="331"/>
      <c r="N136" s="331"/>
      <c r="O136" s="331"/>
      <c r="P136" s="331"/>
      <c r="Q136" s="331"/>
      <c r="R136" s="331"/>
    </row>
    <row r="137" spans="1:18" s="193" customFormat="1" ht="20.100000000000001" hidden="1" customHeight="1">
      <c r="A137" s="804" t="s">
        <v>4716</v>
      </c>
      <c r="B137" s="1154" t="s">
        <v>253</v>
      </c>
      <c r="C137" s="1154" t="s">
        <v>4717</v>
      </c>
      <c r="D137" s="1154">
        <v>45656</v>
      </c>
      <c r="E137" s="1151">
        <f t="shared" ref="E137:F139" si="61">D137+7</f>
        <v>45663</v>
      </c>
      <c r="F137" s="1151">
        <f t="shared" si="61"/>
        <v>45670</v>
      </c>
      <c r="G137" s="1174"/>
      <c r="H137" s="1151">
        <v>1</v>
      </c>
      <c r="I137" s="331"/>
      <c r="J137" s="331"/>
      <c r="K137" s="331"/>
      <c r="L137" s="331"/>
      <c r="M137" s="331"/>
      <c r="N137" s="331"/>
      <c r="O137" s="331"/>
      <c r="P137" s="331"/>
      <c r="Q137" s="331"/>
      <c r="R137" s="331"/>
    </row>
    <row r="138" spans="1:18" s="193" customFormat="1" ht="20.100000000000001" hidden="1" customHeight="1">
      <c r="A138" s="804"/>
      <c r="B138" s="1154" t="s">
        <v>653</v>
      </c>
      <c r="C138" s="1154" t="s">
        <v>4556</v>
      </c>
      <c r="D138" s="1154">
        <v>45665</v>
      </c>
      <c r="E138" s="1151">
        <f t="shared" si="61"/>
        <v>45672</v>
      </c>
      <c r="F138" s="1151">
        <f t="shared" si="61"/>
        <v>45679</v>
      </c>
      <c r="G138" s="1174"/>
      <c r="H138" s="1151">
        <v>2</v>
      </c>
      <c r="I138" s="331"/>
      <c r="J138" s="331"/>
      <c r="K138" s="331"/>
      <c r="L138" s="331"/>
      <c r="M138" s="331"/>
      <c r="N138" s="331"/>
      <c r="O138" s="331"/>
      <c r="P138" s="331"/>
      <c r="Q138" s="331"/>
      <c r="R138" s="331"/>
    </row>
    <row r="139" spans="1:18" s="193" customFormat="1" ht="20.100000000000001" hidden="1" customHeight="1">
      <c r="A139" s="804" t="s">
        <v>785</v>
      </c>
      <c r="B139" s="1154" t="s">
        <v>273</v>
      </c>
      <c r="C139" s="1154" t="s">
        <v>4557</v>
      </c>
      <c r="D139" s="1154">
        <v>45304</v>
      </c>
      <c r="E139" s="1151">
        <f t="shared" si="61"/>
        <v>45311</v>
      </c>
      <c r="F139" s="1151">
        <f t="shared" si="61"/>
        <v>45318</v>
      </c>
      <c r="G139" s="1174"/>
      <c r="H139" s="1151">
        <v>3</v>
      </c>
      <c r="I139" s="331"/>
      <c r="J139" s="331"/>
      <c r="K139" s="331"/>
      <c r="L139" s="331"/>
      <c r="M139" s="331"/>
      <c r="N139" s="331"/>
      <c r="O139" s="331"/>
      <c r="P139" s="331"/>
      <c r="Q139" s="331"/>
      <c r="R139" s="331"/>
    </row>
    <row r="140" spans="1:18" s="193" customFormat="1" ht="20.100000000000001" hidden="1" customHeight="1">
      <c r="A140" s="804" t="s">
        <v>4558</v>
      </c>
      <c r="B140" s="1154" t="s">
        <v>796</v>
      </c>
      <c r="C140" s="1154" t="s">
        <v>4559</v>
      </c>
      <c r="D140" s="1155" t="s">
        <v>283</v>
      </c>
      <c r="E140" s="1156"/>
      <c r="F140" s="1156"/>
      <c r="G140" s="1174"/>
      <c r="H140" s="1151">
        <v>4</v>
      </c>
      <c r="I140" s="331"/>
      <c r="J140" s="331"/>
      <c r="K140" s="331"/>
      <c r="L140" s="331"/>
      <c r="M140" s="331"/>
      <c r="N140" s="331"/>
      <c r="O140" s="331"/>
      <c r="P140" s="331"/>
      <c r="Q140" s="331"/>
      <c r="R140" s="331"/>
    </row>
    <row r="141" spans="1:18" s="193" customFormat="1" ht="20.100000000000001" hidden="1" customHeight="1">
      <c r="A141" s="804"/>
      <c r="B141" s="1154" t="s">
        <v>253</v>
      </c>
      <c r="C141" s="1154" t="s">
        <v>4560</v>
      </c>
      <c r="D141" s="1154">
        <v>45688</v>
      </c>
      <c r="E141" s="1151">
        <f>D141+7</f>
        <v>45695</v>
      </c>
      <c r="F141" s="1151">
        <f>E141+7</f>
        <v>45702</v>
      </c>
      <c r="G141" s="1174"/>
      <c r="H141" s="1151">
        <v>5</v>
      </c>
      <c r="I141" s="331"/>
      <c r="J141" s="331"/>
      <c r="K141" s="331"/>
      <c r="L141" s="331"/>
      <c r="M141" s="331"/>
      <c r="N141" s="331"/>
      <c r="O141" s="331"/>
      <c r="P141" s="331"/>
      <c r="Q141" s="331"/>
      <c r="R141" s="331"/>
    </row>
    <row r="142" spans="1:18" s="193" customFormat="1" ht="20.100000000000001" hidden="1" customHeight="1">
      <c r="A142" s="804" t="s">
        <v>653</v>
      </c>
      <c r="B142" s="1158" t="s">
        <v>307</v>
      </c>
      <c r="C142" s="1154" t="s">
        <v>4561</v>
      </c>
      <c r="D142" s="1156"/>
      <c r="E142" s="1156"/>
      <c r="F142" s="1156"/>
      <c r="G142" s="1174"/>
      <c r="H142" s="1151">
        <v>6</v>
      </c>
      <c r="I142" s="331"/>
      <c r="J142" s="331"/>
      <c r="K142" s="331"/>
      <c r="L142" s="331"/>
      <c r="M142" s="331"/>
      <c r="N142" s="331"/>
      <c r="O142" s="331"/>
      <c r="P142" s="331"/>
      <c r="Q142" s="331"/>
      <c r="R142" s="331"/>
    </row>
    <row r="143" spans="1:18" s="193" customFormat="1" ht="20.100000000000001" hidden="1" customHeight="1">
      <c r="A143" s="804"/>
      <c r="B143" s="1158" t="s">
        <v>307</v>
      </c>
      <c r="C143" s="1154" t="s">
        <v>4562</v>
      </c>
      <c r="D143" s="1156"/>
      <c r="E143" s="1156"/>
      <c r="F143" s="1156"/>
      <c r="G143" s="1174"/>
      <c r="H143" s="1151">
        <v>7</v>
      </c>
      <c r="I143" s="331"/>
      <c r="J143" s="331"/>
      <c r="K143" s="331"/>
      <c r="L143" s="331"/>
      <c r="M143" s="331"/>
      <c r="N143" s="331"/>
      <c r="O143" s="331"/>
      <c r="P143" s="331"/>
      <c r="Q143" s="331"/>
      <c r="R143" s="331"/>
    </row>
    <row r="144" spans="1:18" s="193" customFormat="1" ht="20.100000000000001" hidden="1" customHeight="1">
      <c r="A144" s="804" t="s">
        <v>4558</v>
      </c>
      <c r="B144" s="1158" t="s">
        <v>307</v>
      </c>
      <c r="C144" s="1154" t="s">
        <v>4563</v>
      </c>
      <c r="D144" s="1156"/>
      <c r="E144" s="1156"/>
      <c r="F144" s="1156"/>
      <c r="G144" s="1174"/>
      <c r="H144" s="1151">
        <v>8</v>
      </c>
      <c r="I144" s="331"/>
      <c r="J144" s="331"/>
      <c r="K144" s="331"/>
      <c r="L144" s="331"/>
      <c r="M144" s="331"/>
      <c r="N144" s="331"/>
      <c r="O144" s="331"/>
      <c r="P144" s="331"/>
      <c r="Q144" s="331"/>
      <c r="R144" s="331"/>
    </row>
    <row r="145" spans="1:18" s="193" customFormat="1" ht="20.100000000000001" hidden="1" customHeight="1">
      <c r="A145" s="804"/>
      <c r="B145" s="1154" t="s">
        <v>653</v>
      </c>
      <c r="C145" s="1154" t="s">
        <v>4564</v>
      </c>
      <c r="D145" s="1154">
        <v>45714</v>
      </c>
      <c r="E145" s="1151">
        <f>D145+7</f>
        <v>45721</v>
      </c>
      <c r="F145" s="1151">
        <f>E145+7</f>
        <v>45728</v>
      </c>
      <c r="G145" s="1174"/>
      <c r="H145" s="1151">
        <v>9</v>
      </c>
      <c r="I145" s="331"/>
      <c r="J145" s="331"/>
      <c r="K145" s="331"/>
      <c r="L145" s="331"/>
      <c r="M145" s="331"/>
      <c r="N145" s="331"/>
      <c r="O145" s="331"/>
      <c r="P145" s="331"/>
      <c r="Q145" s="331"/>
      <c r="R145" s="331"/>
    </row>
    <row r="146" spans="1:18" s="193" customFormat="1" ht="20.100000000000001" hidden="1" customHeight="1">
      <c r="A146" s="804"/>
      <c r="B146" s="1167" t="s">
        <v>653</v>
      </c>
      <c r="C146" s="1154" t="s">
        <v>4718</v>
      </c>
      <c r="D146" s="1177" t="s">
        <v>283</v>
      </c>
      <c r="E146" s="1156"/>
      <c r="F146" s="1156"/>
      <c r="G146" s="1174"/>
      <c r="H146" s="1151">
        <v>12</v>
      </c>
      <c r="I146" s="331"/>
      <c r="J146" s="331"/>
      <c r="K146" s="331"/>
      <c r="L146" s="331"/>
      <c r="M146" s="331"/>
      <c r="N146" s="331"/>
      <c r="O146" s="331"/>
      <c r="P146" s="331"/>
      <c r="Q146" s="331"/>
      <c r="R146" s="331"/>
    </row>
    <row r="147" spans="1:18" s="193" customFormat="1" ht="20.100000000000001" hidden="1" customHeight="1">
      <c r="A147" s="804" t="s">
        <v>796</v>
      </c>
      <c r="B147" s="1154" t="s">
        <v>253</v>
      </c>
      <c r="C147" s="1154" t="s">
        <v>4719</v>
      </c>
      <c r="D147" s="1154">
        <v>45744</v>
      </c>
      <c r="E147" s="1151">
        <v>45745</v>
      </c>
      <c r="F147" s="1151">
        <f t="shared" ref="F147" si="62">E147+1</f>
        <v>45746</v>
      </c>
      <c r="G147" s="1174"/>
      <c r="H147" s="1151">
        <v>13</v>
      </c>
      <c r="I147" s="331"/>
      <c r="J147" s="331"/>
      <c r="K147" s="331"/>
      <c r="L147" s="331"/>
      <c r="M147" s="331"/>
      <c r="N147" s="331"/>
      <c r="O147" s="331"/>
      <c r="P147" s="331"/>
      <c r="Q147" s="331"/>
      <c r="R147" s="331"/>
    </row>
    <row r="148" spans="1:18" s="193" customFormat="1" ht="20.100000000000001" hidden="1" customHeight="1">
      <c r="A148" s="804"/>
      <c r="B148" s="1154" t="s">
        <v>4568</v>
      </c>
      <c r="C148" s="1154" t="s">
        <v>4720</v>
      </c>
      <c r="D148" s="1155" t="s">
        <v>283</v>
      </c>
      <c r="E148" s="1156"/>
      <c r="F148" s="1156"/>
      <c r="G148" s="1174"/>
      <c r="H148" s="1151">
        <v>15</v>
      </c>
      <c r="I148" s="331"/>
      <c r="J148" s="331"/>
      <c r="K148" s="331"/>
      <c r="L148" s="331"/>
      <c r="M148" s="331"/>
      <c r="N148" s="331"/>
      <c r="O148" s="331"/>
      <c r="P148" s="331"/>
      <c r="Q148" s="331"/>
      <c r="R148" s="331"/>
    </row>
    <row r="149" spans="1:18" s="193" customFormat="1" ht="20.100000000000001" hidden="1" customHeight="1">
      <c r="A149" s="804" t="s">
        <v>4568</v>
      </c>
      <c r="B149" s="1158" t="s">
        <v>307</v>
      </c>
      <c r="C149" s="1154" t="s">
        <v>4721</v>
      </c>
      <c r="D149" s="1156">
        <v>45761</v>
      </c>
      <c r="E149" s="1156">
        <f t="shared" ref="E149:E155" si="63">D149+5</f>
        <v>45766</v>
      </c>
      <c r="F149" s="1156">
        <f t="shared" ref="F149:F150" si="64">E149+1</f>
        <v>45767</v>
      </c>
      <c r="G149" s="1174"/>
      <c r="H149" s="1151">
        <v>16</v>
      </c>
      <c r="I149" s="331"/>
      <c r="J149" s="331"/>
      <c r="K149" s="331"/>
      <c r="L149" s="331"/>
      <c r="M149" s="331"/>
      <c r="N149" s="331"/>
      <c r="O149" s="331"/>
      <c r="P149" s="331"/>
      <c r="Q149" s="331"/>
      <c r="R149" s="331"/>
    </row>
    <row r="150" spans="1:18" s="193" customFormat="1" ht="20.100000000000001" hidden="1" customHeight="1">
      <c r="A150" s="804"/>
      <c r="B150" s="1154" t="s">
        <v>653</v>
      </c>
      <c r="C150" s="1154" t="s">
        <v>4722</v>
      </c>
      <c r="D150" s="1154">
        <v>45771</v>
      </c>
      <c r="E150" s="1151">
        <f t="shared" si="63"/>
        <v>45776</v>
      </c>
      <c r="F150" s="1151">
        <f t="shared" si="64"/>
        <v>45777</v>
      </c>
      <c r="G150" s="1174"/>
      <c r="H150" s="1151">
        <v>17</v>
      </c>
      <c r="I150" s="331"/>
      <c r="J150" s="331"/>
      <c r="K150" s="331"/>
      <c r="L150" s="331"/>
      <c r="M150" s="331"/>
      <c r="N150" s="331"/>
      <c r="O150" s="331"/>
      <c r="P150" s="331"/>
      <c r="Q150" s="331"/>
      <c r="R150" s="331"/>
    </row>
    <row r="151" spans="1:18" s="193" customFormat="1" ht="20.100000000000001" hidden="1" customHeight="1">
      <c r="A151" s="804"/>
      <c r="B151" s="1158" t="s">
        <v>307</v>
      </c>
      <c r="C151" s="1154" t="s">
        <v>4723</v>
      </c>
      <c r="D151" s="1156"/>
      <c r="E151" s="1156"/>
      <c r="F151" s="1156"/>
      <c r="G151" s="1174"/>
      <c r="H151" s="1151">
        <v>18</v>
      </c>
      <c r="I151" s="331"/>
      <c r="J151" s="331"/>
      <c r="K151" s="331"/>
      <c r="L151" s="331"/>
      <c r="M151" s="331"/>
      <c r="N151" s="331"/>
      <c r="O151" s="331"/>
      <c r="P151" s="331"/>
      <c r="Q151" s="331"/>
      <c r="R151" s="331"/>
    </row>
    <row r="152" spans="1:18" s="193" customFormat="1" ht="20.100000000000001" hidden="1" customHeight="1">
      <c r="A152" s="804"/>
      <c r="B152" s="1158" t="s">
        <v>307</v>
      </c>
      <c r="C152" s="1154" t="s">
        <v>4724</v>
      </c>
      <c r="D152" s="1156"/>
      <c r="E152" s="1156"/>
      <c r="F152" s="1156"/>
      <c r="G152" s="1174"/>
      <c r="H152" s="1151">
        <v>19</v>
      </c>
      <c r="I152" s="331"/>
      <c r="J152" s="331"/>
      <c r="K152" s="331"/>
      <c r="L152" s="331"/>
      <c r="M152" s="331"/>
      <c r="N152" s="331"/>
      <c r="O152" s="331"/>
      <c r="P152" s="331"/>
      <c r="Q152" s="331"/>
      <c r="R152" s="331"/>
    </row>
    <row r="153" spans="1:18" s="193" customFormat="1" ht="20.100000000000001" hidden="1" customHeight="1">
      <c r="A153" s="804"/>
      <c r="B153" s="1158" t="s">
        <v>307</v>
      </c>
      <c r="C153" s="1154" t="s">
        <v>4725</v>
      </c>
      <c r="D153" s="1156"/>
      <c r="E153" s="1156"/>
      <c r="F153" s="1156"/>
      <c r="G153" s="1174"/>
      <c r="H153" s="1151">
        <v>20</v>
      </c>
      <c r="I153" s="331"/>
      <c r="J153" s="331"/>
      <c r="K153" s="331"/>
      <c r="L153" s="331"/>
      <c r="M153" s="331"/>
      <c r="N153" s="331"/>
      <c r="O153" s="331"/>
      <c r="P153" s="331"/>
      <c r="Q153" s="331"/>
      <c r="R153" s="331"/>
    </row>
    <row r="154" spans="1:18" s="193" customFormat="1" ht="20.100000000000001" hidden="1" customHeight="1">
      <c r="A154" s="804"/>
      <c r="B154" s="1154" t="s">
        <v>4568</v>
      </c>
      <c r="C154" s="1154" t="s">
        <v>4726</v>
      </c>
      <c r="D154" s="1154">
        <v>45790</v>
      </c>
      <c r="E154" s="1151">
        <f t="shared" si="63"/>
        <v>45795</v>
      </c>
      <c r="F154" s="1151">
        <f t="shared" ref="F154:F155" si="65">E154+1</f>
        <v>45796</v>
      </c>
      <c r="G154" s="1174"/>
      <c r="H154" s="1151">
        <v>20</v>
      </c>
      <c r="I154" s="331"/>
      <c r="J154" s="331"/>
      <c r="K154" s="331"/>
      <c r="L154" s="331"/>
      <c r="M154" s="331"/>
      <c r="N154" s="331"/>
      <c r="O154" s="331"/>
      <c r="P154" s="331"/>
      <c r="Q154" s="331"/>
      <c r="R154" s="331"/>
    </row>
    <row r="155" spans="1:18" s="193" customFormat="1" ht="20.100000000000001" hidden="1" customHeight="1">
      <c r="A155" s="804"/>
      <c r="B155" s="1167" t="s">
        <v>253</v>
      </c>
      <c r="C155" s="1154" t="s">
        <v>4727</v>
      </c>
      <c r="D155" s="1154">
        <v>45799</v>
      </c>
      <c r="E155" s="1151">
        <f t="shared" si="63"/>
        <v>45804</v>
      </c>
      <c r="F155" s="1151">
        <f t="shared" si="65"/>
        <v>45805</v>
      </c>
      <c r="G155" s="1174"/>
      <c r="H155" s="1151">
        <v>21</v>
      </c>
      <c r="I155" s="331"/>
      <c r="J155" s="331"/>
      <c r="K155" s="331"/>
      <c r="L155" s="331"/>
      <c r="M155" s="331"/>
      <c r="N155" s="331"/>
      <c r="O155" s="331"/>
      <c r="P155" s="331"/>
      <c r="Q155" s="331"/>
      <c r="R155" s="331"/>
    </row>
    <row r="156" spans="1:18" s="193" customFormat="1" ht="20.100000000000001" hidden="1" customHeight="1">
      <c r="A156" s="804"/>
      <c r="B156" s="1154" t="s">
        <v>653</v>
      </c>
      <c r="C156" s="1154" t="s">
        <v>4728</v>
      </c>
      <c r="D156" s="1154">
        <v>45805</v>
      </c>
      <c r="E156" s="1151">
        <f t="shared" ref="E156:E157" si="66">D156+5</f>
        <v>45810</v>
      </c>
      <c r="F156" s="1151">
        <f t="shared" ref="F156:F157" si="67">E156+1</f>
        <v>45811</v>
      </c>
      <c r="G156" s="1174"/>
      <c r="H156" s="1151">
        <v>22</v>
      </c>
      <c r="I156" s="331"/>
      <c r="J156" s="331"/>
      <c r="K156" s="331"/>
      <c r="L156" s="331"/>
      <c r="M156" s="331"/>
      <c r="N156" s="331"/>
      <c r="O156" s="331"/>
      <c r="P156" s="331"/>
      <c r="Q156" s="331"/>
      <c r="R156" s="331"/>
    </row>
    <row r="157" spans="1:18" s="193" customFormat="1" ht="20.100000000000001" hidden="1" customHeight="1">
      <c r="A157" s="804"/>
      <c r="B157" s="1154" t="s">
        <v>837</v>
      </c>
      <c r="C157" s="1154" t="s">
        <v>4729</v>
      </c>
      <c r="D157" s="1154">
        <v>45816</v>
      </c>
      <c r="E157" s="1151">
        <f t="shared" si="66"/>
        <v>45821</v>
      </c>
      <c r="F157" s="1151">
        <f t="shared" si="67"/>
        <v>45822</v>
      </c>
      <c r="G157" s="1174"/>
      <c r="H157" s="1151">
        <v>23</v>
      </c>
      <c r="I157" s="331"/>
      <c r="J157" s="331"/>
      <c r="K157" s="331"/>
      <c r="L157" s="331"/>
      <c r="M157" s="331"/>
      <c r="N157" s="331"/>
      <c r="O157" s="331"/>
      <c r="P157" s="331"/>
      <c r="Q157" s="331"/>
      <c r="R157" s="331"/>
    </row>
    <row r="158" spans="1:18" s="193" customFormat="1" ht="20.100000000000001" hidden="1" customHeight="1">
      <c r="A158" s="804"/>
      <c r="B158" s="1154" t="s">
        <v>4568</v>
      </c>
      <c r="C158" s="1154" t="s">
        <v>4730</v>
      </c>
      <c r="D158" s="1177" t="s">
        <v>283</v>
      </c>
      <c r="E158" s="1156"/>
      <c r="F158" s="1156"/>
      <c r="G158" s="1174"/>
      <c r="H158" s="1151">
        <v>24</v>
      </c>
      <c r="I158" s="331"/>
      <c r="J158" s="331"/>
      <c r="K158" s="331"/>
      <c r="L158" s="331"/>
      <c r="M158" s="331"/>
      <c r="N158" s="331"/>
      <c r="O158" s="331"/>
      <c r="P158" s="331"/>
      <c r="Q158" s="331"/>
      <c r="R158" s="331"/>
    </row>
    <row r="159" spans="1:18" s="193" customFormat="1" ht="20.100000000000001" hidden="1" customHeight="1">
      <c r="A159" s="804"/>
      <c r="B159" s="1158" t="s">
        <v>307</v>
      </c>
      <c r="C159" s="1154" t="s">
        <v>4731</v>
      </c>
      <c r="D159" s="1156"/>
      <c r="E159" s="1156"/>
      <c r="F159" s="1156"/>
      <c r="G159" s="1174"/>
      <c r="H159" s="1151">
        <v>25</v>
      </c>
      <c r="I159" s="331"/>
      <c r="J159" s="331"/>
      <c r="K159" s="331"/>
      <c r="L159" s="331"/>
      <c r="M159" s="331"/>
      <c r="N159" s="331"/>
      <c r="O159" s="331"/>
      <c r="P159" s="331"/>
      <c r="Q159" s="331"/>
      <c r="R159" s="331"/>
    </row>
    <row r="160" spans="1:18" s="193" customFormat="1" ht="20.100000000000001" hidden="1" customHeight="1">
      <c r="A160" s="804"/>
      <c r="B160" s="1154" t="s">
        <v>774</v>
      </c>
      <c r="C160" s="1154" t="s">
        <v>4732</v>
      </c>
      <c r="D160" s="1154">
        <v>45832</v>
      </c>
      <c r="E160" s="1151">
        <f t="shared" ref="E160" si="68">D160+5</f>
        <v>45837</v>
      </c>
      <c r="F160" s="1151">
        <f t="shared" ref="F160" si="69">E160+1</f>
        <v>45838</v>
      </c>
      <c r="G160" s="1174"/>
      <c r="H160" s="1151">
        <v>26</v>
      </c>
      <c r="I160" s="331"/>
      <c r="J160" s="331"/>
      <c r="K160" s="331"/>
      <c r="L160" s="331"/>
      <c r="M160" s="331"/>
      <c r="N160" s="331"/>
      <c r="O160" s="331"/>
      <c r="P160" s="331"/>
      <c r="Q160" s="331"/>
      <c r="R160" s="331"/>
    </row>
    <row r="161" spans="1:18" s="193" customFormat="1" ht="20.100000000000001" hidden="1" customHeight="1">
      <c r="A161" s="804" t="s">
        <v>4733</v>
      </c>
      <c r="B161" s="1154" t="s">
        <v>796</v>
      </c>
      <c r="C161" s="1154" t="s">
        <v>4734</v>
      </c>
      <c r="D161" s="1177" t="s">
        <v>283</v>
      </c>
      <c r="E161" s="1156"/>
      <c r="F161" s="1156"/>
      <c r="G161" s="1174"/>
      <c r="H161" s="1151">
        <v>27</v>
      </c>
      <c r="I161" s="331"/>
      <c r="J161" s="331"/>
      <c r="K161" s="331"/>
      <c r="L161" s="331"/>
      <c r="M161" s="331"/>
      <c r="N161" s="331"/>
      <c r="O161" s="331"/>
      <c r="P161" s="331"/>
      <c r="Q161" s="331"/>
      <c r="R161" s="331"/>
    </row>
    <row r="162" spans="1:18" s="193" customFormat="1" ht="20.100000000000001" hidden="1" customHeight="1">
      <c r="A162" s="804"/>
      <c r="B162" s="1154" t="s">
        <v>837</v>
      </c>
      <c r="C162" s="1154" t="s">
        <v>4735</v>
      </c>
      <c r="D162" s="1154">
        <v>45852</v>
      </c>
      <c r="E162" s="1151">
        <f t="shared" ref="E162" si="70">D162+5</f>
        <v>45857</v>
      </c>
      <c r="F162" s="1151">
        <f t="shared" ref="F162" si="71">E162+1</f>
        <v>45858</v>
      </c>
      <c r="G162" s="1174"/>
      <c r="H162" s="1151">
        <v>28</v>
      </c>
      <c r="I162" s="331"/>
      <c r="J162" s="331"/>
      <c r="K162" s="331"/>
      <c r="L162" s="331"/>
      <c r="M162" s="331"/>
      <c r="N162" s="331"/>
      <c r="O162" s="331"/>
      <c r="P162" s="331"/>
      <c r="Q162" s="331"/>
      <c r="R162" s="331"/>
    </row>
    <row r="163" spans="1:18" s="193" customFormat="1" ht="20.100000000000001" hidden="1" customHeight="1">
      <c r="A163" s="804" t="s">
        <v>4736</v>
      </c>
      <c r="B163" s="1158" t="s">
        <v>307</v>
      </c>
      <c r="C163" s="1154" t="s">
        <v>4737</v>
      </c>
      <c r="D163" s="1156"/>
      <c r="E163" s="1156"/>
      <c r="F163" s="1156"/>
      <c r="G163" s="1174"/>
      <c r="H163" s="1151">
        <v>29</v>
      </c>
      <c r="I163" s="331"/>
      <c r="J163" s="331"/>
      <c r="K163" s="331"/>
      <c r="L163" s="331"/>
      <c r="M163" s="331"/>
      <c r="N163" s="331"/>
      <c r="O163" s="331"/>
      <c r="P163" s="331"/>
      <c r="Q163" s="331"/>
      <c r="R163" s="331"/>
    </row>
    <row r="164" spans="1:18" s="193" customFormat="1" ht="20.100000000000001" hidden="1" customHeight="1">
      <c r="A164" s="804" t="s">
        <v>253</v>
      </c>
      <c r="B164" s="1154" t="s">
        <v>774</v>
      </c>
      <c r="C164" s="1154" t="s">
        <v>4738</v>
      </c>
      <c r="D164" s="1154">
        <v>45864</v>
      </c>
      <c r="E164" s="1177" t="s">
        <v>283</v>
      </c>
      <c r="F164" s="1177" t="s">
        <v>283</v>
      </c>
      <c r="G164" s="1174"/>
      <c r="H164" s="1151">
        <v>30</v>
      </c>
      <c r="I164" s="331"/>
      <c r="J164" s="331"/>
      <c r="K164" s="331"/>
      <c r="L164" s="331"/>
      <c r="M164" s="331"/>
      <c r="N164" s="331"/>
      <c r="O164" s="331"/>
      <c r="P164" s="331"/>
      <c r="Q164" s="331"/>
      <c r="R164" s="331"/>
    </row>
    <row r="165" spans="1:18" s="193" customFormat="1" ht="20.100000000000001" hidden="1" customHeight="1">
      <c r="A165" s="804" t="s">
        <v>653</v>
      </c>
      <c r="B165" s="1158" t="s">
        <v>307</v>
      </c>
      <c r="C165" s="1154" t="s">
        <v>4739</v>
      </c>
      <c r="D165" s="1156"/>
      <c r="E165" s="1156"/>
      <c r="F165" s="1156"/>
      <c r="G165" s="1174"/>
      <c r="H165" s="1151">
        <v>31</v>
      </c>
      <c r="I165" s="331"/>
      <c r="J165" s="331"/>
      <c r="K165" s="331"/>
      <c r="L165" s="331"/>
      <c r="M165" s="331"/>
      <c r="N165" s="331"/>
      <c r="O165" s="331"/>
      <c r="P165" s="331"/>
      <c r="Q165" s="331"/>
      <c r="R165" s="331"/>
    </row>
    <row r="166" spans="1:18" s="193" customFormat="1" ht="20.100000000000001" hidden="1" customHeight="1">
      <c r="A166" s="804" t="s">
        <v>837</v>
      </c>
      <c r="B166" s="1154" t="s">
        <v>690</v>
      </c>
      <c r="C166" s="1154" t="s">
        <v>4740</v>
      </c>
      <c r="D166" s="1154">
        <v>45872</v>
      </c>
      <c r="E166" s="1177" t="s">
        <v>283</v>
      </c>
      <c r="F166" s="1177" t="s">
        <v>283</v>
      </c>
      <c r="G166" s="1174"/>
      <c r="H166" s="1151">
        <v>32</v>
      </c>
      <c r="I166" s="331"/>
      <c r="J166" s="331"/>
      <c r="K166" s="331"/>
      <c r="L166" s="331"/>
      <c r="M166" s="331"/>
      <c r="N166" s="331"/>
      <c r="O166" s="331"/>
      <c r="P166" s="331"/>
      <c r="Q166" s="331"/>
      <c r="R166" s="331"/>
    </row>
    <row r="167" spans="1:18" s="193" customFormat="1" ht="20.100000000000001" hidden="1" customHeight="1">
      <c r="A167" s="804"/>
      <c r="B167" s="1154" t="s">
        <v>837</v>
      </c>
      <c r="C167" s="1154" t="s">
        <v>4741</v>
      </c>
      <c r="D167" s="1154">
        <v>45888</v>
      </c>
      <c r="E167" s="1177" t="s">
        <v>283</v>
      </c>
      <c r="F167" s="1177" t="s">
        <v>283</v>
      </c>
      <c r="G167" s="1174"/>
      <c r="H167" s="1151">
        <v>33</v>
      </c>
      <c r="I167" s="331"/>
      <c r="J167" s="331"/>
      <c r="K167" s="331"/>
      <c r="L167" s="331"/>
      <c r="M167" s="331"/>
      <c r="N167" s="331"/>
      <c r="O167" s="331"/>
      <c r="P167" s="331"/>
      <c r="Q167" s="331"/>
      <c r="R167" s="331"/>
    </row>
    <row r="168" spans="1:18" s="193" customFormat="1" ht="20.100000000000001" hidden="1" customHeight="1">
      <c r="A168" s="804" t="s">
        <v>774</v>
      </c>
      <c r="B168" s="1158" t="s">
        <v>307</v>
      </c>
      <c r="C168" s="1154" t="s">
        <v>4742</v>
      </c>
      <c r="D168" s="1156"/>
      <c r="E168" s="1156"/>
      <c r="F168" s="1156"/>
      <c r="G168" s="1174"/>
      <c r="H168" s="1151">
        <v>34</v>
      </c>
      <c r="I168" s="331"/>
      <c r="J168" s="331"/>
      <c r="K168" s="331"/>
      <c r="L168" s="331"/>
      <c r="M168" s="331"/>
      <c r="N168" s="331"/>
      <c r="O168" s="331"/>
      <c r="P168" s="331"/>
      <c r="Q168" s="331"/>
      <c r="R168" s="331"/>
    </row>
    <row r="169" spans="1:18" s="193" customFormat="1" ht="20.100000000000001" hidden="1" customHeight="1">
      <c r="A169" s="804"/>
      <c r="B169" s="1154" t="s">
        <v>4558</v>
      </c>
      <c r="C169" s="1154" t="s">
        <v>4743</v>
      </c>
      <c r="D169" s="1154">
        <v>45899</v>
      </c>
      <c r="E169" s="1177" t="s">
        <v>283</v>
      </c>
      <c r="F169" s="1177" t="s">
        <v>283</v>
      </c>
      <c r="G169" s="1174"/>
      <c r="H169" s="1151">
        <v>35</v>
      </c>
      <c r="I169" s="331"/>
      <c r="J169" s="331"/>
      <c r="K169" s="331"/>
      <c r="L169" s="331"/>
      <c r="M169" s="331"/>
      <c r="N169" s="331"/>
      <c r="O169" s="331"/>
      <c r="P169" s="331"/>
      <c r="Q169" s="331"/>
      <c r="R169" s="331"/>
    </row>
    <row r="170" spans="1:18" s="193" customFormat="1" ht="20.100000000000001" hidden="1" customHeight="1">
      <c r="A170" s="804" t="s">
        <v>690</v>
      </c>
      <c r="B170" s="1154" t="s">
        <v>837</v>
      </c>
      <c r="C170" s="1154" t="s">
        <v>4744</v>
      </c>
      <c r="D170" s="1154">
        <v>45902</v>
      </c>
      <c r="E170" s="1177" t="s">
        <v>283</v>
      </c>
      <c r="F170" s="1177" t="s">
        <v>283</v>
      </c>
      <c r="G170" s="1174"/>
      <c r="H170" s="1151">
        <v>36</v>
      </c>
      <c r="I170" s="331"/>
      <c r="J170" s="331"/>
      <c r="K170" s="331"/>
      <c r="L170" s="331"/>
      <c r="M170" s="331"/>
      <c r="N170" s="331"/>
      <c r="O170" s="331"/>
      <c r="P170" s="331"/>
      <c r="Q170" s="331"/>
      <c r="R170" s="331"/>
    </row>
    <row r="171" spans="1:18" s="193" customFormat="1" ht="20.100000000000001" hidden="1" customHeight="1">
      <c r="A171" s="804"/>
      <c r="B171" s="1158" t="s">
        <v>307</v>
      </c>
      <c r="C171" s="1154" t="s">
        <v>4745</v>
      </c>
      <c r="D171" s="1156"/>
      <c r="E171" s="1156"/>
      <c r="F171" s="1156"/>
      <c r="G171" s="1174"/>
      <c r="H171" s="1151">
        <v>37</v>
      </c>
      <c r="I171" s="331"/>
      <c r="J171" s="331"/>
      <c r="K171" s="331"/>
      <c r="L171" s="331"/>
      <c r="M171" s="331"/>
      <c r="N171" s="331"/>
      <c r="O171" s="331"/>
      <c r="P171" s="331"/>
      <c r="Q171" s="331"/>
      <c r="R171" s="331"/>
    </row>
    <row r="172" spans="1:18" s="193" customFormat="1" ht="20.100000000000001" hidden="1" customHeight="1">
      <c r="A172" s="804"/>
      <c r="B172" s="1158" t="s">
        <v>307</v>
      </c>
      <c r="C172" s="1154" t="s">
        <v>4746</v>
      </c>
      <c r="D172" s="1156"/>
      <c r="E172" s="1156"/>
      <c r="F172" s="1156"/>
      <c r="G172" s="1174"/>
      <c r="H172" s="1151">
        <v>38</v>
      </c>
      <c r="I172" s="331"/>
      <c r="J172" s="331"/>
      <c r="K172" s="331"/>
      <c r="L172" s="331"/>
      <c r="M172" s="331"/>
      <c r="N172" s="331"/>
      <c r="O172" s="331"/>
      <c r="P172" s="331"/>
      <c r="Q172" s="331"/>
      <c r="R172" s="331"/>
    </row>
    <row r="173" spans="1:18" s="193" customFormat="1" ht="20.100000000000001" hidden="1" customHeight="1">
      <c r="A173" s="804" t="s">
        <v>4747</v>
      </c>
      <c r="B173" s="1154" t="s">
        <v>647</v>
      </c>
      <c r="C173" s="1158" t="s">
        <v>4748</v>
      </c>
      <c r="D173" s="1154">
        <v>45930</v>
      </c>
      <c r="E173" s="1177" t="s">
        <v>283</v>
      </c>
      <c r="F173" s="1177" t="s">
        <v>283</v>
      </c>
      <c r="G173" s="1174"/>
      <c r="H173" s="1151">
        <v>39</v>
      </c>
      <c r="I173" s="331"/>
      <c r="J173" s="331"/>
      <c r="K173" s="331"/>
      <c r="L173" s="331"/>
      <c r="M173" s="331"/>
      <c r="N173" s="331"/>
      <c r="O173" s="331"/>
      <c r="P173" s="331"/>
      <c r="Q173" s="331"/>
      <c r="R173" s="331"/>
    </row>
    <row r="174" spans="1:18" s="193" customFormat="1" ht="20.100000000000001" hidden="1" customHeight="1">
      <c r="A174" s="804" t="s">
        <v>690</v>
      </c>
      <c r="B174" s="1154" t="s">
        <v>4558</v>
      </c>
      <c r="C174" s="1154" t="s">
        <v>4749</v>
      </c>
      <c r="D174" s="1154">
        <v>45928</v>
      </c>
      <c r="E174" s="1151">
        <f t="shared" ref="E174" si="72">D174+5</f>
        <v>45933</v>
      </c>
      <c r="F174" s="1151">
        <f t="shared" ref="F174" si="73">E174+1</f>
        <v>45934</v>
      </c>
      <c r="G174" s="1174"/>
      <c r="H174" s="1151">
        <v>40</v>
      </c>
      <c r="I174" s="331"/>
      <c r="J174" s="331"/>
      <c r="K174" s="331"/>
      <c r="L174" s="331"/>
      <c r="M174" s="331"/>
      <c r="N174" s="331"/>
      <c r="O174" s="331"/>
      <c r="P174" s="331"/>
      <c r="Q174" s="331"/>
      <c r="R174" s="331"/>
    </row>
    <row r="175" spans="1:18" s="193" customFormat="1" ht="20.100000000000001" hidden="1" customHeight="1">
      <c r="A175" s="804" t="s">
        <v>4601</v>
      </c>
      <c r="B175" s="1374" t="s">
        <v>790</v>
      </c>
      <c r="C175" s="1154" t="s">
        <v>4750</v>
      </c>
      <c r="D175" s="1154">
        <v>45935</v>
      </c>
      <c r="E175" s="1177" t="s">
        <v>283</v>
      </c>
      <c r="F175" s="1177" t="s">
        <v>283</v>
      </c>
      <c r="G175" s="1174"/>
      <c r="H175" s="1151">
        <v>41</v>
      </c>
      <c r="I175" s="331"/>
      <c r="J175" s="331"/>
      <c r="K175" s="331"/>
      <c r="L175" s="331"/>
      <c r="M175" s="331"/>
      <c r="N175" s="331"/>
      <c r="O175" s="331"/>
      <c r="P175" s="331"/>
      <c r="Q175" s="331"/>
      <c r="R175" s="331"/>
    </row>
    <row r="176" spans="1:18" s="193" customFormat="1" ht="20.100000000000001" hidden="1" customHeight="1">
      <c r="A176" s="804" t="s">
        <v>766</v>
      </c>
      <c r="B176" s="1234" t="s">
        <v>647</v>
      </c>
      <c r="C176" s="1362" t="s">
        <v>4751</v>
      </c>
      <c r="D176" s="1154">
        <v>45945</v>
      </c>
      <c r="E176" s="1151">
        <f t="shared" ref="E176:E178" si="74">D176+5</f>
        <v>45950</v>
      </c>
      <c r="F176" s="1151">
        <f t="shared" ref="F176:F178" si="75">E176+1</f>
        <v>45951</v>
      </c>
      <c r="G176" s="1174"/>
      <c r="H176" s="1151">
        <v>42</v>
      </c>
      <c r="I176" s="331"/>
      <c r="J176" s="331"/>
      <c r="K176" s="331"/>
      <c r="L176" s="331"/>
      <c r="M176" s="331"/>
      <c r="N176" s="331"/>
      <c r="O176" s="331"/>
      <c r="P176" s="331"/>
      <c r="Q176" s="331"/>
      <c r="R176" s="331"/>
    </row>
    <row r="177" spans="1:18" s="193" customFormat="1" ht="20.100000000000001" hidden="1" customHeight="1">
      <c r="A177" s="1138" t="s">
        <v>4752</v>
      </c>
      <c r="B177" s="1375" t="s">
        <v>307</v>
      </c>
      <c r="C177" s="1154" t="s">
        <v>4753</v>
      </c>
      <c r="D177" s="1160">
        <v>45949</v>
      </c>
      <c r="E177" s="1160">
        <f t="shared" si="74"/>
        <v>45954</v>
      </c>
      <c r="F177" s="1160">
        <f t="shared" si="75"/>
        <v>45955</v>
      </c>
      <c r="G177" s="1174"/>
      <c r="H177" s="1151">
        <v>43</v>
      </c>
      <c r="I177" s="331"/>
      <c r="J177" s="331"/>
      <c r="K177" s="331"/>
      <c r="L177" s="331"/>
      <c r="M177" s="331"/>
      <c r="N177" s="331"/>
      <c r="O177" s="331"/>
      <c r="P177" s="331"/>
      <c r="Q177" s="331"/>
      <c r="R177" s="331"/>
    </row>
    <row r="178" spans="1:18" s="193" customFormat="1" ht="20.100000000000001" hidden="1" customHeight="1">
      <c r="A178" s="804"/>
      <c r="B178" s="1154" t="s">
        <v>4558</v>
      </c>
      <c r="C178" s="1154" t="s">
        <v>4754</v>
      </c>
      <c r="D178" s="1154">
        <v>45957</v>
      </c>
      <c r="E178" s="1151">
        <f t="shared" si="74"/>
        <v>45962</v>
      </c>
      <c r="F178" s="1151">
        <f t="shared" si="75"/>
        <v>45963</v>
      </c>
      <c r="G178" s="1174"/>
      <c r="H178" s="1151">
        <v>44</v>
      </c>
      <c r="I178" s="331"/>
      <c r="J178" s="331"/>
      <c r="K178" s="331"/>
      <c r="L178" s="331"/>
      <c r="M178" s="331"/>
      <c r="N178" s="331"/>
      <c r="O178" s="331"/>
      <c r="P178" s="331"/>
      <c r="Q178" s="331"/>
      <c r="R178" s="331"/>
    </row>
    <row r="179" spans="1:18" s="193" customFormat="1" ht="20.100000000000001" hidden="1" customHeight="1">
      <c r="A179" s="804" t="s">
        <v>790</v>
      </c>
      <c r="B179" s="1159" t="s">
        <v>307</v>
      </c>
      <c r="C179" s="1154" t="s">
        <v>4755</v>
      </c>
      <c r="D179" s="1160">
        <v>45963</v>
      </c>
      <c r="E179" s="1160">
        <f t="shared" ref="E179" si="76">D179+5</f>
        <v>45968</v>
      </c>
      <c r="F179" s="1160">
        <f t="shared" ref="F179" si="77">E179+1</f>
        <v>45969</v>
      </c>
      <c r="G179" s="1174"/>
      <c r="H179" s="1151">
        <v>45</v>
      </c>
      <c r="I179" s="331"/>
      <c r="J179" s="331"/>
      <c r="K179" s="331"/>
      <c r="L179" s="331"/>
      <c r="M179" s="331"/>
      <c r="N179" s="331"/>
      <c r="O179" s="331"/>
      <c r="P179" s="331"/>
      <c r="Q179" s="331"/>
      <c r="R179" s="331"/>
    </row>
    <row r="180" spans="1:18" s="193" customFormat="1" ht="20.100000000000001" hidden="1" customHeight="1">
      <c r="A180" s="804" t="s">
        <v>647</v>
      </c>
      <c r="B180" s="1154" t="s">
        <v>790</v>
      </c>
      <c r="C180" s="1154" t="s">
        <v>4756</v>
      </c>
      <c r="D180" s="1154">
        <v>45977</v>
      </c>
      <c r="E180" s="1151">
        <f t="shared" ref="E180:E183" si="78">D180+5</f>
        <v>45982</v>
      </c>
      <c r="F180" s="1151">
        <f t="shared" ref="F180:F183" si="79">E180+1</f>
        <v>45983</v>
      </c>
      <c r="G180" s="1174"/>
      <c r="H180" s="1151">
        <v>46</v>
      </c>
      <c r="I180" s="331"/>
      <c r="J180" s="331"/>
      <c r="K180" s="331"/>
      <c r="L180" s="331"/>
      <c r="M180" s="331"/>
      <c r="N180" s="331"/>
      <c r="O180" s="331"/>
      <c r="P180" s="331"/>
      <c r="Q180" s="331"/>
      <c r="R180" s="331"/>
    </row>
    <row r="181" spans="1:18" s="193" customFormat="1" ht="20.100000000000001" hidden="1" customHeight="1">
      <c r="A181" s="804" t="s">
        <v>766</v>
      </c>
      <c r="B181" s="1154" t="s">
        <v>647</v>
      </c>
      <c r="C181" s="1154" t="s">
        <v>4757</v>
      </c>
      <c r="D181" s="1154">
        <v>45979</v>
      </c>
      <c r="E181" s="1151">
        <f t="shared" si="78"/>
        <v>45984</v>
      </c>
      <c r="F181" s="1151">
        <f t="shared" si="79"/>
        <v>45985</v>
      </c>
      <c r="G181" s="1174"/>
      <c r="H181" s="1151">
        <v>47</v>
      </c>
      <c r="I181" s="331"/>
      <c r="J181" s="331"/>
      <c r="K181" s="331"/>
      <c r="L181" s="331"/>
      <c r="M181" s="331"/>
      <c r="N181" s="331"/>
      <c r="O181" s="331"/>
      <c r="P181" s="331"/>
      <c r="Q181" s="331"/>
      <c r="R181" s="331"/>
    </row>
    <row r="182" spans="1:18" s="193" customFormat="1" ht="20.100000000000001" hidden="1" customHeight="1">
      <c r="A182" s="804" t="s">
        <v>802</v>
      </c>
      <c r="B182" s="1154" t="s">
        <v>774</v>
      </c>
      <c r="C182" s="1154" t="s">
        <v>4758</v>
      </c>
      <c r="D182" s="1154">
        <v>45985</v>
      </c>
      <c r="E182" s="1151">
        <f t="shared" si="78"/>
        <v>45990</v>
      </c>
      <c r="F182" s="1151">
        <f t="shared" si="79"/>
        <v>45991</v>
      </c>
      <c r="G182" s="1174"/>
      <c r="H182" s="1151">
        <v>48</v>
      </c>
      <c r="I182" s="331"/>
      <c r="J182" s="331"/>
      <c r="K182" s="331"/>
      <c r="L182" s="331"/>
      <c r="M182" s="331"/>
      <c r="N182" s="331"/>
      <c r="O182" s="331"/>
      <c r="P182" s="331"/>
      <c r="Q182" s="331"/>
      <c r="R182" s="331"/>
    </row>
    <row r="183" spans="1:18" s="193" customFormat="1" ht="20.100000000000001" hidden="1" customHeight="1">
      <c r="A183" s="804" t="s">
        <v>4759</v>
      </c>
      <c r="B183" s="1159" t="s">
        <v>307</v>
      </c>
      <c r="C183" s="1154" t="s">
        <v>4760</v>
      </c>
      <c r="D183" s="1160">
        <v>45998</v>
      </c>
      <c r="E183" s="1160">
        <f t="shared" si="78"/>
        <v>46003</v>
      </c>
      <c r="F183" s="1160">
        <f t="shared" si="79"/>
        <v>46004</v>
      </c>
      <c r="G183" s="1174"/>
      <c r="H183" s="1151">
        <v>49</v>
      </c>
      <c r="I183" s="331"/>
      <c r="J183" s="331"/>
      <c r="K183" s="331"/>
      <c r="L183" s="331"/>
      <c r="M183" s="331"/>
      <c r="N183" s="331"/>
      <c r="O183" s="331"/>
      <c r="P183" s="331"/>
      <c r="Q183" s="331"/>
      <c r="R183" s="331"/>
    </row>
    <row r="184" spans="1:18" s="193" customFormat="1" ht="20.100000000000001" hidden="1" customHeight="1">
      <c r="A184" s="804" t="s">
        <v>790</v>
      </c>
      <c r="B184" s="1159" t="s">
        <v>307</v>
      </c>
      <c r="C184" s="1154" t="s">
        <v>4761</v>
      </c>
      <c r="D184" s="1160">
        <v>45998</v>
      </c>
      <c r="E184" s="1160">
        <f t="shared" ref="E184:E186" si="80">D184+5</f>
        <v>46003</v>
      </c>
      <c r="F184" s="1160">
        <f t="shared" ref="F184:F187" si="81">E184+1</f>
        <v>46004</v>
      </c>
      <c r="G184" s="1174"/>
      <c r="H184" s="1151">
        <v>50</v>
      </c>
      <c r="I184" s="331"/>
      <c r="J184" s="331"/>
      <c r="K184" s="331"/>
      <c r="L184" s="331"/>
      <c r="M184" s="331"/>
      <c r="N184" s="331"/>
      <c r="O184" s="331"/>
      <c r="P184" s="331"/>
      <c r="Q184" s="331"/>
      <c r="R184" s="331"/>
    </row>
    <row r="185" spans="1:18" s="193" customFormat="1" ht="20.100000000000001" hidden="1" customHeight="1">
      <c r="A185" s="804" t="s">
        <v>4762</v>
      </c>
      <c r="B185" s="1159" t="s">
        <v>307</v>
      </c>
      <c r="C185" s="1154" t="s">
        <v>4763</v>
      </c>
      <c r="D185" s="1160">
        <v>45998</v>
      </c>
      <c r="E185" s="1160">
        <f t="shared" ref="E185" si="82">D185+5</f>
        <v>46003</v>
      </c>
      <c r="F185" s="1160">
        <f t="shared" ref="F185" si="83">E185+1</f>
        <v>46004</v>
      </c>
      <c r="G185" s="1174"/>
      <c r="H185" s="1151">
        <v>51</v>
      </c>
      <c r="I185" s="331"/>
      <c r="J185" s="331"/>
      <c r="K185" s="331"/>
      <c r="L185" s="331"/>
      <c r="M185" s="331"/>
      <c r="N185" s="331"/>
      <c r="O185" s="331"/>
      <c r="P185" s="331"/>
      <c r="Q185" s="331"/>
      <c r="R185" s="331"/>
    </row>
    <row r="186" spans="1:18" s="193" customFormat="1" ht="20.100000000000001" hidden="1" customHeight="1">
      <c r="A186" s="804" t="s">
        <v>4624</v>
      </c>
      <c r="B186" s="1159" t="s">
        <v>307</v>
      </c>
      <c r="C186" s="1154" t="s">
        <v>4764</v>
      </c>
      <c r="D186" s="1160">
        <v>46014</v>
      </c>
      <c r="E186" s="1160">
        <f t="shared" si="80"/>
        <v>46019</v>
      </c>
      <c r="F186" s="1160">
        <f t="shared" si="81"/>
        <v>46020</v>
      </c>
      <c r="G186" s="1174"/>
      <c r="H186" s="1151">
        <v>52</v>
      </c>
      <c r="I186" s="331"/>
      <c r="J186" s="331"/>
      <c r="K186" s="331"/>
      <c r="L186" s="331"/>
      <c r="M186" s="331"/>
      <c r="N186" s="331"/>
      <c r="O186" s="331"/>
      <c r="P186" s="331"/>
      <c r="Q186" s="331"/>
      <c r="R186" s="331"/>
    </row>
    <row r="187" spans="1:18" s="193" customFormat="1" ht="20.100000000000001" hidden="1" customHeight="1">
      <c r="A187" s="804" t="s">
        <v>802</v>
      </c>
      <c r="B187" s="1374" t="s">
        <v>774</v>
      </c>
      <c r="C187" s="1374" t="s">
        <v>4765</v>
      </c>
      <c r="D187" s="1177" t="s">
        <v>283</v>
      </c>
      <c r="E187" s="1151">
        <v>46022</v>
      </c>
      <c r="F187" s="1151">
        <f t="shared" si="81"/>
        <v>46023</v>
      </c>
      <c r="G187" s="1174"/>
      <c r="H187" s="1151">
        <v>1</v>
      </c>
      <c r="I187" s="331"/>
      <c r="J187" s="331"/>
      <c r="K187" s="331"/>
      <c r="L187" s="331"/>
      <c r="M187" s="331"/>
      <c r="N187" s="331"/>
      <c r="O187" s="331"/>
      <c r="P187" s="331"/>
      <c r="Q187" s="331"/>
      <c r="R187" s="331"/>
    </row>
    <row r="188" spans="1:18" s="193" customFormat="1" ht="20.100000000000001" hidden="1" customHeight="1">
      <c r="A188" s="804" t="s">
        <v>790</v>
      </c>
      <c r="B188" s="1234" t="s">
        <v>802</v>
      </c>
      <c r="C188" s="1234" t="s">
        <v>4766</v>
      </c>
      <c r="D188" s="1362">
        <v>46027</v>
      </c>
      <c r="E188" s="1151">
        <f t="shared" ref="E188:E189" si="84">D188+5</f>
        <v>46032</v>
      </c>
      <c r="F188" s="1151">
        <f t="shared" ref="F188:F191" si="85">E188+1</f>
        <v>46033</v>
      </c>
      <c r="G188" s="1174"/>
      <c r="H188" s="1151">
        <v>2</v>
      </c>
      <c r="I188" s="331"/>
      <c r="J188" s="331"/>
      <c r="K188" s="331"/>
      <c r="L188" s="331"/>
      <c r="M188" s="331"/>
      <c r="N188" s="331"/>
      <c r="O188" s="331"/>
      <c r="P188" s="331"/>
      <c r="Q188" s="331"/>
      <c r="R188" s="331"/>
    </row>
    <row r="189" spans="1:18" s="193" customFormat="1" ht="20.100000000000001" hidden="1" customHeight="1">
      <c r="A189" s="804" t="s">
        <v>4615</v>
      </c>
      <c r="B189" s="1376" t="s">
        <v>647</v>
      </c>
      <c r="C189" s="1376" t="s">
        <v>4767</v>
      </c>
      <c r="D189" s="1362">
        <v>46034</v>
      </c>
      <c r="E189" s="1151">
        <f t="shared" si="84"/>
        <v>46039</v>
      </c>
      <c r="F189" s="1151">
        <f t="shared" si="85"/>
        <v>46040</v>
      </c>
      <c r="G189" s="1174"/>
      <c r="H189" s="1151">
        <v>3</v>
      </c>
      <c r="I189" s="331"/>
      <c r="J189" s="331"/>
      <c r="K189" s="331"/>
      <c r="L189" s="331"/>
      <c r="M189" s="331"/>
      <c r="N189" s="331"/>
      <c r="O189" s="331"/>
      <c r="P189" s="331"/>
      <c r="Q189" s="331"/>
      <c r="R189" s="331"/>
    </row>
    <row r="190" spans="1:18" s="193" customFormat="1" ht="20.100000000000001" hidden="1" customHeight="1">
      <c r="A190" s="804" t="s">
        <v>4624</v>
      </c>
      <c r="B190" s="1234" t="s">
        <v>790</v>
      </c>
      <c r="C190" s="1387" t="s">
        <v>4768</v>
      </c>
      <c r="D190" s="1362">
        <v>46041</v>
      </c>
      <c r="E190" s="1151">
        <f>D190+6</f>
        <v>46047</v>
      </c>
      <c r="F190" s="1151">
        <f t="shared" si="85"/>
        <v>46048</v>
      </c>
      <c r="G190" s="1174"/>
      <c r="H190" s="1151">
        <v>4</v>
      </c>
      <c r="I190" s="331"/>
      <c r="J190" s="331"/>
      <c r="K190" s="331"/>
      <c r="L190" s="331"/>
      <c r="M190" s="331"/>
      <c r="N190" s="331"/>
      <c r="O190" s="331"/>
      <c r="P190" s="331"/>
      <c r="Q190" s="331"/>
      <c r="R190" s="331"/>
    </row>
    <row r="191" spans="1:18" s="193" customFormat="1" ht="20.100000000000001" hidden="1" customHeight="1">
      <c r="A191" s="804" t="s">
        <v>4626</v>
      </c>
      <c r="B191" s="1377" t="s">
        <v>780</v>
      </c>
      <c r="C191" s="1377" t="s">
        <v>4769</v>
      </c>
      <c r="D191" s="1154">
        <v>46045</v>
      </c>
      <c r="E191" s="1151">
        <f>D191+6</f>
        <v>46051</v>
      </c>
      <c r="F191" s="1151">
        <f t="shared" si="85"/>
        <v>46052</v>
      </c>
      <c r="G191" s="1174"/>
      <c r="H191" s="1151">
        <v>5</v>
      </c>
      <c r="I191" s="331"/>
      <c r="J191" s="331"/>
      <c r="K191" s="331"/>
      <c r="L191" s="331"/>
      <c r="M191" s="331"/>
      <c r="N191" s="331"/>
      <c r="O191" s="331"/>
      <c r="P191" s="331"/>
      <c r="Q191" s="331"/>
      <c r="R191" s="331"/>
    </row>
    <row r="192" spans="1:18" s="193" customFormat="1" ht="20.100000000000001" hidden="1" customHeight="1">
      <c r="A192" s="804"/>
      <c r="B192" s="1154" t="s">
        <v>802</v>
      </c>
      <c r="C192" s="1154" t="s">
        <v>4770</v>
      </c>
      <c r="D192" s="959" t="s">
        <v>283</v>
      </c>
      <c r="E192" s="1151">
        <v>46060</v>
      </c>
      <c r="F192" s="1151">
        <f t="shared" ref="F192:F193" si="86">E192+1</f>
        <v>46061</v>
      </c>
      <c r="G192" s="1174"/>
      <c r="H192" s="1151">
        <v>6</v>
      </c>
      <c r="I192" s="331"/>
      <c r="J192" s="331"/>
      <c r="K192" s="331"/>
      <c r="L192" s="331"/>
      <c r="M192" s="331"/>
      <c r="N192" s="331"/>
      <c r="O192" s="331"/>
      <c r="P192" s="331"/>
      <c r="Q192" s="331"/>
      <c r="R192" s="331"/>
    </row>
    <row r="193" spans="1:18" s="193" customFormat="1" ht="20.100000000000001" hidden="1" customHeight="1">
      <c r="A193" s="804" t="s">
        <v>790</v>
      </c>
      <c r="B193" s="1154" t="s">
        <v>647</v>
      </c>
      <c r="C193" s="1154" t="s">
        <v>4771</v>
      </c>
      <c r="D193" s="1154">
        <v>46063</v>
      </c>
      <c r="E193" s="1151">
        <f>D193+6</f>
        <v>46069</v>
      </c>
      <c r="F193" s="1151">
        <f t="shared" si="86"/>
        <v>46070</v>
      </c>
      <c r="G193" s="1174"/>
      <c r="H193" s="1151">
        <v>7</v>
      </c>
      <c r="I193" s="331"/>
      <c r="J193" s="331"/>
      <c r="K193" s="331"/>
      <c r="L193" s="331"/>
      <c r="M193" s="331"/>
      <c r="N193" s="331"/>
      <c r="O193" s="331"/>
      <c r="P193" s="331"/>
      <c r="Q193" s="331"/>
      <c r="R193" s="331"/>
    </row>
    <row r="194" spans="1:18" s="193" customFormat="1" ht="20.100000000000001" hidden="1" customHeight="1">
      <c r="A194" s="804" t="s">
        <v>4615</v>
      </c>
      <c r="B194" s="1167" t="s">
        <v>870</v>
      </c>
      <c r="C194" s="1154" t="s">
        <v>4772</v>
      </c>
      <c r="D194" s="1154">
        <v>46081</v>
      </c>
      <c r="E194" s="1151">
        <f>D194+6</f>
        <v>46087</v>
      </c>
      <c r="F194" s="1151">
        <f t="shared" ref="F194" si="87">E194+1</f>
        <v>46088</v>
      </c>
      <c r="G194" s="1174"/>
      <c r="H194" s="1151">
        <v>8</v>
      </c>
      <c r="I194" s="331"/>
      <c r="J194" s="331"/>
      <c r="K194" s="331"/>
      <c r="L194" s="331"/>
      <c r="M194" s="331"/>
      <c r="N194" s="331"/>
      <c r="O194" s="331"/>
      <c r="P194" s="331"/>
      <c r="Q194" s="331"/>
      <c r="R194" s="331"/>
    </row>
    <row r="195" spans="1:18" s="193" customFormat="1" ht="20.100000000000001" hidden="1" customHeight="1">
      <c r="A195" s="804" t="s">
        <v>774</v>
      </c>
      <c r="B195" s="1167" t="s">
        <v>780</v>
      </c>
      <c r="C195" s="1154" t="s">
        <v>4773</v>
      </c>
      <c r="D195" s="1154">
        <v>46080</v>
      </c>
      <c r="E195" s="959" t="s">
        <v>283</v>
      </c>
      <c r="F195" s="959" t="s">
        <v>283</v>
      </c>
      <c r="G195" s="1174" t="s">
        <v>4774</v>
      </c>
      <c r="H195" s="1151">
        <v>9</v>
      </c>
      <c r="I195" s="331"/>
      <c r="J195" s="331"/>
      <c r="K195" s="331"/>
      <c r="L195" s="331"/>
      <c r="M195" s="331"/>
      <c r="N195" s="331"/>
      <c r="O195" s="331"/>
      <c r="P195" s="331"/>
      <c r="Q195" s="331"/>
      <c r="R195" s="331"/>
    </row>
    <row r="196" spans="1:18" s="193" customFormat="1" ht="20.100000000000001" hidden="1" customHeight="1">
      <c r="A196" s="804" t="s">
        <v>4558</v>
      </c>
      <c r="B196" s="1168" t="s">
        <v>2159</v>
      </c>
      <c r="C196" s="1154" t="s">
        <v>4775</v>
      </c>
      <c r="D196" s="1154">
        <v>46088</v>
      </c>
      <c r="E196" s="1151">
        <f t="shared" ref="E196:E203" si="88">D196+6</f>
        <v>46094</v>
      </c>
      <c r="F196" s="1151">
        <f t="shared" ref="F196" si="89">E196+1</f>
        <v>46095</v>
      </c>
      <c r="G196" s="1174"/>
      <c r="H196" s="1151">
        <v>10</v>
      </c>
      <c r="I196" s="331"/>
      <c r="J196" s="331"/>
      <c r="K196" s="331"/>
      <c r="L196" s="331"/>
      <c r="M196" s="331"/>
      <c r="N196" s="331"/>
      <c r="O196" s="331"/>
      <c r="P196" s="331"/>
      <c r="Q196" s="331"/>
      <c r="R196" s="331"/>
    </row>
    <row r="197" spans="1:18" s="193" customFormat="1" ht="20.100000000000001" hidden="1" customHeight="1">
      <c r="A197" s="804" t="s">
        <v>4776</v>
      </c>
      <c r="B197" s="1154" t="s">
        <v>802</v>
      </c>
      <c r="C197" s="1154" t="s">
        <v>4777</v>
      </c>
      <c r="D197" s="1154">
        <v>46089</v>
      </c>
      <c r="E197" s="959" t="s">
        <v>283</v>
      </c>
      <c r="F197" s="959" t="s">
        <v>283</v>
      </c>
      <c r="G197" s="1174"/>
      <c r="H197" s="1151">
        <v>11</v>
      </c>
      <c r="I197" s="331"/>
      <c r="J197" s="331"/>
      <c r="K197" s="331"/>
      <c r="L197" s="331"/>
      <c r="M197" s="331"/>
      <c r="N197" s="331"/>
      <c r="O197" s="331"/>
      <c r="P197" s="331"/>
      <c r="Q197" s="331"/>
      <c r="R197" s="331"/>
    </row>
    <row r="198" spans="1:18" s="193" customFormat="1" ht="20.100000000000001" hidden="1" customHeight="1">
      <c r="A198" s="804" t="s">
        <v>4778</v>
      </c>
      <c r="B198" s="1168" t="s">
        <v>4635</v>
      </c>
      <c r="C198" s="1154" t="s">
        <v>4779</v>
      </c>
      <c r="D198" s="1154">
        <v>46102</v>
      </c>
      <c r="E198" s="1151">
        <f t="shared" si="88"/>
        <v>46108</v>
      </c>
      <c r="F198" s="1151">
        <f t="shared" ref="F198" si="90">E198+1</f>
        <v>46109</v>
      </c>
      <c r="G198" s="1174"/>
      <c r="H198" s="1151">
        <v>12</v>
      </c>
      <c r="I198" s="331"/>
      <c r="J198" s="331"/>
      <c r="K198" s="331"/>
      <c r="L198" s="331"/>
      <c r="M198" s="331"/>
      <c r="N198" s="331"/>
      <c r="O198" s="331"/>
      <c r="P198" s="331"/>
      <c r="Q198" s="331"/>
      <c r="R198" s="331"/>
    </row>
    <row r="199" spans="1:18" s="193" customFormat="1" ht="20.100000000000001" hidden="1" customHeight="1">
      <c r="A199" s="804" t="s">
        <v>4645</v>
      </c>
      <c r="B199" s="1167" t="s">
        <v>766</v>
      </c>
      <c r="C199" s="1154" t="s">
        <v>4780</v>
      </c>
      <c r="D199" s="1154">
        <v>46105</v>
      </c>
      <c r="E199" s="1151">
        <f t="shared" si="88"/>
        <v>46111</v>
      </c>
      <c r="F199" s="1151">
        <f t="shared" ref="F199" si="91">E199+1</f>
        <v>46112</v>
      </c>
      <c r="G199" s="1174"/>
      <c r="H199" s="1151">
        <v>13</v>
      </c>
      <c r="I199" s="331"/>
      <c r="J199" s="331"/>
      <c r="K199" s="331"/>
      <c r="L199" s="331"/>
      <c r="M199" s="331"/>
      <c r="N199" s="331"/>
      <c r="O199" s="331"/>
      <c r="P199" s="331"/>
      <c r="Q199" s="331"/>
      <c r="R199" s="331"/>
    </row>
    <row r="200" spans="1:18" s="193" customFormat="1" ht="20.100000000000001" hidden="1" customHeight="1">
      <c r="A200" s="804" t="s">
        <v>4647</v>
      </c>
      <c r="B200" s="1168" t="s">
        <v>802</v>
      </c>
      <c r="C200" s="1154" t="s">
        <v>4781</v>
      </c>
      <c r="D200" s="1154">
        <v>46111</v>
      </c>
      <c r="E200" s="1151">
        <f t="shared" si="88"/>
        <v>46117</v>
      </c>
      <c r="F200" s="1151">
        <f t="shared" ref="F200" si="92">E200+1</f>
        <v>46118</v>
      </c>
      <c r="G200" s="1174"/>
      <c r="H200" s="1151">
        <v>14</v>
      </c>
      <c r="I200" s="331"/>
      <c r="J200" s="331"/>
      <c r="K200" s="331"/>
      <c r="L200" s="331"/>
      <c r="M200" s="331"/>
      <c r="N200" s="331"/>
      <c r="O200" s="331"/>
      <c r="P200" s="331"/>
      <c r="Q200" s="331"/>
      <c r="R200" s="331"/>
    </row>
    <row r="201" spans="1:18" s="193" customFormat="1" ht="20.100000000000001" hidden="1" customHeight="1">
      <c r="A201" s="804" t="s">
        <v>4759</v>
      </c>
      <c r="B201" s="1168" t="s">
        <v>2159</v>
      </c>
      <c r="C201" s="1154" t="s">
        <v>4782</v>
      </c>
      <c r="D201" s="1154">
        <v>46115</v>
      </c>
      <c r="E201" s="1151">
        <f t="shared" si="88"/>
        <v>46121</v>
      </c>
      <c r="F201" s="1151">
        <f t="shared" ref="F201" si="93">E201+1</f>
        <v>46122</v>
      </c>
      <c r="G201" s="1174"/>
      <c r="H201" s="1151">
        <v>15</v>
      </c>
      <c r="I201" s="331"/>
      <c r="J201" s="331"/>
      <c r="K201" s="331"/>
      <c r="L201" s="331"/>
      <c r="M201" s="331"/>
      <c r="N201" s="331"/>
      <c r="O201" s="331"/>
      <c r="P201" s="331"/>
      <c r="Q201" s="331"/>
      <c r="R201" s="331"/>
    </row>
    <row r="202" spans="1:18" s="193" customFormat="1" ht="20.100000000000001" hidden="1" customHeight="1">
      <c r="A202" s="804" t="s">
        <v>4778</v>
      </c>
      <c r="B202" s="1168" t="s">
        <v>647</v>
      </c>
      <c r="C202" s="1154" t="s">
        <v>4783</v>
      </c>
      <c r="D202" s="1154">
        <v>46124</v>
      </c>
      <c r="E202" s="959" t="s">
        <v>283</v>
      </c>
      <c r="F202" s="959" t="s">
        <v>283</v>
      </c>
      <c r="G202" s="1174"/>
      <c r="H202" s="1151">
        <v>16</v>
      </c>
      <c r="I202" s="331"/>
      <c r="J202" s="331"/>
      <c r="K202" s="331"/>
      <c r="L202" s="331"/>
      <c r="M202" s="331"/>
      <c r="N202" s="331"/>
      <c r="O202" s="331"/>
      <c r="P202" s="331"/>
      <c r="Q202" s="331"/>
      <c r="R202" s="331"/>
    </row>
    <row r="203" spans="1:18" s="193" customFormat="1" ht="20.100000000000001" hidden="1" customHeight="1">
      <c r="A203" s="804" t="s">
        <v>4784</v>
      </c>
      <c r="B203" s="1159" t="s">
        <v>459</v>
      </c>
      <c r="C203" s="1154" t="s">
        <v>4785</v>
      </c>
      <c r="D203" s="1154">
        <v>46135</v>
      </c>
      <c r="E203" s="1151">
        <f t="shared" si="88"/>
        <v>46141</v>
      </c>
      <c r="F203" s="1151">
        <f t="shared" ref="F203" si="94">E203+1</f>
        <v>46142</v>
      </c>
      <c r="G203" s="1174"/>
      <c r="H203" s="1151">
        <v>17</v>
      </c>
      <c r="I203" s="331"/>
      <c r="J203" s="331"/>
      <c r="K203" s="331"/>
      <c r="L203" s="331"/>
      <c r="M203" s="331"/>
      <c r="N203" s="331"/>
      <c r="O203" s="331"/>
      <c r="P203" s="331"/>
      <c r="Q203" s="331"/>
      <c r="R203" s="331"/>
    </row>
    <row r="204" spans="1:18" s="193" customFormat="1" ht="20.100000000000001" hidden="1" customHeight="1">
      <c r="A204" s="804" t="s">
        <v>4786</v>
      </c>
      <c r="B204" s="1154" t="s">
        <v>802</v>
      </c>
      <c r="C204" s="1154" t="s">
        <v>4787</v>
      </c>
      <c r="D204" s="1154">
        <v>46136</v>
      </c>
      <c r="E204" s="1151">
        <f t="shared" ref="E204" si="95">D204+6</f>
        <v>46142</v>
      </c>
      <c r="F204" s="1151">
        <f t="shared" ref="F204" si="96">E204+1</f>
        <v>46143</v>
      </c>
      <c r="G204" s="1174"/>
      <c r="H204" s="1151">
        <v>18</v>
      </c>
      <c r="I204" s="331"/>
      <c r="J204" s="331"/>
      <c r="K204" s="331"/>
      <c r="L204" s="331"/>
      <c r="M204" s="331"/>
      <c r="N204" s="331"/>
      <c r="O204" s="331"/>
      <c r="P204" s="331"/>
      <c r="Q204" s="331"/>
      <c r="R204" s="331"/>
    </row>
    <row r="205" spans="1:18" s="193" customFormat="1" ht="20.100000000000001" hidden="1" customHeight="1">
      <c r="A205" s="804"/>
      <c r="B205" s="1168" t="s">
        <v>2159</v>
      </c>
      <c r="C205" s="1154" t="s">
        <v>4788</v>
      </c>
      <c r="D205" s="1154">
        <v>46145</v>
      </c>
      <c r="E205" s="959" t="s">
        <v>283</v>
      </c>
      <c r="F205" s="959" t="s">
        <v>283</v>
      </c>
      <c r="G205" s="1174"/>
      <c r="H205" s="1263">
        <v>19</v>
      </c>
      <c r="I205" s="331"/>
      <c r="J205" s="331"/>
      <c r="K205" s="331"/>
      <c r="L205" s="331"/>
      <c r="M205" s="331"/>
      <c r="N205" s="331"/>
      <c r="O205" s="331"/>
      <c r="P205" s="331"/>
      <c r="Q205" s="331"/>
      <c r="R205" s="331"/>
    </row>
    <row r="206" spans="1:18" s="193" customFormat="1" ht="20.100000000000001" hidden="1" customHeight="1">
      <c r="A206" s="804" t="s">
        <v>647</v>
      </c>
      <c r="B206" s="1154" t="s">
        <v>780</v>
      </c>
      <c r="C206" s="1154" t="s">
        <v>4654</v>
      </c>
      <c r="D206" s="1154">
        <v>46148</v>
      </c>
      <c r="E206" s="959" t="s">
        <v>283</v>
      </c>
      <c r="F206" s="959" t="s">
        <v>283</v>
      </c>
      <c r="G206" s="1174"/>
      <c r="H206" s="1263">
        <v>20</v>
      </c>
      <c r="I206" s="331"/>
      <c r="J206" s="331"/>
      <c r="K206" s="331"/>
      <c r="L206" s="331"/>
      <c r="M206" s="331"/>
      <c r="N206" s="331"/>
      <c r="O206" s="331"/>
      <c r="P206" s="331"/>
      <c r="Q206" s="331"/>
      <c r="R206" s="331"/>
    </row>
    <row r="207" spans="1:18" s="193" customFormat="1" ht="20.100000000000001" hidden="1" customHeight="1">
      <c r="A207" s="804" t="s">
        <v>872</v>
      </c>
      <c r="B207" s="1167" t="s">
        <v>4590</v>
      </c>
      <c r="C207" s="1154" t="s">
        <v>4789</v>
      </c>
      <c r="D207" s="1154">
        <v>46159</v>
      </c>
      <c r="E207" s="959" t="s">
        <v>283</v>
      </c>
      <c r="F207" s="959" t="s">
        <v>283</v>
      </c>
      <c r="G207" s="1174"/>
      <c r="H207" s="1263">
        <v>21</v>
      </c>
      <c r="I207" s="331"/>
      <c r="J207" s="331"/>
      <c r="K207" s="331"/>
      <c r="L207" s="331"/>
      <c r="M207" s="331"/>
      <c r="N207" s="331"/>
      <c r="O207" s="331"/>
      <c r="P207" s="331"/>
      <c r="Q207" s="331"/>
      <c r="R207" s="331"/>
    </row>
    <row r="208" spans="1:18" s="193" customFormat="1" ht="20.100000000000001" hidden="1" customHeight="1">
      <c r="A208" s="804" t="s">
        <v>911</v>
      </c>
      <c r="B208" s="1167" t="s">
        <v>911</v>
      </c>
      <c r="C208" s="1154" t="s">
        <v>4790</v>
      </c>
      <c r="D208" s="1154">
        <v>46166</v>
      </c>
      <c r="E208" s="959" t="s">
        <v>283</v>
      </c>
      <c r="F208" s="959" t="s">
        <v>283</v>
      </c>
      <c r="G208" s="1174"/>
      <c r="H208" s="1263">
        <v>22</v>
      </c>
      <c r="I208" s="331"/>
      <c r="J208" s="331"/>
      <c r="K208" s="331"/>
      <c r="L208" s="331"/>
      <c r="M208" s="331"/>
      <c r="N208" s="331"/>
      <c r="O208" s="331"/>
      <c r="P208" s="331"/>
      <c r="Q208" s="331"/>
      <c r="R208" s="331"/>
    </row>
    <row r="209" spans="1:18" s="193" customFormat="1" ht="20.100000000000001" hidden="1" customHeight="1">
      <c r="A209" s="804" t="s">
        <v>4791</v>
      </c>
      <c r="B209" s="1159" t="s">
        <v>307</v>
      </c>
      <c r="C209" s="1154" t="s">
        <v>4792</v>
      </c>
      <c r="D209" s="1160">
        <v>46173</v>
      </c>
      <c r="E209" s="1160">
        <f t="shared" ref="E209" si="97">D209+6</f>
        <v>46179</v>
      </c>
      <c r="F209" s="1160">
        <f t="shared" ref="F209" si="98">E209+1</f>
        <v>46180</v>
      </c>
      <c r="G209" s="1174"/>
      <c r="H209" s="1263">
        <v>23</v>
      </c>
      <c r="I209" s="331"/>
      <c r="J209" s="331"/>
      <c r="K209" s="331"/>
      <c r="L209" s="331"/>
      <c r="M209" s="331"/>
      <c r="N209" s="331"/>
      <c r="O209" s="331"/>
      <c r="P209" s="331"/>
      <c r="Q209" s="331"/>
      <c r="R209" s="331"/>
    </row>
    <row r="210" spans="1:18" s="193" customFormat="1" ht="20.100000000000001" hidden="1" customHeight="1">
      <c r="A210" s="804" t="s">
        <v>4655</v>
      </c>
      <c r="B210" s="1168" t="s">
        <v>774</v>
      </c>
      <c r="C210" s="1154" t="s">
        <v>4793</v>
      </c>
      <c r="D210" s="1154">
        <v>46181</v>
      </c>
      <c r="E210" s="1151">
        <f t="shared" ref="E210" si="99">D210+6</f>
        <v>46187</v>
      </c>
      <c r="F210" s="1151">
        <f t="shared" ref="F210" si="100">E210+1</f>
        <v>46188</v>
      </c>
      <c r="G210" s="1174"/>
      <c r="H210" s="1263">
        <v>24</v>
      </c>
      <c r="I210" s="331"/>
      <c r="J210" s="331"/>
      <c r="K210" s="331"/>
      <c r="L210" s="331"/>
      <c r="M210" s="331"/>
      <c r="N210" s="331"/>
      <c r="O210" s="331"/>
      <c r="P210" s="331"/>
      <c r="Q210" s="331"/>
      <c r="R210" s="331"/>
    </row>
    <row r="211" spans="1:18" s="193" customFormat="1" ht="20.100000000000001" hidden="1" customHeight="1">
      <c r="A211" s="804" t="s">
        <v>4657</v>
      </c>
      <c r="B211" s="1167" t="s">
        <v>653</v>
      </c>
      <c r="C211" s="1154" t="s">
        <v>4794</v>
      </c>
      <c r="D211" s="1154">
        <v>46188</v>
      </c>
      <c r="E211" s="1151">
        <f t="shared" ref="E211" si="101">D211+6</f>
        <v>46194</v>
      </c>
      <c r="F211" s="1151">
        <f t="shared" ref="F211" si="102">E211+1</f>
        <v>46195</v>
      </c>
      <c r="G211" s="1174"/>
      <c r="H211" s="1263">
        <v>25</v>
      </c>
      <c r="I211" s="331"/>
      <c r="J211" s="331"/>
      <c r="K211" s="331"/>
      <c r="L211" s="331"/>
      <c r="M211" s="331"/>
      <c r="N211" s="331"/>
      <c r="O211" s="331"/>
      <c r="P211" s="331"/>
      <c r="Q211" s="331"/>
      <c r="R211" s="331"/>
    </row>
    <row r="212" spans="1:18" s="193" customFormat="1" ht="20.100000000000001" hidden="1" customHeight="1">
      <c r="A212" s="804" t="s">
        <v>4795</v>
      </c>
      <c r="B212" s="1167" t="s">
        <v>4635</v>
      </c>
      <c r="C212" s="1154" t="s">
        <v>4796</v>
      </c>
      <c r="D212" s="1154">
        <v>46197</v>
      </c>
      <c r="E212" s="1151">
        <f t="shared" ref="E212" si="103">D212+6</f>
        <v>46203</v>
      </c>
      <c r="F212" s="1151">
        <f t="shared" ref="F212" si="104">E212+1</f>
        <v>46204</v>
      </c>
      <c r="G212" s="1174"/>
      <c r="H212" s="1263">
        <v>26</v>
      </c>
      <c r="I212" s="331"/>
      <c r="J212" s="331"/>
      <c r="K212" s="331"/>
      <c r="L212" s="331"/>
      <c r="M212" s="331"/>
      <c r="N212" s="331"/>
      <c r="O212" s="331"/>
      <c r="P212" s="331"/>
      <c r="Q212" s="331"/>
      <c r="R212" s="331"/>
    </row>
    <row r="213" spans="1:18" s="193" customFormat="1" ht="20.100000000000001" hidden="1" customHeight="1">
      <c r="A213" s="804" t="s">
        <v>4791</v>
      </c>
      <c r="B213" s="1167" t="s">
        <v>4670</v>
      </c>
      <c r="C213" s="1154" t="s">
        <v>4797</v>
      </c>
      <c r="D213" s="1154">
        <v>46203</v>
      </c>
      <c r="E213" s="1151">
        <f t="shared" ref="E213" si="105">D213+6</f>
        <v>46209</v>
      </c>
      <c r="F213" s="1151">
        <f t="shared" ref="F213" si="106">E213+1</f>
        <v>46210</v>
      </c>
      <c r="G213" s="1174"/>
      <c r="H213" s="1263">
        <v>27</v>
      </c>
      <c r="I213" s="331"/>
      <c r="J213" s="331"/>
      <c r="K213" s="331"/>
      <c r="L213" s="331"/>
      <c r="M213" s="331"/>
      <c r="N213" s="331"/>
      <c r="O213" s="331"/>
      <c r="P213" s="331"/>
      <c r="Q213" s="331"/>
      <c r="R213" s="331"/>
    </row>
    <row r="214" spans="1:18" s="193" customFormat="1" ht="20.100000000000001" hidden="1" customHeight="1">
      <c r="A214" s="804" t="s">
        <v>898</v>
      </c>
      <c r="B214" s="1154" t="s">
        <v>774</v>
      </c>
      <c r="C214" s="1154" t="s">
        <v>4798</v>
      </c>
      <c r="D214" s="1154">
        <v>46208</v>
      </c>
      <c r="E214" s="1151">
        <f t="shared" ref="E214" si="107">D214+6</f>
        <v>46214</v>
      </c>
      <c r="F214" s="1151">
        <f t="shared" ref="F214" si="108">E214+1</f>
        <v>46215</v>
      </c>
      <c r="G214" s="1174"/>
      <c r="H214" s="1263">
        <v>28</v>
      </c>
      <c r="I214" s="331"/>
      <c r="J214" s="331"/>
      <c r="K214" s="331"/>
      <c r="L214" s="331"/>
      <c r="M214" s="331"/>
      <c r="N214" s="331"/>
      <c r="O214" s="331"/>
      <c r="P214" s="331"/>
      <c r="Q214" s="331"/>
      <c r="R214" s="331"/>
    </row>
    <row r="215" spans="1:18" s="193" customFormat="1" ht="20.100000000000001" hidden="1" customHeight="1">
      <c r="A215" s="804"/>
      <c r="B215" s="1154" t="s">
        <v>888</v>
      </c>
      <c r="C215" s="1154" t="s">
        <v>4799</v>
      </c>
      <c r="D215" s="1154">
        <v>46215</v>
      </c>
      <c r="E215" s="1151">
        <f t="shared" ref="E215:E217" si="109">D215+6</f>
        <v>46221</v>
      </c>
      <c r="F215" s="1151">
        <f t="shared" ref="F215:F217" si="110">E215+1</f>
        <v>46222</v>
      </c>
      <c r="G215" s="1174"/>
      <c r="H215" s="1263">
        <v>29</v>
      </c>
      <c r="I215" s="331"/>
      <c r="J215" s="331"/>
      <c r="K215" s="331"/>
      <c r="L215" s="331"/>
      <c r="M215" s="331"/>
      <c r="N215" s="331"/>
      <c r="O215" s="331"/>
      <c r="P215" s="331"/>
      <c r="Q215" s="331"/>
      <c r="R215" s="331"/>
    </row>
    <row r="216" spans="1:18" s="193" customFormat="1" ht="20.100000000000001" hidden="1" customHeight="1">
      <c r="A216" s="804" t="s">
        <v>914</v>
      </c>
      <c r="B216" s="1167" t="s">
        <v>4635</v>
      </c>
      <c r="C216" s="1154" t="s">
        <v>4800</v>
      </c>
      <c r="D216" s="1154">
        <v>46229</v>
      </c>
      <c r="E216" s="1151">
        <f t="shared" si="109"/>
        <v>46235</v>
      </c>
      <c r="F216" s="1151">
        <f t="shared" si="110"/>
        <v>46236</v>
      </c>
      <c r="G216" s="1174"/>
      <c r="H216" s="1263">
        <v>30</v>
      </c>
      <c r="I216" s="331"/>
      <c r="J216" s="331"/>
      <c r="K216" s="331"/>
      <c r="L216" s="331"/>
      <c r="M216" s="331"/>
      <c r="N216" s="331"/>
      <c r="O216" s="331"/>
      <c r="P216" s="331"/>
      <c r="Q216" s="331"/>
      <c r="R216" s="331"/>
    </row>
    <row r="217" spans="1:18" s="193" customFormat="1" ht="20.100000000000001" hidden="1" customHeight="1">
      <c r="A217" s="804"/>
      <c r="B217" s="1167" t="s">
        <v>4670</v>
      </c>
      <c r="C217" s="1154" t="s">
        <v>4801</v>
      </c>
      <c r="D217" s="1154">
        <v>46233</v>
      </c>
      <c r="E217" s="1151">
        <f t="shared" si="109"/>
        <v>46239</v>
      </c>
      <c r="F217" s="1151">
        <f t="shared" si="110"/>
        <v>46240</v>
      </c>
      <c r="G217" s="1174"/>
      <c r="H217" s="1263">
        <v>31</v>
      </c>
      <c r="I217" s="331"/>
      <c r="J217" s="331"/>
      <c r="K217" s="331"/>
      <c r="L217" s="331"/>
      <c r="M217" s="331"/>
      <c r="N217" s="331"/>
      <c r="O217" s="331"/>
      <c r="P217" s="331"/>
      <c r="Q217" s="331"/>
      <c r="R217" s="331"/>
    </row>
    <row r="218" spans="1:18" s="193" customFormat="1" ht="20.100000000000001" hidden="1" customHeight="1">
      <c r="A218" s="804"/>
      <c r="B218" s="1167" t="s">
        <v>842</v>
      </c>
      <c r="C218" s="1154" t="s">
        <v>4802</v>
      </c>
      <c r="D218" s="1154">
        <v>46239</v>
      </c>
      <c r="E218" s="1151">
        <f t="shared" ref="E218" si="111">D218+6</f>
        <v>46245</v>
      </c>
      <c r="F218" s="1151">
        <f t="shared" ref="F218" si="112">E218+1</f>
        <v>46246</v>
      </c>
      <c r="G218" s="1174"/>
      <c r="H218" s="1263">
        <v>32</v>
      </c>
      <c r="I218" s="331"/>
      <c r="J218" s="331"/>
      <c r="K218" s="331"/>
      <c r="L218" s="331"/>
      <c r="M218" s="331"/>
      <c r="N218" s="331"/>
      <c r="O218" s="331"/>
      <c r="P218" s="331"/>
      <c r="Q218" s="331"/>
      <c r="R218" s="331"/>
    </row>
    <row r="219" spans="1:18" s="193" customFormat="1" ht="20.100000000000001" hidden="1" customHeight="1">
      <c r="A219" s="804"/>
      <c r="B219" s="1167" t="s">
        <v>888</v>
      </c>
      <c r="C219" s="1154" t="s">
        <v>4803</v>
      </c>
      <c r="D219" s="1154">
        <v>46246</v>
      </c>
      <c r="E219" s="1151">
        <f t="shared" ref="E219" si="113">D219+6</f>
        <v>46252</v>
      </c>
      <c r="F219" s="1151">
        <f t="shared" ref="F219" si="114">E219+1</f>
        <v>46253</v>
      </c>
      <c r="G219" s="1174"/>
      <c r="H219" s="1263">
        <v>33</v>
      </c>
      <c r="I219" s="331"/>
      <c r="J219" s="331"/>
      <c r="K219" s="331"/>
      <c r="L219" s="331"/>
      <c r="M219" s="331"/>
      <c r="N219" s="331"/>
      <c r="O219" s="331"/>
      <c r="P219" s="331"/>
      <c r="Q219" s="331"/>
      <c r="R219" s="331"/>
    </row>
    <row r="220" spans="1:18" s="193" customFormat="1" ht="20.100000000000001" customHeight="1">
      <c r="A220" s="804" t="s">
        <v>647</v>
      </c>
      <c r="B220" s="1159" t="s">
        <v>307</v>
      </c>
      <c r="C220" s="1154" t="s">
        <v>4804</v>
      </c>
      <c r="D220" s="1156">
        <v>46250</v>
      </c>
      <c r="E220" s="1156">
        <f t="shared" ref="E220:E222" si="115">D220+6</f>
        <v>46256</v>
      </c>
      <c r="F220" s="1156">
        <f t="shared" ref="F220:F222" si="116">E220+1</f>
        <v>46257</v>
      </c>
      <c r="G220" s="1174"/>
      <c r="H220" s="1263">
        <v>34</v>
      </c>
      <c r="I220" s="331"/>
      <c r="J220" s="331"/>
      <c r="K220" s="331"/>
      <c r="L220" s="331"/>
      <c r="M220" s="331"/>
      <c r="N220" s="331"/>
      <c r="O220" s="331"/>
      <c r="P220" s="331"/>
      <c r="Q220" s="331"/>
      <c r="R220" s="331"/>
    </row>
    <row r="221" spans="1:18" s="193" customFormat="1" ht="20.100000000000001" customHeight="1">
      <c r="A221" s="804" t="s">
        <v>4670</v>
      </c>
      <c r="B221" s="1167" t="s">
        <v>647</v>
      </c>
      <c r="C221" s="1154" t="s">
        <v>4805</v>
      </c>
      <c r="D221" s="1154">
        <v>46263</v>
      </c>
      <c r="E221" s="1178" t="s">
        <v>283</v>
      </c>
      <c r="F221" s="1178" t="s">
        <v>283</v>
      </c>
      <c r="G221" s="1174"/>
      <c r="H221" s="1263">
        <v>35</v>
      </c>
      <c r="I221" s="331"/>
      <c r="J221" s="331"/>
      <c r="K221" s="331"/>
      <c r="L221" s="331"/>
      <c r="M221" s="331"/>
      <c r="N221" s="331"/>
      <c r="O221" s="331"/>
      <c r="P221" s="331"/>
      <c r="Q221" s="331"/>
      <c r="R221" s="331"/>
    </row>
    <row r="222" spans="1:18" s="193" customFormat="1" ht="20.100000000000001" customHeight="1">
      <c r="A222" s="804" t="s">
        <v>842</v>
      </c>
      <c r="B222" s="1167" t="s">
        <v>4670</v>
      </c>
      <c r="C222" s="1154" t="s">
        <v>4806</v>
      </c>
      <c r="D222" s="1154">
        <v>46269</v>
      </c>
      <c r="E222" s="1151">
        <f t="shared" si="115"/>
        <v>46275</v>
      </c>
      <c r="F222" s="1151">
        <f t="shared" si="116"/>
        <v>46276</v>
      </c>
      <c r="G222" s="1174"/>
      <c r="H222" s="1263">
        <v>36</v>
      </c>
      <c r="I222" s="331"/>
      <c r="J222" s="331"/>
      <c r="K222" s="331"/>
      <c r="L222" s="331"/>
      <c r="M222" s="331"/>
      <c r="N222" s="331"/>
      <c r="O222" s="331"/>
      <c r="P222" s="331"/>
      <c r="Q222" s="331"/>
      <c r="R222" s="331"/>
    </row>
    <row r="223" spans="1:18" s="193" customFormat="1" ht="20.100000000000001" customHeight="1">
      <c r="A223" s="804" t="s">
        <v>888</v>
      </c>
      <c r="B223" s="1167" t="s">
        <v>842</v>
      </c>
      <c r="C223" s="1154" t="s">
        <v>4807</v>
      </c>
      <c r="D223" s="1154">
        <v>46277</v>
      </c>
      <c r="E223" s="1151">
        <f t="shared" ref="E223" si="117">D223+6</f>
        <v>46283</v>
      </c>
      <c r="F223" s="1151">
        <f t="shared" ref="F223" si="118">E223+1</f>
        <v>46284</v>
      </c>
      <c r="G223" s="1174"/>
      <c r="H223" s="1263">
        <v>37</v>
      </c>
      <c r="I223" s="331"/>
      <c r="J223" s="331"/>
      <c r="K223" s="331"/>
      <c r="L223" s="331"/>
      <c r="M223" s="331"/>
      <c r="N223" s="331"/>
      <c r="O223" s="331"/>
      <c r="P223" s="331"/>
      <c r="Q223" s="331"/>
      <c r="R223" s="331"/>
    </row>
    <row r="224" spans="1:18" s="193" customFormat="1" ht="20.100000000000001" customHeight="1">
      <c r="A224" s="804" t="s">
        <v>914</v>
      </c>
      <c r="B224" s="1167" t="s">
        <v>888</v>
      </c>
      <c r="C224" s="1154" t="s">
        <v>4808</v>
      </c>
      <c r="D224" s="1154">
        <v>46280</v>
      </c>
      <c r="E224" s="1151">
        <f t="shared" ref="E224" si="119">D224+6</f>
        <v>46286</v>
      </c>
      <c r="F224" s="1151">
        <f t="shared" ref="F224" si="120">E224+1</f>
        <v>46287</v>
      </c>
      <c r="G224" s="1174"/>
      <c r="H224" s="1263">
        <v>38</v>
      </c>
      <c r="I224" s="331"/>
      <c r="J224" s="331"/>
      <c r="K224" s="331"/>
      <c r="L224" s="331"/>
      <c r="M224" s="331"/>
      <c r="N224" s="331"/>
      <c r="O224" s="331"/>
      <c r="P224" s="331"/>
      <c r="Q224" s="331"/>
      <c r="R224" s="331"/>
    </row>
    <row r="225" spans="1:18" s="193" customFormat="1" ht="20.100000000000001" customHeight="1">
      <c r="A225" s="804" t="s">
        <v>4809</v>
      </c>
      <c r="B225" s="1167" t="s">
        <v>802</v>
      </c>
      <c r="C225" s="1154" t="s">
        <v>4810</v>
      </c>
      <c r="D225" s="1154">
        <v>46286</v>
      </c>
      <c r="E225" s="1151">
        <f t="shared" ref="E225" si="121">D225+6</f>
        <v>46292</v>
      </c>
      <c r="F225" s="1151">
        <f t="shared" ref="F225" si="122">E225+1</f>
        <v>46293</v>
      </c>
      <c r="G225" s="1174"/>
      <c r="H225" s="1263">
        <v>39</v>
      </c>
      <c r="I225" s="331"/>
      <c r="J225" s="331"/>
      <c r="K225" s="331"/>
      <c r="L225" s="331"/>
      <c r="M225" s="331"/>
      <c r="N225" s="331"/>
      <c r="O225" s="331"/>
      <c r="P225" s="331"/>
      <c r="Q225" s="331"/>
      <c r="R225" s="331"/>
    </row>
    <row r="226" spans="1:18" s="193" customFormat="1" ht="20.100000000000001" customHeight="1">
      <c r="A226" s="804" t="s">
        <v>842</v>
      </c>
      <c r="B226" s="1167" t="s">
        <v>4670</v>
      </c>
      <c r="C226" s="1154" t="s">
        <v>4811</v>
      </c>
      <c r="D226" s="1154">
        <v>46292</v>
      </c>
      <c r="E226" s="1151">
        <f t="shared" ref="E226" si="123">D226+6</f>
        <v>46298</v>
      </c>
      <c r="F226" s="1151">
        <f t="shared" ref="F226" si="124">E226+1</f>
        <v>46299</v>
      </c>
      <c r="G226" s="1174"/>
      <c r="H226" s="1263">
        <v>40</v>
      </c>
      <c r="I226" s="331"/>
      <c r="J226" s="331"/>
      <c r="K226" s="331"/>
      <c r="L226" s="331"/>
      <c r="M226" s="331"/>
      <c r="N226" s="331"/>
      <c r="O226" s="331"/>
      <c r="P226" s="331"/>
      <c r="Q226" s="331"/>
      <c r="R226" s="331"/>
    </row>
    <row r="227" spans="1:18" s="193" customFormat="1" ht="20.100000000000001" customHeight="1">
      <c r="A227" s="804"/>
      <c r="B227" s="1167" t="s">
        <v>842</v>
      </c>
      <c r="C227" s="1154" t="s">
        <v>4812</v>
      </c>
      <c r="D227" s="1154">
        <v>46299</v>
      </c>
      <c r="E227" s="1151">
        <f t="shared" ref="E227" si="125">D227+6</f>
        <v>46305</v>
      </c>
      <c r="F227" s="1151">
        <f t="shared" ref="F227" si="126">E227+1</f>
        <v>46306</v>
      </c>
      <c r="G227" s="1174"/>
      <c r="H227" s="1263">
        <v>41</v>
      </c>
      <c r="I227" s="331"/>
      <c r="J227" s="331"/>
      <c r="K227" s="331"/>
      <c r="L227" s="331"/>
      <c r="M227" s="331"/>
      <c r="N227" s="331"/>
      <c r="O227" s="331"/>
      <c r="P227" s="331"/>
      <c r="Q227" s="331"/>
      <c r="R227" s="331"/>
    </row>
    <row r="228" spans="1:18" s="193" customFormat="1" ht="20.100000000000001" customHeight="1">
      <c r="A228" s="804"/>
      <c r="B228" s="1167" t="s">
        <v>888</v>
      </c>
      <c r="C228" s="1154" t="s">
        <v>4813</v>
      </c>
      <c r="D228" s="1154">
        <v>46306</v>
      </c>
      <c r="E228" s="1151">
        <f t="shared" ref="E228:E229" si="127">D228+6</f>
        <v>46312</v>
      </c>
      <c r="F228" s="1151">
        <f t="shared" ref="F228:F229" si="128">E228+1</f>
        <v>46313</v>
      </c>
      <c r="G228" s="1174"/>
      <c r="H228" s="1263">
        <v>42</v>
      </c>
      <c r="I228" s="331"/>
      <c r="J228" s="331"/>
      <c r="K228" s="331"/>
      <c r="L228" s="331"/>
      <c r="M228" s="331"/>
      <c r="N228" s="331"/>
      <c r="O228" s="331"/>
      <c r="P228" s="331"/>
      <c r="Q228" s="331"/>
      <c r="R228" s="331"/>
    </row>
    <row r="229" spans="1:18" s="193" customFormat="1" ht="20.100000000000001" customHeight="1">
      <c r="A229" s="804" t="s">
        <v>914</v>
      </c>
      <c r="B229" s="1167" t="s">
        <v>802</v>
      </c>
      <c r="C229" s="1154" t="s">
        <v>4814</v>
      </c>
      <c r="D229" s="1154">
        <v>46313</v>
      </c>
      <c r="E229" s="1151">
        <f t="shared" si="127"/>
        <v>46319</v>
      </c>
      <c r="F229" s="1151">
        <f t="shared" si="128"/>
        <v>46320</v>
      </c>
      <c r="G229" s="1174"/>
      <c r="H229" s="1263">
        <v>43</v>
      </c>
      <c r="I229" s="331"/>
      <c r="J229" s="331"/>
      <c r="K229" s="331"/>
      <c r="L229" s="331"/>
      <c r="M229" s="331"/>
      <c r="N229" s="331"/>
      <c r="O229" s="331"/>
      <c r="P229" s="331"/>
      <c r="Q229" s="331"/>
      <c r="R229" s="331"/>
    </row>
    <row r="230" spans="1:18" s="193" customFormat="1" ht="20.100000000000001" customHeight="1">
      <c r="A230" s="804"/>
      <c r="B230" s="1167" t="s">
        <v>4670</v>
      </c>
      <c r="C230" s="1154" t="s">
        <v>4815</v>
      </c>
      <c r="D230" s="1154">
        <v>46320</v>
      </c>
      <c r="E230" s="1151">
        <f t="shared" ref="E230" si="129">D230+6</f>
        <v>46326</v>
      </c>
      <c r="F230" s="1151">
        <f t="shared" ref="F230" si="130">E230+1</f>
        <v>46327</v>
      </c>
      <c r="G230" s="1174"/>
      <c r="H230" s="1263">
        <v>44</v>
      </c>
      <c r="I230" s="331"/>
      <c r="J230" s="331"/>
      <c r="K230" s="331"/>
      <c r="L230" s="331"/>
      <c r="M230" s="331"/>
      <c r="N230" s="331"/>
      <c r="O230" s="331"/>
      <c r="P230" s="331"/>
      <c r="Q230" s="331"/>
      <c r="R230" s="331"/>
    </row>
    <row r="231" spans="1:18" s="193" customFormat="1" ht="20.100000000000001" customHeight="1">
      <c r="A231" s="804" t="s">
        <v>842</v>
      </c>
      <c r="B231" s="1159" t="s">
        <v>307</v>
      </c>
      <c r="C231" s="1154" t="s">
        <v>4816</v>
      </c>
      <c r="D231" s="1160">
        <v>46327</v>
      </c>
      <c r="E231" s="1160">
        <f t="shared" ref="E231" si="131">D231+6</f>
        <v>46333</v>
      </c>
      <c r="F231" s="1160">
        <f t="shared" ref="F231" si="132">E231+1</f>
        <v>46334</v>
      </c>
      <c r="G231" s="1174"/>
      <c r="H231" s="1263">
        <v>45</v>
      </c>
      <c r="I231" s="331"/>
      <c r="J231" s="331"/>
      <c r="K231" s="331"/>
      <c r="L231" s="331"/>
      <c r="M231" s="331"/>
      <c r="N231" s="331"/>
      <c r="O231" s="331"/>
      <c r="P231" s="331"/>
      <c r="Q231" s="331"/>
      <c r="R231" s="331"/>
    </row>
    <row r="232" spans="1:18" s="193" customFormat="1" ht="20.100000000000001" customHeight="1">
      <c r="A232" s="804" t="s">
        <v>888</v>
      </c>
      <c r="B232" s="1167" t="s">
        <v>842</v>
      </c>
      <c r="C232" s="1154" t="s">
        <v>4817</v>
      </c>
      <c r="D232" s="1154">
        <v>46334</v>
      </c>
      <c r="E232" s="1151">
        <f t="shared" ref="E232" si="133">D232+6</f>
        <v>46340</v>
      </c>
      <c r="F232" s="1151">
        <f t="shared" ref="F232" si="134">E232+1</f>
        <v>46341</v>
      </c>
      <c r="G232" s="1174"/>
      <c r="H232" s="1263">
        <v>46</v>
      </c>
      <c r="I232" s="331"/>
      <c r="J232" s="331"/>
      <c r="K232" s="331"/>
      <c r="L232" s="331"/>
      <c r="M232" s="331"/>
      <c r="N232" s="331"/>
      <c r="O232" s="331"/>
      <c r="P232" s="331"/>
      <c r="Q232" s="331"/>
      <c r="R232" s="331"/>
    </row>
    <row r="233" spans="1:18" s="193" customFormat="1" ht="20.100000000000001" customHeight="1">
      <c r="A233" s="804" t="s">
        <v>911</v>
      </c>
      <c r="B233" s="1167" t="s">
        <v>888</v>
      </c>
      <c r="C233" s="1154" t="s">
        <v>4818</v>
      </c>
      <c r="D233" s="1154">
        <v>46341</v>
      </c>
      <c r="E233" s="1151">
        <f t="shared" ref="E233:E235" si="135">D233+6</f>
        <v>46347</v>
      </c>
      <c r="F233" s="1151">
        <f t="shared" ref="F233:F235" si="136">E233+1</f>
        <v>46348</v>
      </c>
      <c r="G233" s="1174"/>
      <c r="H233" s="1263">
        <v>47</v>
      </c>
      <c r="I233" s="331"/>
      <c r="J233" s="331"/>
      <c r="K233" s="331"/>
      <c r="L233" s="331"/>
      <c r="M233" s="331"/>
      <c r="N233" s="331"/>
      <c r="O233" s="331"/>
      <c r="P233" s="331"/>
      <c r="Q233" s="331"/>
      <c r="R233" s="331"/>
    </row>
    <row r="234" spans="1:18" s="193" customFormat="1" ht="20.100000000000001" customHeight="1">
      <c r="A234" s="804" t="s">
        <v>4670</v>
      </c>
      <c r="B234" s="1167" t="s">
        <v>911</v>
      </c>
      <c r="C234" s="1154" t="s">
        <v>4819</v>
      </c>
      <c r="D234" s="1154">
        <v>46348</v>
      </c>
      <c r="E234" s="1151">
        <f t="shared" si="135"/>
        <v>46354</v>
      </c>
      <c r="F234" s="1151">
        <f t="shared" si="136"/>
        <v>46355</v>
      </c>
      <c r="G234" s="1174"/>
      <c r="H234" s="1263">
        <v>48</v>
      </c>
      <c r="I234" s="331"/>
      <c r="J234" s="331"/>
      <c r="K234" s="331"/>
      <c r="L234" s="331"/>
      <c r="M234" s="331"/>
      <c r="N234" s="331"/>
      <c r="O234" s="331"/>
      <c r="P234" s="331"/>
      <c r="Q234" s="331"/>
      <c r="R234" s="331"/>
    </row>
    <row r="235" spans="1:18" s="193" customFormat="1" ht="20.100000000000001" customHeight="1">
      <c r="A235" s="804" t="s">
        <v>842</v>
      </c>
      <c r="B235" s="1167" t="s">
        <v>4670</v>
      </c>
      <c r="C235" s="1154" t="s">
        <v>4820</v>
      </c>
      <c r="D235" s="1154">
        <v>46355</v>
      </c>
      <c r="E235" s="1151">
        <f t="shared" si="135"/>
        <v>46361</v>
      </c>
      <c r="F235" s="1151">
        <f t="shared" si="136"/>
        <v>46362</v>
      </c>
      <c r="G235" s="1174"/>
      <c r="H235" s="1263">
        <v>49</v>
      </c>
      <c r="I235" s="331"/>
      <c r="J235" s="331"/>
      <c r="K235" s="331"/>
      <c r="L235" s="331"/>
      <c r="M235" s="331"/>
      <c r="N235" s="331"/>
      <c r="O235" s="331"/>
      <c r="P235" s="331"/>
      <c r="Q235" s="331"/>
      <c r="R235" s="331"/>
    </row>
    <row r="236" spans="1:18" s="18" customFormat="1" ht="20.100000000000001" customHeight="1">
      <c r="A236" s="325"/>
      <c r="B236" s="1088" t="s">
        <v>464</v>
      </c>
      <c r="C236" s="677"/>
      <c r="D236" s="677"/>
      <c r="E236" s="677"/>
      <c r="F236" s="677"/>
      <c r="G236" s="677"/>
      <c r="H236" s="677"/>
      <c r="I236" s="149"/>
      <c r="J236" s="14"/>
      <c r="K236"/>
      <c r="O236" s="345"/>
      <c r="P236" s="345"/>
      <c r="Q236" s="345"/>
    </row>
    <row r="237" spans="1:18" s="193" customFormat="1" ht="20.100000000000001" customHeight="1">
      <c r="A237" s="804"/>
      <c r="B237" s="763"/>
      <c r="C237" s="763"/>
      <c r="D237" s="763"/>
      <c r="E237" s="763"/>
      <c r="F237" s="331"/>
      <c r="G237" s="763"/>
      <c r="H237" s="614"/>
      <c r="I237" s="331"/>
      <c r="J237" s="331"/>
      <c r="K237" s="331"/>
      <c r="L237" s="331"/>
      <c r="M237" s="331"/>
      <c r="N237" s="331"/>
      <c r="O237" s="331"/>
      <c r="P237" s="331"/>
      <c r="Q237" s="331"/>
    </row>
    <row r="238" spans="1:18" s="147" customFormat="1" ht="18.75" customHeight="1" thickBot="1">
      <c r="A238" s="855"/>
      <c r="B238" s="762"/>
      <c r="C238" s="750"/>
      <c r="D238" s="751"/>
      <c r="E238" s="763"/>
      <c r="F238" s="767"/>
      <c r="G238" s="424"/>
      <c r="H238" s="424"/>
      <c r="I238" s="145"/>
      <c r="J238" s="145"/>
    </row>
    <row r="239" spans="1:18" s="147" customFormat="1" ht="18.75" customHeight="1">
      <c r="B239" s="887"/>
      <c r="C239" s="888"/>
      <c r="D239" s="889"/>
      <c r="E239" s="890"/>
      <c r="F239" s="891"/>
      <c r="G239" s="892"/>
      <c r="H239" s="893"/>
    </row>
    <row r="240" spans="1:18" s="147" customFormat="1" ht="18.75" customHeight="1">
      <c r="B240" s="777" t="s">
        <v>465</v>
      </c>
      <c r="C240" s="145"/>
      <c r="D240" s="147" t="s">
        <v>466</v>
      </c>
      <c r="G240" s="147" t="s">
        <v>467</v>
      </c>
      <c r="H240" s="778"/>
    </row>
    <row r="241" spans="1:13" s="147" customFormat="1" ht="18.75" customHeight="1">
      <c r="B241" s="779" t="s">
        <v>468</v>
      </c>
      <c r="C241" s="1080" t="s">
        <v>469</v>
      </c>
      <c r="D241" s="133" t="s">
        <v>470</v>
      </c>
      <c r="F241" s="1080" t="s">
        <v>471</v>
      </c>
      <c r="G241" s="145" t="s">
        <v>472</v>
      </c>
      <c r="H241" s="1081" t="s">
        <v>473</v>
      </c>
    </row>
    <row r="242" spans="1:13" s="147" customFormat="1" ht="18.75" customHeight="1">
      <c r="B242" s="1545" t="s">
        <v>481</v>
      </c>
      <c r="C242" s="1546" t="s">
        <v>482</v>
      </c>
      <c r="D242" s="133" t="s">
        <v>476</v>
      </c>
      <c r="E242" s="148" t="s">
        <v>477</v>
      </c>
      <c r="F242" s="1082" t="s">
        <v>478</v>
      </c>
      <c r="G242" s="145" t="s">
        <v>479</v>
      </c>
      <c r="H242" s="1081" t="s">
        <v>480</v>
      </c>
    </row>
    <row r="243" spans="1:13" s="147" customFormat="1" ht="18.75" customHeight="1">
      <c r="B243" s="1545" t="s">
        <v>502</v>
      </c>
      <c r="C243" s="1546" t="s">
        <v>503</v>
      </c>
      <c r="D243" s="133" t="s">
        <v>483</v>
      </c>
      <c r="E243" s="148" t="s">
        <v>484</v>
      </c>
      <c r="F243" s="1082" t="s">
        <v>485</v>
      </c>
      <c r="G243" s="587" t="s">
        <v>486</v>
      </c>
      <c r="H243" s="1084" t="s">
        <v>487</v>
      </c>
    </row>
    <row r="244" spans="1:13" s="147" customFormat="1" ht="18.75" customHeight="1">
      <c r="B244" s="1545" t="s">
        <v>922</v>
      </c>
      <c r="C244" s="1532" t="s">
        <v>923</v>
      </c>
      <c r="D244" s="133" t="s">
        <v>490</v>
      </c>
      <c r="E244" s="148" t="s">
        <v>491</v>
      </c>
      <c r="F244" s="1082" t="s">
        <v>492</v>
      </c>
      <c r="G244" s="587" t="s">
        <v>493</v>
      </c>
      <c r="H244" s="1084" t="s">
        <v>494</v>
      </c>
      <c r="L244" s="149"/>
      <c r="M244" s="149"/>
    </row>
    <row r="245" spans="1:13" s="147" customFormat="1" ht="18.75" customHeight="1">
      <c r="B245" s="1545" t="s">
        <v>924</v>
      </c>
      <c r="C245" s="1532" t="s">
        <v>925</v>
      </c>
      <c r="D245" s="133" t="s">
        <v>497</v>
      </c>
      <c r="E245" s="148" t="s">
        <v>498</v>
      </c>
      <c r="F245" s="1082" t="s">
        <v>499</v>
      </c>
      <c r="G245" s="587" t="s">
        <v>500</v>
      </c>
      <c r="H245" s="1084" t="s">
        <v>501</v>
      </c>
      <c r="L245" s="149"/>
      <c r="M245" s="149"/>
    </row>
    <row r="246" spans="1:13" s="147" customFormat="1" ht="18.75" customHeight="1">
      <c r="B246" s="1545" t="s">
        <v>926</v>
      </c>
      <c r="C246" s="1532" t="s">
        <v>927</v>
      </c>
      <c r="D246" s="133" t="s">
        <v>504</v>
      </c>
      <c r="E246" s="148" t="s">
        <v>505</v>
      </c>
      <c r="F246" s="1082" t="s">
        <v>506</v>
      </c>
      <c r="G246" s="587" t="s">
        <v>507</v>
      </c>
      <c r="H246" s="1084" t="s">
        <v>508</v>
      </c>
      <c r="L246" s="149"/>
      <c r="M246" s="149"/>
    </row>
    <row r="247" spans="1:13" s="147" customFormat="1" ht="18.75" customHeight="1">
      <c r="B247" s="1545" t="s">
        <v>928</v>
      </c>
      <c r="C247" s="1532" t="s">
        <v>929</v>
      </c>
      <c r="D247" s="133" t="s">
        <v>511</v>
      </c>
      <c r="E247" s="148" t="s">
        <v>512</v>
      </c>
      <c r="F247" s="1080" t="s">
        <v>513</v>
      </c>
      <c r="G247" s="587" t="s">
        <v>514</v>
      </c>
      <c r="H247" s="786" t="s">
        <v>515</v>
      </c>
      <c r="L247" s="149"/>
      <c r="M247" s="149"/>
    </row>
    <row r="248" spans="1:13" s="149" customFormat="1" ht="18.75" customHeight="1">
      <c r="A248" s="1018"/>
      <c r="B248" s="1545" t="s">
        <v>930</v>
      </c>
      <c r="C248" s="1532" t="s">
        <v>931</v>
      </c>
      <c r="D248" s="133" t="s">
        <v>518</v>
      </c>
      <c r="E248" s="148" t="s">
        <v>519</v>
      </c>
      <c r="F248" s="738" t="s">
        <v>520</v>
      </c>
      <c r="G248" s="147"/>
      <c r="H248" s="787"/>
      <c r="I248" s="145"/>
    </row>
    <row r="249" spans="1:13" s="149" customFormat="1" ht="18.75" customHeight="1">
      <c r="A249" s="1018"/>
      <c r="B249" s="1545" t="s">
        <v>932</v>
      </c>
      <c r="C249" s="1532" t="s">
        <v>933</v>
      </c>
      <c r="D249" s="133"/>
      <c r="E249" s="148"/>
      <c r="F249" s="738"/>
      <c r="G249" s="147"/>
      <c r="H249" s="787"/>
      <c r="I249" s="145"/>
    </row>
    <row r="250" spans="1:13" s="149" customFormat="1" ht="18.75" customHeight="1">
      <c r="A250" s="1018"/>
      <c r="B250" s="1551" t="s">
        <v>934</v>
      </c>
      <c r="C250" s="1552" t="s">
        <v>935</v>
      </c>
      <c r="D250" s="790"/>
      <c r="E250" s="790"/>
      <c r="F250" s="790"/>
      <c r="G250" s="790"/>
      <c r="H250" s="1086"/>
      <c r="I250" s="145"/>
    </row>
    <row r="251" spans="1:13" s="147" customFormat="1" ht="18.75" customHeight="1">
      <c r="A251" s="855"/>
      <c r="B251" s="11"/>
      <c r="C251" s="11"/>
      <c r="D251" s="11"/>
      <c r="E251" s="145"/>
      <c r="F251" s="145"/>
      <c r="G251" s="145"/>
      <c r="H251" s="11"/>
      <c r="I251" s="145"/>
      <c r="J251" s="145"/>
    </row>
    <row r="252" spans="1:13" s="147" customFormat="1" ht="18.75" customHeight="1">
      <c r="A252" s="855"/>
      <c r="B252" s="11"/>
      <c r="C252" s="11"/>
      <c r="D252" s="11"/>
      <c r="E252" s="11"/>
      <c r="F252" s="11"/>
      <c r="G252" s="11"/>
      <c r="H252" s="11"/>
      <c r="I252" s="331"/>
      <c r="J252" s="145"/>
    </row>
    <row r="253" spans="1:13" s="147" customFormat="1" ht="18.75" customHeight="1">
      <c r="A253" s="855"/>
      <c r="B253" s="11"/>
      <c r="C253" s="11"/>
      <c r="D253" s="11"/>
      <c r="E253" s="11"/>
      <c r="F253" s="11"/>
      <c r="G253" s="11"/>
      <c r="H253" s="11"/>
      <c r="I253" s="331"/>
      <c r="J253" s="145"/>
    </row>
    <row r="254" spans="1:13" s="147" customFormat="1" ht="18.75" customHeight="1">
      <c r="A254" s="855"/>
      <c r="B254" s="762"/>
      <c r="C254" s="750"/>
      <c r="D254" s="751"/>
      <c r="E254" s="763"/>
      <c r="F254" s="435"/>
      <c r="G254" s="456"/>
      <c r="H254" s="456"/>
      <c r="I254" s="145"/>
      <c r="J254" s="145"/>
    </row>
    <row r="255" spans="1:13" s="147" customFormat="1" ht="18.75" customHeight="1">
      <c r="A255" s="855"/>
      <c r="B255" s="762"/>
      <c r="C255" s="750"/>
      <c r="D255" s="751"/>
      <c r="E255" s="763"/>
      <c r="F255" s="435"/>
      <c r="G255" s="456"/>
      <c r="H255" s="456"/>
      <c r="I255" s="145"/>
      <c r="J255" s="145"/>
    </row>
    <row r="256" spans="1:13" s="147" customFormat="1" ht="18.75" customHeight="1">
      <c r="A256" s="855"/>
      <c r="B256" s="762"/>
      <c r="C256" s="750"/>
      <c r="D256" s="751"/>
      <c r="E256" s="763"/>
      <c r="F256" s="435"/>
      <c r="G256" s="456"/>
      <c r="H256" s="456"/>
      <c r="I256" s="145"/>
      <c r="J256" s="145"/>
    </row>
    <row r="257" spans="1:10" s="147" customFormat="1" ht="18.75" customHeight="1">
      <c r="A257" s="855"/>
      <c r="B257" s="762"/>
      <c r="C257" s="750"/>
      <c r="D257" s="751"/>
      <c r="E257" s="763"/>
      <c r="F257" s="435"/>
      <c r="G257" s="456"/>
      <c r="H257" s="456"/>
      <c r="I257" s="145"/>
      <c r="J257" s="145"/>
    </row>
    <row r="258" spans="1:10" s="147" customFormat="1" ht="18.75" customHeight="1">
      <c r="A258" s="855"/>
      <c r="B258" s="762"/>
      <c r="C258" s="750"/>
      <c r="D258" s="751"/>
      <c r="E258" s="763"/>
      <c r="F258" s="435"/>
      <c r="G258" s="456"/>
      <c r="H258" s="456"/>
      <c r="I258" s="145"/>
      <c r="J258" s="145"/>
    </row>
    <row r="259" spans="1:10" s="147" customFormat="1" ht="18.75" customHeight="1">
      <c r="A259" s="855"/>
      <c r="B259" s="762"/>
      <c r="C259" s="750"/>
      <c r="D259" s="751"/>
      <c r="E259" s="763"/>
      <c r="F259" s="435"/>
      <c r="G259" s="456"/>
      <c r="H259" s="456"/>
      <c r="I259" s="145"/>
      <c r="J259" s="145"/>
    </row>
    <row r="260" spans="1:10" s="147" customFormat="1" ht="18.75" customHeight="1">
      <c r="A260" s="855"/>
      <c r="B260" s="762"/>
      <c r="C260" s="750"/>
      <c r="D260" s="751"/>
      <c r="E260" s="763"/>
      <c r="F260" s="435"/>
      <c r="G260" s="456"/>
      <c r="H260" s="456"/>
      <c r="I260" s="145"/>
      <c r="J260" s="145"/>
    </row>
    <row r="261" spans="1:10" s="147" customFormat="1" ht="18.75" customHeight="1">
      <c r="A261" s="855"/>
      <c r="B261" s="762"/>
      <c r="C261" s="750"/>
      <c r="D261" s="751"/>
      <c r="E261" s="763"/>
      <c r="F261" s="435"/>
      <c r="G261" s="456"/>
      <c r="H261" s="456"/>
      <c r="I261" s="145"/>
      <c r="J261" s="145"/>
    </row>
    <row r="262" spans="1:10" s="147" customFormat="1" ht="18.75" customHeight="1">
      <c r="A262" s="855"/>
      <c r="B262" s="762"/>
      <c r="C262" s="750"/>
      <c r="D262" s="751"/>
      <c r="E262" s="763"/>
      <c r="F262" s="435"/>
      <c r="G262" s="456"/>
      <c r="H262" s="456"/>
      <c r="I262" s="145"/>
      <c r="J262" s="145"/>
    </row>
    <row r="263" spans="1:10" s="147" customFormat="1" ht="18.75" customHeight="1">
      <c r="A263" s="855"/>
      <c r="B263" s="762"/>
      <c r="C263" s="750"/>
      <c r="D263" s="751"/>
      <c r="E263" s="763"/>
      <c r="F263" s="435"/>
      <c r="G263" s="456"/>
      <c r="H263" s="456"/>
      <c r="I263" s="145"/>
      <c r="J263" s="145"/>
    </row>
    <row r="264" spans="1:10" s="147" customFormat="1" ht="18.75" customHeight="1">
      <c r="A264" s="855"/>
      <c r="B264" s="762"/>
      <c r="C264" s="750"/>
      <c r="D264" s="751"/>
      <c r="E264" s="763"/>
      <c r="F264" s="435"/>
      <c r="G264" s="456"/>
      <c r="H264" s="456"/>
      <c r="I264" s="145"/>
      <c r="J264" s="145"/>
    </row>
    <row r="265" spans="1:10" s="147" customFormat="1" ht="18.75" customHeight="1">
      <c r="A265" s="855"/>
      <c r="B265" s="762"/>
      <c r="C265" s="750"/>
      <c r="D265" s="751"/>
      <c r="E265" s="763"/>
      <c r="F265" s="435"/>
      <c r="G265" s="456"/>
      <c r="H265" s="456"/>
      <c r="I265" s="145"/>
      <c r="J265" s="145"/>
    </row>
    <row r="266" spans="1:10" s="147" customFormat="1" ht="18.75" customHeight="1">
      <c r="A266" s="855"/>
      <c r="B266" s="762"/>
      <c r="C266" s="750"/>
      <c r="D266" s="751"/>
      <c r="E266" s="763"/>
      <c r="F266" s="435"/>
      <c r="G266" s="456"/>
      <c r="H266" s="456"/>
      <c r="I266" s="145"/>
      <c r="J266" s="145"/>
    </row>
    <row r="267" spans="1:10" s="147" customFormat="1" ht="18.75" customHeight="1">
      <c r="A267" s="855"/>
      <c r="B267" s="762"/>
      <c r="C267" s="750"/>
      <c r="D267" s="751"/>
      <c r="E267" s="763"/>
      <c r="F267" s="435"/>
      <c r="G267" s="456"/>
      <c r="H267" s="456"/>
      <c r="I267" s="145"/>
      <c r="J267" s="145"/>
    </row>
    <row r="268" spans="1:10" s="147" customFormat="1" ht="18.75" customHeight="1">
      <c r="A268" s="855"/>
      <c r="B268" s="762"/>
      <c r="C268" s="750"/>
      <c r="D268" s="751"/>
      <c r="E268" s="763"/>
      <c r="F268" s="435"/>
      <c r="G268" s="456"/>
      <c r="H268" s="456"/>
      <c r="I268" s="145"/>
      <c r="J268" s="145"/>
    </row>
    <row r="269" spans="1:10" s="147" customFormat="1" ht="18.75" customHeight="1">
      <c r="A269" s="855"/>
      <c r="B269" s="762"/>
      <c r="C269" s="750"/>
      <c r="D269" s="751"/>
      <c r="E269" s="763"/>
      <c r="F269" s="435"/>
      <c r="G269" s="456"/>
      <c r="H269" s="456"/>
      <c r="I269" s="145"/>
      <c r="J269" s="145"/>
    </row>
    <row r="270" spans="1:10" s="147" customFormat="1" ht="18.75" customHeight="1">
      <c r="A270" s="855"/>
      <c r="B270" s="762"/>
      <c r="C270" s="750"/>
      <c r="D270" s="751"/>
      <c r="E270" s="763"/>
      <c r="F270" s="435"/>
      <c r="G270" s="456"/>
      <c r="H270" s="456"/>
      <c r="I270" s="145"/>
      <c r="J270" s="145"/>
    </row>
    <row r="271" spans="1:10" s="147" customFormat="1" ht="18.75" customHeight="1">
      <c r="A271" s="855"/>
      <c r="B271" s="762"/>
      <c r="C271" s="750"/>
      <c r="D271" s="751"/>
      <c r="E271" s="763"/>
      <c r="F271" s="435"/>
      <c r="G271" s="456"/>
      <c r="H271" s="456"/>
      <c r="I271" s="145"/>
      <c r="J271" s="145"/>
    </row>
    <row r="272" spans="1:10" s="147" customFormat="1" ht="18.75" customHeight="1">
      <c r="A272" s="855"/>
      <c r="B272" s="762"/>
      <c r="C272" s="750"/>
      <c r="D272" s="751"/>
      <c r="E272" s="763"/>
      <c r="F272" s="435"/>
      <c r="G272" s="456"/>
      <c r="H272" s="456"/>
      <c r="I272" s="145"/>
      <c r="J272" s="145"/>
    </row>
    <row r="273" spans="1:10" s="147" customFormat="1" ht="18.75" customHeight="1">
      <c r="A273" s="855"/>
      <c r="B273" s="762"/>
      <c r="C273" s="750"/>
      <c r="D273" s="751"/>
      <c r="E273" s="763"/>
      <c r="F273" s="435"/>
      <c r="G273" s="456"/>
      <c r="H273" s="456"/>
      <c r="I273" s="145"/>
      <c r="J273" s="145"/>
    </row>
    <row r="274" spans="1:10" s="147" customFormat="1" ht="18.75" customHeight="1">
      <c r="A274" s="855"/>
      <c r="B274" s="762"/>
      <c r="C274" s="750"/>
      <c r="D274" s="751"/>
      <c r="E274" s="763"/>
      <c r="F274" s="435"/>
      <c r="G274" s="456"/>
      <c r="H274" s="456"/>
      <c r="I274" s="145"/>
      <c r="J274" s="145"/>
    </row>
    <row r="275" spans="1:10" s="147" customFormat="1" ht="18.75" customHeight="1">
      <c r="A275" s="855"/>
      <c r="B275" s="762"/>
      <c r="C275" s="750"/>
      <c r="D275" s="751"/>
      <c r="E275" s="763"/>
      <c r="F275" s="435"/>
      <c r="G275" s="456"/>
      <c r="H275" s="456"/>
      <c r="I275" s="145"/>
      <c r="J275" s="145"/>
    </row>
    <row r="276" spans="1:10" s="147" customFormat="1" ht="18.75" customHeight="1">
      <c r="A276" s="855"/>
      <c r="B276" s="762"/>
      <c r="C276" s="750"/>
      <c r="D276" s="751"/>
      <c r="E276" s="763"/>
      <c r="F276" s="435"/>
      <c r="G276" s="456"/>
      <c r="H276" s="456"/>
      <c r="I276" s="145"/>
      <c r="J276" s="145"/>
    </row>
    <row r="277" spans="1:10" s="147" customFormat="1" ht="18.75" customHeight="1">
      <c r="A277" s="855"/>
      <c r="B277" s="762"/>
      <c r="C277" s="750"/>
      <c r="D277" s="751"/>
      <c r="E277" s="763"/>
      <c r="F277" s="435"/>
      <c r="G277" s="456"/>
      <c r="H277" s="456"/>
      <c r="I277" s="145"/>
      <c r="J277" s="145"/>
    </row>
    <row r="278" spans="1:10" s="147" customFormat="1" ht="18.75" customHeight="1">
      <c r="A278" s="855"/>
      <c r="B278" s="762"/>
      <c r="C278" s="750"/>
      <c r="D278" s="751"/>
      <c r="E278" s="763"/>
      <c r="F278" s="435"/>
      <c r="G278" s="456"/>
      <c r="H278" s="456"/>
      <c r="I278" s="145"/>
      <c r="J278" s="145"/>
    </row>
    <row r="279" spans="1:10" s="147" customFormat="1" ht="18.75" customHeight="1">
      <c r="A279" s="855"/>
      <c r="B279" s="762"/>
      <c r="C279" s="750"/>
      <c r="D279" s="751"/>
      <c r="E279" s="763"/>
      <c r="F279" s="435"/>
      <c r="G279" s="456"/>
      <c r="H279" s="456"/>
      <c r="I279" s="145"/>
      <c r="J279" s="145"/>
    </row>
    <row r="280" spans="1:10" s="147" customFormat="1" ht="18.75" customHeight="1">
      <c r="A280" s="855"/>
      <c r="B280" s="762"/>
      <c r="C280" s="750"/>
      <c r="D280" s="751"/>
      <c r="E280" s="763"/>
      <c r="F280" s="435"/>
      <c r="G280" s="456"/>
      <c r="H280" s="456"/>
      <c r="I280" s="145"/>
      <c r="J280" s="145"/>
    </row>
    <row r="281" spans="1:10" s="147" customFormat="1" ht="18.75" customHeight="1">
      <c r="A281" s="855"/>
      <c r="B281" s="762"/>
      <c r="C281" s="750"/>
      <c r="D281" s="751"/>
      <c r="E281" s="763"/>
      <c r="F281" s="435"/>
      <c r="G281" s="456"/>
      <c r="H281" s="456"/>
      <c r="I281" s="145"/>
      <c r="J281" s="145"/>
    </row>
    <row r="282" spans="1:10" s="147" customFormat="1" ht="18.75" customHeight="1">
      <c r="A282" s="855"/>
      <c r="B282" s="762"/>
      <c r="C282" s="750"/>
      <c r="D282" s="751"/>
      <c r="E282" s="763"/>
      <c r="F282" s="435"/>
      <c r="G282" s="456"/>
      <c r="H282" s="456"/>
      <c r="I282" s="145"/>
      <c r="J282" s="145"/>
    </row>
    <row r="283" spans="1:10" s="147" customFormat="1" ht="18.75" customHeight="1">
      <c r="A283" s="855"/>
      <c r="B283" s="762"/>
      <c r="C283" s="750"/>
      <c r="D283" s="751"/>
      <c r="E283" s="763"/>
      <c r="F283" s="435"/>
      <c r="G283" s="456"/>
      <c r="H283" s="456"/>
      <c r="I283" s="145"/>
      <c r="J283" s="145"/>
    </row>
    <row r="284" spans="1:10" s="147" customFormat="1" ht="18.75" customHeight="1">
      <c r="A284" s="855"/>
      <c r="B284" s="762"/>
      <c r="C284" s="750"/>
      <c r="D284" s="751"/>
      <c r="E284" s="763"/>
      <c r="F284" s="435"/>
      <c r="G284" s="456"/>
      <c r="H284" s="456"/>
      <c r="I284" s="145"/>
      <c r="J284" s="145"/>
    </row>
    <row r="285" spans="1:10" s="147" customFormat="1" ht="18.75" customHeight="1">
      <c r="A285" s="855"/>
      <c r="B285" s="762"/>
      <c r="C285" s="750"/>
      <c r="D285" s="751"/>
      <c r="E285" s="763"/>
      <c r="F285" s="435"/>
      <c r="G285" s="456"/>
      <c r="H285" s="456"/>
      <c r="I285" s="145"/>
      <c r="J285" s="145"/>
    </row>
    <row r="286" spans="1:10" s="147" customFormat="1" ht="18.75" customHeight="1">
      <c r="A286" s="855"/>
      <c r="B286" s="762"/>
      <c r="C286" s="750"/>
      <c r="D286" s="751"/>
      <c r="E286" s="763"/>
      <c r="F286" s="435"/>
      <c r="G286" s="456"/>
      <c r="H286" s="456"/>
      <c r="I286" s="145"/>
      <c r="J286" s="145"/>
    </row>
    <row r="287" spans="1:10" s="147" customFormat="1" ht="18.75" customHeight="1">
      <c r="A287" s="855"/>
      <c r="B287" s="762"/>
      <c r="C287" s="750"/>
      <c r="D287" s="751"/>
      <c r="E287" s="763"/>
      <c r="F287" s="435"/>
      <c r="G287" s="456"/>
      <c r="H287" s="456"/>
      <c r="I287" s="145"/>
      <c r="J287" s="145"/>
    </row>
    <row r="288" spans="1:10" s="147" customFormat="1" ht="18.75" customHeight="1">
      <c r="A288" s="855"/>
      <c r="B288" s="762"/>
      <c r="C288" s="750"/>
      <c r="D288" s="751"/>
      <c r="E288" s="763"/>
      <c r="F288" s="435"/>
      <c r="G288" s="456"/>
      <c r="H288" s="456"/>
      <c r="I288" s="145"/>
      <c r="J288" s="145"/>
    </row>
    <row r="289" spans="1:10" s="147" customFormat="1" ht="18.75" customHeight="1">
      <c r="A289" s="855"/>
      <c r="B289" s="762"/>
      <c r="C289" s="750"/>
      <c r="D289" s="751"/>
      <c r="E289" s="763"/>
      <c r="F289" s="435"/>
      <c r="G289" s="456"/>
      <c r="H289" s="456"/>
      <c r="I289" s="145"/>
      <c r="J289" s="145"/>
    </row>
    <row r="290" spans="1:10" s="147" customFormat="1" ht="18.75" customHeight="1">
      <c r="A290" s="855"/>
      <c r="B290" s="762"/>
      <c r="C290" s="750"/>
      <c r="D290" s="751"/>
      <c r="E290" s="763"/>
      <c r="F290" s="435"/>
      <c r="G290" s="456"/>
      <c r="H290" s="456"/>
      <c r="I290" s="145"/>
      <c r="J290" s="145"/>
    </row>
    <row r="291" spans="1:10" s="147" customFormat="1" ht="18.75" customHeight="1">
      <c r="A291" s="855"/>
      <c r="B291" s="762"/>
      <c r="C291" s="750"/>
      <c r="D291" s="751"/>
      <c r="E291" s="763"/>
      <c r="F291" s="435"/>
      <c r="G291" s="456"/>
      <c r="H291" s="456"/>
      <c r="I291" s="145"/>
      <c r="J291" s="145"/>
    </row>
    <row r="292" spans="1:10" s="147" customFormat="1" ht="18.75" customHeight="1">
      <c r="A292" s="855"/>
      <c r="B292" s="762"/>
      <c r="C292" s="750"/>
      <c r="D292" s="751"/>
      <c r="E292" s="763"/>
      <c r="F292" s="435"/>
      <c r="G292" s="456"/>
      <c r="H292" s="456"/>
      <c r="I292" s="145"/>
      <c r="J292" s="145"/>
    </row>
    <row r="293" spans="1:10" s="147" customFormat="1" ht="18.75" customHeight="1">
      <c r="A293" s="855"/>
      <c r="B293" s="762"/>
      <c r="C293" s="750"/>
      <c r="D293" s="751"/>
      <c r="E293" s="763"/>
      <c r="F293" s="435"/>
      <c r="G293" s="456"/>
      <c r="H293" s="456"/>
      <c r="I293" s="145"/>
      <c r="J293" s="145"/>
    </row>
    <row r="294" spans="1:10" s="147" customFormat="1" ht="18.75" customHeight="1">
      <c r="A294" s="855"/>
      <c r="B294" s="762"/>
      <c r="C294" s="750"/>
      <c r="D294" s="751"/>
      <c r="E294" s="763"/>
      <c r="F294" s="435"/>
      <c r="G294" s="456"/>
      <c r="H294" s="456"/>
      <c r="I294" s="145"/>
      <c r="J294" s="145"/>
    </row>
    <row r="295" spans="1:10" s="147" customFormat="1" ht="18.75" customHeight="1">
      <c r="A295" s="855"/>
      <c r="B295" s="762"/>
      <c r="C295" s="750"/>
      <c r="D295" s="751"/>
      <c r="E295" s="763"/>
      <c r="F295" s="435"/>
      <c r="G295" s="456"/>
      <c r="H295" s="456"/>
      <c r="I295" s="145"/>
      <c r="J295" s="145"/>
    </row>
    <row r="296" spans="1:10" s="147" customFormat="1" ht="18.75" customHeight="1">
      <c r="A296" s="855"/>
      <c r="B296" s="762"/>
      <c r="C296" s="750"/>
      <c r="D296" s="751"/>
      <c r="E296" s="763"/>
      <c r="F296" s="435"/>
      <c r="G296" s="456"/>
      <c r="H296" s="456"/>
      <c r="I296" s="145"/>
      <c r="J296" s="145"/>
    </row>
    <row r="297" spans="1:10" s="147" customFormat="1" ht="18.75" customHeight="1">
      <c r="A297" s="855"/>
      <c r="B297" s="762"/>
      <c r="C297" s="750"/>
      <c r="D297" s="751"/>
      <c r="E297" s="763"/>
      <c r="F297" s="435"/>
      <c r="G297" s="456"/>
      <c r="H297" s="456"/>
      <c r="I297" s="145"/>
      <c r="J297" s="145"/>
    </row>
    <row r="298" spans="1:10" s="147" customFormat="1" ht="18.75" customHeight="1">
      <c r="A298" s="855"/>
      <c r="B298" s="762"/>
      <c r="C298" s="750"/>
      <c r="D298" s="751"/>
      <c r="E298" s="763"/>
      <c r="F298" s="435"/>
      <c r="G298" s="456"/>
      <c r="H298" s="456"/>
      <c r="I298" s="145"/>
      <c r="J298" s="145"/>
    </row>
    <row r="299" spans="1:10" s="147" customFormat="1" ht="18.75" customHeight="1">
      <c r="A299" s="855"/>
      <c r="B299" s="762"/>
      <c r="C299" s="750"/>
      <c r="D299" s="751"/>
      <c r="E299" s="763"/>
      <c r="F299" s="435"/>
      <c r="G299" s="456"/>
      <c r="H299" s="456"/>
      <c r="I299" s="145"/>
      <c r="J299" s="145"/>
    </row>
    <row r="300" spans="1:10" s="147" customFormat="1" ht="18.75" customHeight="1">
      <c r="A300" s="855"/>
      <c r="B300" s="762"/>
      <c r="C300" s="750"/>
      <c r="D300" s="751"/>
      <c r="E300" s="763"/>
      <c r="F300" s="435"/>
      <c r="G300" s="456"/>
      <c r="H300" s="456"/>
      <c r="I300" s="145"/>
      <c r="J300" s="145"/>
    </row>
    <row r="301" spans="1:10" s="147" customFormat="1" ht="18.75" customHeight="1">
      <c r="A301" s="855"/>
      <c r="B301" s="762"/>
      <c r="C301" s="750"/>
      <c r="D301" s="751"/>
      <c r="E301" s="763"/>
      <c r="F301" s="435"/>
      <c r="G301" s="456"/>
      <c r="H301" s="456"/>
      <c r="I301" s="145"/>
      <c r="J301" s="145"/>
    </row>
    <row r="302" spans="1:10" s="147" customFormat="1" ht="18.75" customHeight="1">
      <c r="A302" s="855"/>
      <c r="B302" s="762"/>
      <c r="C302" s="750"/>
      <c r="D302" s="751"/>
      <c r="E302" s="763"/>
      <c r="F302" s="435"/>
      <c r="G302" s="456"/>
      <c r="H302" s="456"/>
      <c r="I302" s="145"/>
      <c r="J302" s="145"/>
    </row>
    <row r="303" spans="1:10" s="147" customFormat="1" ht="18.75" customHeight="1">
      <c r="A303" s="855"/>
      <c r="B303" s="762"/>
      <c r="C303" s="750"/>
      <c r="D303" s="751"/>
      <c r="E303" s="763"/>
      <c r="F303" s="435"/>
      <c r="G303" s="456"/>
      <c r="H303" s="456"/>
      <c r="I303" s="145"/>
      <c r="J303" s="145"/>
    </row>
    <row r="304" spans="1:10" s="147" customFormat="1" ht="18.75" customHeight="1">
      <c r="A304" s="855"/>
      <c r="B304" s="762"/>
      <c r="C304" s="750"/>
      <c r="D304" s="751"/>
      <c r="E304" s="763"/>
      <c r="F304" s="435"/>
      <c r="G304" s="456"/>
      <c r="H304" s="456"/>
      <c r="I304" s="145"/>
      <c r="J304" s="145"/>
    </row>
    <row r="305" spans="1:10" s="147" customFormat="1" ht="18.75" customHeight="1">
      <c r="A305" s="855"/>
      <c r="B305" s="762"/>
      <c r="C305" s="750"/>
      <c r="D305" s="751"/>
      <c r="E305" s="763"/>
      <c r="F305" s="435"/>
      <c r="G305" s="456"/>
      <c r="H305" s="456"/>
      <c r="I305" s="145"/>
      <c r="J305" s="145"/>
    </row>
    <row r="306" spans="1:10" s="147" customFormat="1" ht="18.75" customHeight="1">
      <c r="A306" s="855"/>
      <c r="B306" s="762"/>
      <c r="C306" s="750"/>
      <c r="D306" s="751"/>
      <c r="E306" s="763"/>
      <c r="F306" s="435"/>
      <c r="G306" s="456"/>
      <c r="H306" s="456"/>
      <c r="I306" s="145"/>
      <c r="J306" s="145"/>
    </row>
    <row r="307" spans="1:10" s="147" customFormat="1" ht="18.75" customHeight="1">
      <c r="A307" s="855"/>
      <c r="B307" s="762"/>
      <c r="C307" s="750"/>
      <c r="D307" s="751"/>
      <c r="E307" s="763"/>
      <c r="F307" s="435"/>
      <c r="G307" s="456"/>
      <c r="H307" s="456"/>
      <c r="I307" s="145"/>
      <c r="J307" s="145"/>
    </row>
    <row r="308" spans="1:10" s="147" customFormat="1" ht="18.75" customHeight="1">
      <c r="A308" s="855"/>
      <c r="B308" s="762"/>
      <c r="C308" s="750"/>
      <c r="D308" s="751"/>
      <c r="E308" s="763"/>
      <c r="F308" s="435"/>
      <c r="G308" s="456"/>
      <c r="H308" s="456"/>
      <c r="I308" s="145"/>
      <c r="J308" s="145"/>
    </row>
    <row r="309" spans="1:10" s="147" customFormat="1" ht="18.75" customHeight="1">
      <c r="A309" s="855"/>
      <c r="B309" s="762"/>
      <c r="C309" s="750"/>
      <c r="D309" s="751"/>
      <c r="E309" s="763"/>
      <c r="F309" s="435"/>
      <c r="G309" s="456"/>
      <c r="H309" s="456"/>
      <c r="I309" s="145"/>
      <c r="J309" s="145"/>
    </row>
    <row r="310" spans="1:10" s="147" customFormat="1" ht="18.75" customHeight="1">
      <c r="A310" s="855"/>
      <c r="B310" s="762"/>
      <c r="C310" s="750"/>
      <c r="D310" s="751"/>
      <c r="E310" s="763"/>
      <c r="F310" s="435"/>
      <c r="G310" s="456"/>
      <c r="H310" s="456"/>
      <c r="I310" s="145"/>
      <c r="J310" s="145"/>
    </row>
    <row r="311" spans="1:10" s="147" customFormat="1" ht="18.75" customHeight="1">
      <c r="A311" s="855"/>
      <c r="B311" s="762"/>
      <c r="C311" s="750"/>
      <c r="D311" s="751"/>
      <c r="E311" s="763"/>
      <c r="F311" s="435"/>
      <c r="G311" s="456"/>
      <c r="H311" s="456"/>
      <c r="I311" s="145"/>
      <c r="J311" s="145"/>
    </row>
    <row r="312" spans="1:10" s="147" customFormat="1" ht="18.75" customHeight="1">
      <c r="A312" s="855"/>
      <c r="B312" s="762"/>
      <c r="C312" s="750"/>
      <c r="D312" s="751"/>
      <c r="E312" s="763"/>
      <c r="F312" s="435"/>
      <c r="G312" s="456"/>
      <c r="H312" s="456"/>
      <c r="I312" s="145"/>
      <c r="J312" s="145"/>
    </row>
    <row r="313" spans="1:10" s="147" customFormat="1" ht="18.75" customHeight="1">
      <c r="A313" s="855"/>
      <c r="B313" s="762"/>
      <c r="C313" s="750"/>
      <c r="D313" s="751"/>
      <c r="E313" s="763"/>
      <c r="F313" s="435"/>
      <c r="G313" s="456"/>
      <c r="H313" s="456"/>
      <c r="I313" s="145"/>
      <c r="J313" s="145"/>
    </row>
    <row r="314" spans="1:10" s="147" customFormat="1" ht="18.75" customHeight="1">
      <c r="A314" s="855"/>
      <c r="B314" s="762"/>
      <c r="C314" s="750"/>
      <c r="D314" s="751"/>
      <c r="E314" s="763"/>
      <c r="F314" s="435"/>
      <c r="G314" s="456"/>
      <c r="H314" s="456"/>
      <c r="I314" s="145"/>
      <c r="J314" s="145"/>
    </row>
    <row r="315" spans="1:10" s="147" customFormat="1" ht="18.75" customHeight="1">
      <c r="A315" s="855"/>
      <c r="B315" s="762"/>
      <c r="C315" s="750"/>
      <c r="D315" s="751"/>
      <c r="E315" s="763"/>
      <c r="F315" s="435"/>
      <c r="G315" s="456"/>
      <c r="H315" s="456"/>
      <c r="I315" s="145"/>
      <c r="J315" s="145"/>
    </row>
    <row r="316" spans="1:10" s="147" customFormat="1" ht="18.75" customHeight="1">
      <c r="A316" s="855"/>
      <c r="B316" s="762"/>
      <c r="C316" s="750"/>
      <c r="D316" s="751"/>
      <c r="E316" s="763"/>
      <c r="F316" s="435"/>
      <c r="G316" s="456"/>
      <c r="H316" s="456"/>
      <c r="I316" s="145"/>
      <c r="J316" s="145"/>
    </row>
    <row r="317" spans="1:10" s="147" customFormat="1" ht="18.75" customHeight="1">
      <c r="A317" s="855"/>
      <c r="B317" s="762"/>
      <c r="C317" s="750"/>
      <c r="D317" s="751"/>
      <c r="E317" s="763"/>
      <c r="F317" s="435"/>
      <c r="G317" s="456"/>
      <c r="H317" s="456"/>
      <c r="I317" s="145"/>
      <c r="J317" s="145"/>
    </row>
    <row r="318" spans="1:10" s="147" customFormat="1" ht="18.75" customHeight="1">
      <c r="A318" s="855"/>
      <c r="B318" s="762"/>
      <c r="C318" s="750"/>
      <c r="D318" s="751"/>
      <c r="E318" s="763"/>
      <c r="F318" s="435"/>
      <c r="G318" s="456"/>
      <c r="H318" s="456"/>
      <c r="I318" s="145"/>
      <c r="J318" s="145"/>
    </row>
    <row r="319" spans="1:10" s="147" customFormat="1" ht="18.75" customHeight="1">
      <c r="A319" s="855"/>
      <c r="B319" s="762"/>
      <c r="C319" s="750"/>
      <c r="D319" s="751"/>
      <c r="E319" s="763"/>
      <c r="F319" s="435"/>
      <c r="G319" s="456"/>
      <c r="H319" s="456"/>
      <c r="I319" s="145"/>
      <c r="J319" s="145"/>
    </row>
    <row r="320" spans="1:10" s="147" customFormat="1" ht="18.75" customHeight="1">
      <c r="A320" s="855"/>
      <c r="B320" s="762"/>
      <c r="C320" s="750"/>
      <c r="D320" s="751"/>
      <c r="E320" s="763"/>
      <c r="F320" s="435"/>
      <c r="G320" s="456"/>
      <c r="H320" s="456"/>
      <c r="I320" s="145"/>
      <c r="J320" s="145"/>
    </row>
    <row r="321" spans="1:10" s="147" customFormat="1" ht="18.75" customHeight="1">
      <c r="A321" s="855"/>
      <c r="B321" s="762"/>
      <c r="C321" s="750"/>
      <c r="D321" s="751"/>
      <c r="E321" s="763"/>
      <c r="F321" s="435"/>
      <c r="G321" s="456"/>
      <c r="H321" s="456"/>
      <c r="I321" s="145"/>
      <c r="J321" s="145"/>
    </row>
    <row r="322" spans="1:10" s="147" customFormat="1" ht="18.75" customHeight="1">
      <c r="A322" s="855"/>
      <c r="B322" s="762"/>
      <c r="C322" s="750"/>
      <c r="D322" s="751"/>
      <c r="E322" s="763"/>
      <c r="F322" s="435"/>
      <c r="G322" s="456"/>
      <c r="H322" s="456"/>
      <c r="I322" s="145"/>
      <c r="J322" s="145"/>
    </row>
    <row r="323" spans="1:10" s="147" customFormat="1" ht="18.75" customHeight="1">
      <c r="A323" s="855"/>
      <c r="B323" s="762"/>
      <c r="C323" s="750"/>
      <c r="D323" s="751"/>
      <c r="E323" s="763"/>
      <c r="F323" s="435"/>
      <c r="G323" s="456"/>
      <c r="H323" s="456"/>
      <c r="I323" s="145"/>
      <c r="J323" s="145"/>
    </row>
    <row r="324" spans="1:10" s="147" customFormat="1" ht="18.75" customHeight="1">
      <c r="A324" s="855"/>
      <c r="B324" s="762"/>
      <c r="C324" s="750"/>
      <c r="D324" s="751"/>
      <c r="E324" s="763"/>
      <c r="F324" s="435"/>
      <c r="G324" s="456"/>
      <c r="H324" s="456"/>
      <c r="I324" s="145"/>
      <c r="J324" s="145"/>
    </row>
    <row r="325" spans="1:10" s="147" customFormat="1" ht="18.75" customHeight="1">
      <c r="A325" s="855"/>
      <c r="B325" s="762"/>
      <c r="C325" s="750"/>
      <c r="D325" s="751"/>
      <c r="E325" s="763"/>
      <c r="F325" s="435"/>
      <c r="G325" s="456"/>
      <c r="H325" s="456"/>
      <c r="I325" s="145"/>
      <c r="J325" s="145"/>
    </row>
    <row r="326" spans="1:10" s="147" customFormat="1" ht="18.75" customHeight="1">
      <c r="A326" s="855"/>
      <c r="B326" s="762"/>
      <c r="C326" s="750"/>
      <c r="D326" s="751"/>
      <c r="E326" s="763"/>
      <c r="F326" s="435"/>
      <c r="G326" s="456"/>
      <c r="H326" s="456"/>
      <c r="I326" s="145"/>
      <c r="J326" s="145"/>
    </row>
    <row r="327" spans="1:10" s="147" customFormat="1" ht="18.75" customHeight="1">
      <c r="A327" s="855"/>
      <c r="B327" s="762"/>
      <c r="C327" s="750"/>
      <c r="D327" s="751"/>
      <c r="E327" s="763"/>
      <c r="F327" s="435"/>
      <c r="G327" s="456"/>
      <c r="H327" s="456"/>
      <c r="I327" s="145"/>
      <c r="J327" s="145"/>
    </row>
    <row r="328" spans="1:10" s="147" customFormat="1" ht="18.75" customHeight="1">
      <c r="A328" s="855"/>
      <c r="B328" s="762"/>
      <c r="C328" s="750"/>
      <c r="D328" s="751"/>
      <c r="E328" s="763"/>
      <c r="F328" s="435"/>
      <c r="G328" s="456"/>
      <c r="H328" s="456"/>
      <c r="I328" s="145"/>
      <c r="J328" s="145"/>
    </row>
    <row r="329" spans="1:10" s="147" customFormat="1" ht="18.75" customHeight="1">
      <c r="A329" s="855"/>
      <c r="B329" s="762"/>
      <c r="C329" s="750"/>
      <c r="D329" s="751"/>
      <c r="E329" s="763"/>
      <c r="F329" s="435"/>
      <c r="G329" s="456"/>
      <c r="H329" s="456"/>
      <c r="I329" s="145"/>
      <c r="J329" s="145"/>
    </row>
    <row r="330" spans="1:10" s="147" customFormat="1" ht="18.75" customHeight="1">
      <c r="A330" s="855"/>
      <c r="B330" s="762"/>
      <c r="C330" s="750"/>
      <c r="D330" s="751"/>
      <c r="E330" s="763"/>
      <c r="F330" s="435"/>
      <c r="G330" s="456"/>
      <c r="H330" s="456"/>
      <c r="I330" s="145"/>
      <c r="J330" s="145"/>
    </row>
    <row r="331" spans="1:10" s="147" customFormat="1" ht="18.75" customHeight="1">
      <c r="A331" s="855"/>
      <c r="B331" s="762"/>
      <c r="C331" s="750"/>
      <c r="D331" s="751"/>
      <c r="E331" s="763"/>
      <c r="F331" s="435"/>
      <c r="G331" s="456"/>
      <c r="H331" s="456"/>
      <c r="I331" s="145"/>
      <c r="J331" s="145"/>
    </row>
    <row r="332" spans="1:10" s="147" customFormat="1" ht="18.75" customHeight="1">
      <c r="A332" s="855"/>
      <c r="B332" s="762"/>
      <c r="C332" s="750"/>
      <c r="D332" s="751"/>
      <c r="E332" s="763"/>
      <c r="F332" s="435"/>
      <c r="G332" s="456"/>
      <c r="H332" s="456"/>
      <c r="I332" s="145"/>
      <c r="J332" s="145"/>
    </row>
    <row r="333" spans="1:10" s="147" customFormat="1" ht="18.75" customHeight="1">
      <c r="A333" s="855"/>
      <c r="B333" s="762"/>
      <c r="C333" s="750"/>
      <c r="D333" s="751"/>
      <c r="E333" s="763"/>
      <c r="F333" s="435"/>
      <c r="G333" s="456"/>
      <c r="H333" s="456"/>
      <c r="I333" s="145"/>
      <c r="J333" s="145"/>
    </row>
    <row r="334" spans="1:10" s="147" customFormat="1" ht="18.75" customHeight="1">
      <c r="A334" s="855"/>
      <c r="B334" s="762"/>
      <c r="C334" s="750"/>
      <c r="D334" s="751"/>
      <c r="E334" s="763"/>
      <c r="F334" s="435"/>
      <c r="G334" s="456"/>
      <c r="H334" s="456"/>
      <c r="I334" s="145"/>
      <c r="J334" s="145"/>
    </row>
    <row r="335" spans="1:10" s="147" customFormat="1" ht="18.75" customHeight="1">
      <c r="A335" s="855"/>
      <c r="B335" s="762"/>
      <c r="C335" s="750"/>
      <c r="D335" s="751"/>
      <c r="E335" s="763"/>
      <c r="F335" s="435"/>
      <c r="G335" s="456"/>
      <c r="H335" s="456"/>
      <c r="I335" s="145"/>
      <c r="J335" s="145"/>
    </row>
    <row r="336" spans="1:10" s="147" customFormat="1" ht="18.75" customHeight="1">
      <c r="A336" s="855"/>
      <c r="B336" s="762"/>
      <c r="C336" s="750"/>
      <c r="D336" s="751"/>
      <c r="E336" s="763"/>
      <c r="F336" s="435"/>
      <c r="G336" s="456"/>
      <c r="H336" s="456"/>
      <c r="I336" s="145"/>
      <c r="J336" s="145"/>
    </row>
    <row r="337" spans="1:10" s="147" customFormat="1" ht="18.75" customHeight="1">
      <c r="A337" s="855"/>
      <c r="B337" s="762"/>
      <c r="C337" s="750"/>
      <c r="D337" s="751"/>
      <c r="E337" s="763"/>
      <c r="F337" s="435"/>
      <c r="G337" s="456"/>
      <c r="H337" s="456"/>
      <c r="I337" s="145"/>
      <c r="J337" s="145"/>
    </row>
    <row r="338" spans="1:10" s="147" customFormat="1" ht="18.75" customHeight="1">
      <c r="A338" s="855"/>
      <c r="B338" s="762"/>
      <c r="C338" s="750"/>
      <c r="D338" s="751"/>
      <c r="E338" s="763"/>
      <c r="F338" s="435"/>
      <c r="G338" s="456"/>
      <c r="H338" s="456"/>
      <c r="I338" s="145"/>
      <c r="J338" s="145"/>
    </row>
    <row r="339" spans="1:10" s="147" customFormat="1" ht="18.75" customHeight="1">
      <c r="A339" s="855"/>
      <c r="B339" s="762"/>
      <c r="C339" s="750"/>
      <c r="D339" s="751"/>
      <c r="E339" s="763"/>
      <c r="F339" s="435"/>
      <c r="G339" s="456"/>
      <c r="H339" s="456"/>
      <c r="I339" s="145"/>
      <c r="J339" s="145"/>
    </row>
    <row r="340" spans="1:10" s="147" customFormat="1" ht="18.75" customHeight="1">
      <c r="A340" s="855"/>
      <c r="B340" s="762"/>
      <c r="C340" s="750"/>
      <c r="D340" s="751"/>
      <c r="E340" s="763"/>
      <c r="F340" s="435"/>
      <c r="G340" s="456"/>
      <c r="H340" s="456"/>
      <c r="I340" s="145"/>
      <c r="J340" s="145"/>
    </row>
    <row r="341" spans="1:10" s="147" customFormat="1" ht="18.75" customHeight="1">
      <c r="A341" s="855"/>
      <c r="B341" s="762"/>
      <c r="C341" s="750"/>
      <c r="D341" s="751"/>
      <c r="E341" s="763"/>
      <c r="F341" s="435"/>
      <c r="G341" s="456"/>
      <c r="H341" s="456"/>
      <c r="I341" s="145"/>
      <c r="J341" s="145"/>
    </row>
    <row r="342" spans="1:10" s="147" customFormat="1" ht="18.75" customHeight="1">
      <c r="A342" s="855"/>
      <c r="B342" s="762"/>
      <c r="C342" s="750"/>
      <c r="D342" s="751"/>
      <c r="E342" s="763"/>
      <c r="F342" s="435"/>
      <c r="G342" s="456"/>
      <c r="H342" s="456"/>
      <c r="I342" s="145"/>
      <c r="J342" s="145"/>
    </row>
    <row r="343" spans="1:10" s="147" customFormat="1" ht="18.75" customHeight="1">
      <c r="A343" s="855"/>
      <c r="B343" s="762"/>
      <c r="C343" s="750"/>
      <c r="D343" s="751"/>
      <c r="E343" s="763"/>
      <c r="F343" s="435"/>
      <c r="G343" s="456"/>
      <c r="H343" s="456"/>
      <c r="I343" s="145"/>
      <c r="J343" s="145"/>
    </row>
    <row r="344" spans="1:10" s="147" customFormat="1" ht="18.75" customHeight="1">
      <c r="A344" s="855"/>
      <c r="B344" s="762"/>
      <c r="C344" s="750"/>
      <c r="D344" s="751"/>
      <c r="E344" s="763"/>
      <c r="F344" s="435"/>
      <c r="G344" s="456"/>
      <c r="H344" s="456"/>
      <c r="I344" s="145"/>
      <c r="J344" s="145"/>
    </row>
    <row r="345" spans="1:10" s="147" customFormat="1" ht="18.75" customHeight="1">
      <c r="A345" s="855"/>
      <c r="B345" s="762"/>
      <c r="C345" s="750"/>
      <c r="D345" s="751"/>
      <c r="E345" s="763"/>
      <c r="F345" s="435"/>
      <c r="G345" s="456"/>
      <c r="H345" s="456"/>
      <c r="I345" s="145"/>
      <c r="J345" s="145"/>
    </row>
    <row r="346" spans="1:10" s="147" customFormat="1" ht="18.75" customHeight="1">
      <c r="A346" s="855"/>
      <c r="B346" s="762"/>
      <c r="C346" s="750"/>
      <c r="D346" s="751"/>
      <c r="E346" s="763"/>
      <c r="F346" s="435"/>
      <c r="G346" s="456"/>
      <c r="H346" s="456"/>
      <c r="I346" s="145"/>
      <c r="J346" s="145"/>
    </row>
    <row r="347" spans="1:10" s="147" customFormat="1" ht="18.75" customHeight="1">
      <c r="A347" s="855"/>
      <c r="B347" s="762"/>
      <c r="C347" s="750"/>
      <c r="D347" s="751"/>
      <c r="E347" s="763"/>
      <c r="F347" s="435"/>
      <c r="G347" s="456"/>
      <c r="H347" s="456"/>
      <c r="I347" s="145"/>
      <c r="J347" s="331"/>
    </row>
    <row r="348" spans="1:10" s="147" customFormat="1" ht="18.75" customHeight="1">
      <c r="A348" s="855"/>
      <c r="B348" s="762"/>
      <c r="C348" s="750"/>
      <c r="D348" s="751"/>
      <c r="E348" s="763"/>
      <c r="F348" s="435"/>
      <c r="G348" s="456"/>
      <c r="H348" s="456"/>
      <c r="I348" s="145"/>
      <c r="J348" s="331"/>
    </row>
    <row r="349" spans="1:10" s="147" customFormat="1" ht="18.75" customHeight="1">
      <c r="A349" s="855"/>
      <c r="B349" s="762"/>
      <c r="C349" s="750"/>
      <c r="D349" s="751"/>
      <c r="E349" s="763"/>
      <c r="F349" s="435"/>
      <c r="G349" s="456"/>
      <c r="H349" s="456"/>
      <c r="I349" s="145"/>
      <c r="J349" s="331"/>
    </row>
    <row r="350" spans="1:10" s="147" customFormat="1" ht="18.75" customHeight="1">
      <c r="A350" s="855"/>
      <c r="B350" s="762"/>
      <c r="C350" s="750"/>
      <c r="D350" s="751"/>
      <c r="E350" s="763"/>
      <c r="F350" s="435"/>
      <c r="G350" s="456"/>
      <c r="H350" s="456"/>
      <c r="I350" s="145"/>
      <c r="J350" s="331"/>
    </row>
    <row r="351" spans="1:10" s="147" customFormat="1" ht="18.75" customHeight="1">
      <c r="A351" s="855"/>
      <c r="B351" s="762"/>
      <c r="C351" s="750"/>
      <c r="D351" s="751"/>
      <c r="E351" s="763"/>
      <c r="F351" s="435"/>
      <c r="G351" s="456"/>
      <c r="H351" s="456"/>
      <c r="I351" s="145"/>
      <c r="J351" s="331"/>
    </row>
    <row r="352" spans="1:10" s="147" customFormat="1" ht="18.75" customHeight="1">
      <c r="A352" s="855"/>
      <c r="B352" s="762"/>
      <c r="C352" s="750"/>
      <c r="D352" s="751"/>
      <c r="E352" s="763"/>
      <c r="F352" s="435"/>
      <c r="G352" s="456"/>
      <c r="H352" s="456"/>
      <c r="I352" s="145"/>
      <c r="J352" s="331"/>
    </row>
    <row r="353" spans="1:10" s="147" customFormat="1" ht="18.75" customHeight="1">
      <c r="A353" s="855"/>
      <c r="B353" s="762"/>
      <c r="C353" s="750"/>
      <c r="D353" s="751"/>
      <c r="E353" s="763"/>
      <c r="F353" s="435"/>
      <c r="G353" s="456"/>
      <c r="H353" s="456"/>
      <c r="I353" s="145"/>
      <c r="J353" s="331"/>
    </row>
    <row r="354" spans="1:10" s="147" customFormat="1" ht="18" customHeight="1">
      <c r="A354" s="855"/>
      <c r="B354" s="755"/>
      <c r="C354" s="155"/>
      <c r="D354" s="162"/>
      <c r="E354" s="155"/>
      <c r="F354" s="155"/>
      <c r="H354" s="430"/>
      <c r="I354" s="145"/>
      <c r="J354" s="331"/>
    </row>
  </sheetData>
  <mergeCells count="8">
    <mergeCell ref="B112:F112"/>
    <mergeCell ref="B114:C114"/>
    <mergeCell ref="D114:D115"/>
    <mergeCell ref="B2:E2"/>
    <mergeCell ref="B4:E4"/>
    <mergeCell ref="D11:D12"/>
    <mergeCell ref="B11:C11"/>
    <mergeCell ref="B9:E9"/>
  </mergeCells>
  <hyperlinks>
    <hyperlink ref="G2" location="HOME!Print_Area" display="HOME" xr:uid="{AE578B28-EC79-4058-B73B-9CC0DDD9BED8}"/>
    <hyperlink ref="H241" r:id="rId1" xr:uid="{F94543F1-8264-4253-914A-6CE32B515AEB}"/>
    <hyperlink ref="H246" r:id="rId2" xr:uid="{E82AF267-BF71-4836-B2C3-0557EAFF5C81}"/>
    <hyperlink ref="H245" r:id="rId3" xr:uid="{05580847-A92B-49A5-B84F-D9B734B00AF6}"/>
    <hyperlink ref="H244" r:id="rId4" xr:uid="{3FAC2E64-55E6-4C4C-A6D8-8581BCB59059}"/>
    <hyperlink ref="H247" r:id="rId5" xr:uid="{E2FEC59F-EE81-4206-AF3A-6927ED06452E}"/>
    <hyperlink ref="F241" r:id="rId6" xr:uid="{19A73DFC-220D-4B18-B963-9E91E2399380}"/>
    <hyperlink ref="F246" r:id="rId7" xr:uid="{F512B736-4B20-4683-AB0E-E46A3825E4DE}"/>
    <hyperlink ref="F242" r:id="rId8" xr:uid="{FC887585-A1DE-4A16-9B36-FEE3181835AF}"/>
    <hyperlink ref="F243" r:id="rId9" xr:uid="{C39CCB7C-5B99-4EE8-B046-E8BD4C632A66}"/>
    <hyperlink ref="F244" r:id="rId10" xr:uid="{F1ED18D0-4132-488D-8B5B-B452805B7EE3}"/>
    <hyperlink ref="F245" r:id="rId11" xr:uid="{9320FD14-24FF-4AFA-9FF0-7B49C97477BF}"/>
    <hyperlink ref="H242" r:id="rId12" xr:uid="{C9422D27-27B5-4B53-93C8-FF34078FF35C}"/>
    <hyperlink ref="H243" r:id="rId13" xr:uid="{A49E59E1-A0A7-4131-8072-9513866C2C17}"/>
    <hyperlink ref="F247" r:id="rId14" xr:uid="{57591D43-7B3C-46C2-9AFF-D296E3598141}"/>
    <hyperlink ref="F248" r:id="rId15" xr:uid="{A973CD83-6FF6-4790-9645-E8CAD7E3A8FB}"/>
    <hyperlink ref="C241" r:id="rId16" xr:uid="{2CE18FE2-7419-4CB4-9C3B-EC3B9814DFFA}"/>
    <hyperlink ref="C242" r:id="rId17" xr:uid="{241BD49C-C1F6-4E11-B65D-9C70FC61C45C}"/>
  </hyperlinks>
  <pageMargins left="0.35433070866141736" right="0.70866141732283472" top="0.74803149606299213" bottom="0.74803149606299213" header="0.31496062992125984" footer="0.31496062992125984"/>
  <pageSetup paperSize="9" scale="17" orientation="landscape" r:id="rId18"/>
  <headerFooter>
    <oddFooter>&amp;L_x000D_&amp;1#&amp;"Calibri"&amp;10&amp;K000000 Sensitivity: Public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4472A-7596-4A87-B53B-AE70A1201471}">
  <sheetPr>
    <tabColor rgb="FFFFFF00"/>
    <pageSetUpPr fitToPage="1"/>
  </sheetPr>
  <dimension ref="A1:U189"/>
  <sheetViews>
    <sheetView showGridLines="0" topLeftCell="A25" zoomScaleNormal="100" zoomScaleSheetLayoutView="75" workbookViewId="0">
      <selection activeCell="F160" sqref="F160"/>
    </sheetView>
  </sheetViews>
  <sheetFormatPr defaultColWidth="9.140625" defaultRowHeight="13.9"/>
  <cols>
    <col min="1" max="1" width="31.140625" style="860" customWidth="1"/>
    <col min="2" max="2" width="26" style="11" customWidth="1"/>
    <col min="3" max="3" width="26.5703125" style="11" bestFit="1" customWidth="1"/>
    <col min="4" max="4" width="16.42578125" style="11" customWidth="1"/>
    <col min="5" max="5" width="19.28515625" style="11" customWidth="1"/>
    <col min="6" max="6" width="24.42578125" style="11" customWidth="1"/>
    <col min="7" max="7" width="19.85546875" style="11" customWidth="1"/>
    <col min="8" max="8" width="19.140625" style="18" customWidth="1"/>
    <col min="9" max="9" width="16" style="18" bestFit="1" customWidth="1"/>
    <col min="10" max="10" width="20.7109375" style="18" customWidth="1"/>
    <col min="11" max="11" width="16.7109375" customWidth="1"/>
    <col min="12" max="12" width="22.28515625" style="18" customWidth="1"/>
    <col min="13" max="13" width="19.5703125" style="18" customWidth="1"/>
    <col min="14" max="14" width="18" style="18" customWidth="1"/>
    <col min="15" max="17" width="15.7109375" style="345" customWidth="1"/>
    <col min="18" max="18" width="15.7109375" style="18" customWidth="1"/>
    <col min="19" max="19" width="20.5703125" style="18" customWidth="1"/>
    <col min="20" max="20" width="21.28515625" style="18" customWidth="1"/>
    <col min="21" max="21" width="23.42578125" style="18" customWidth="1"/>
    <col min="22" max="16384" width="9.140625" style="18"/>
  </cols>
  <sheetData>
    <row r="1" spans="1:9" ht="14.45" thickBot="1"/>
    <row r="2" spans="1:9" ht="20.100000000000001" customHeight="1" thickBot="1">
      <c r="B2" s="1598" t="s">
        <v>0</v>
      </c>
      <c r="C2" s="1598"/>
      <c r="D2" s="1598"/>
      <c r="E2" s="1598"/>
      <c r="F2" s="1598"/>
      <c r="H2" s="943" t="s">
        <v>241</v>
      </c>
    </row>
    <row r="3" spans="1:9" s="14" customFormat="1" ht="20.25" customHeight="1" thickBot="1">
      <c r="A3" s="861"/>
      <c r="B3" s="425"/>
      <c r="C3" s="487"/>
      <c r="D3" s="9"/>
      <c r="E3" s="9"/>
      <c r="F3" s="9"/>
      <c r="G3" s="722"/>
      <c r="H3" s="407"/>
    </row>
    <row r="4" spans="1:9" s="149" customFormat="1" ht="26.25" customHeight="1" thickBot="1">
      <c r="A4" s="860"/>
      <c r="B4" s="1574" t="s">
        <v>617</v>
      </c>
      <c r="C4" s="1575"/>
      <c r="D4" s="1575"/>
      <c r="E4" s="1575"/>
      <c r="F4" s="1576"/>
      <c r="G4" s="147"/>
      <c r="H4" s="215"/>
    </row>
    <row r="5" spans="1:9" s="14" customFormat="1" ht="20.25" customHeight="1">
      <c r="A5" s="861"/>
      <c r="B5" s="425"/>
      <c r="C5" s="487"/>
      <c r="D5" s="9"/>
      <c r="E5" s="9"/>
      <c r="F5" s="9"/>
      <c r="G5" s="722"/>
      <c r="H5" s="407"/>
    </row>
    <row r="6" spans="1:9" s="14" customFormat="1" ht="20.25" customHeight="1">
      <c r="A6" s="861"/>
      <c r="B6" s="425"/>
      <c r="C6" s="487"/>
      <c r="D6" s="9"/>
      <c r="E6" s="9"/>
      <c r="F6" s="9"/>
      <c r="G6" s="722"/>
      <c r="H6" s="407"/>
    </row>
    <row r="7" spans="1:9" s="14" customFormat="1" ht="20.25" customHeight="1">
      <c r="A7" s="861"/>
      <c r="B7" s="1587" t="s">
        <v>245</v>
      </c>
      <c r="C7" s="1587"/>
      <c r="D7" s="1587"/>
      <c r="E7" s="1587"/>
      <c r="F7" s="9"/>
      <c r="G7" s="722"/>
      <c r="H7" s="407"/>
    </row>
    <row r="8" spans="1:9" s="14" customFormat="1" ht="20.25" customHeight="1">
      <c r="A8" s="861"/>
      <c r="B8" s="425"/>
      <c r="C8" s="487"/>
      <c r="D8" s="9"/>
      <c r="E8" s="9"/>
      <c r="F8" s="9"/>
      <c r="G8" s="722"/>
      <c r="H8" s="407"/>
    </row>
    <row r="9" spans="1:9" s="14" customFormat="1" ht="20.25" customHeight="1">
      <c r="A9" s="861"/>
      <c r="B9" s="1589" t="s">
        <v>617</v>
      </c>
      <c r="C9" s="1590"/>
      <c r="D9" s="1579" t="s">
        <v>247</v>
      </c>
      <c r="E9" s="1147" t="s">
        <v>107</v>
      </c>
      <c r="F9" s="1351"/>
      <c r="G9" s="1351"/>
      <c r="H9" s="1180"/>
      <c r="I9" s="1351"/>
    </row>
    <row r="10" spans="1:9" s="14" customFormat="1" ht="25.5" customHeight="1">
      <c r="A10" s="861"/>
      <c r="B10" s="1148" t="s">
        <v>249</v>
      </c>
      <c r="C10" s="1148" t="s">
        <v>250</v>
      </c>
      <c r="D10" s="1580"/>
      <c r="E10" s="1352" t="s">
        <v>202</v>
      </c>
      <c r="F10" s="1351"/>
      <c r="G10" s="1353" t="s">
        <v>252</v>
      </c>
    </row>
    <row r="11" spans="1:9" s="14" customFormat="1" ht="20.25" hidden="1" customHeight="1">
      <c r="A11" s="861" t="s">
        <v>1996</v>
      </c>
      <c r="B11" s="1159" t="s">
        <v>459</v>
      </c>
      <c r="C11" s="1154" t="s">
        <v>4821</v>
      </c>
      <c r="D11" s="1154">
        <v>46075</v>
      </c>
      <c r="E11" s="1151">
        <f t="shared" ref="E11:E12" si="0">D11+3</f>
        <v>46078</v>
      </c>
      <c r="F11" s="1351"/>
      <c r="G11" s="1356">
        <v>9</v>
      </c>
    </row>
    <row r="12" spans="1:9" s="14" customFormat="1" ht="20.25" hidden="1" customHeight="1">
      <c r="A12" s="861" t="s">
        <v>4822</v>
      </c>
      <c r="B12" s="1167" t="s">
        <v>1996</v>
      </c>
      <c r="C12" s="1154" t="s">
        <v>4823</v>
      </c>
      <c r="D12" s="1154">
        <v>46086</v>
      </c>
      <c r="E12" s="1151">
        <f t="shared" si="0"/>
        <v>46089</v>
      </c>
      <c r="F12" s="1351"/>
      <c r="G12" s="1356">
        <v>10</v>
      </c>
    </row>
    <row r="13" spans="1:9" s="14" customFormat="1" ht="20.25" hidden="1" customHeight="1">
      <c r="A13" s="861" t="s">
        <v>1996</v>
      </c>
      <c r="B13" s="1167" t="s">
        <v>4822</v>
      </c>
      <c r="C13" s="1154" t="s">
        <v>4824</v>
      </c>
      <c r="D13" s="1154">
        <v>46089</v>
      </c>
      <c r="E13" s="959" t="s">
        <v>283</v>
      </c>
      <c r="F13" s="1351"/>
      <c r="G13" s="1356">
        <v>11</v>
      </c>
    </row>
    <row r="14" spans="1:9" s="14" customFormat="1" ht="20.25" hidden="1" customHeight="1">
      <c r="A14" s="861" t="s">
        <v>4825</v>
      </c>
      <c r="B14" s="1167" t="s">
        <v>4822</v>
      </c>
      <c r="C14" s="1154" t="s">
        <v>4826</v>
      </c>
      <c r="D14" s="1154">
        <v>46098</v>
      </c>
      <c r="E14" s="1151">
        <v>46102</v>
      </c>
      <c r="F14" s="1351"/>
      <c r="G14" s="1356">
        <v>12</v>
      </c>
    </row>
    <row r="15" spans="1:9" s="14" customFormat="1" ht="20.25" hidden="1" customHeight="1">
      <c r="A15" s="861" t="s">
        <v>4827</v>
      </c>
      <c r="B15" s="1167" t="s">
        <v>1996</v>
      </c>
      <c r="C15" s="1154" t="s">
        <v>4828</v>
      </c>
      <c r="D15" s="1154">
        <v>46103</v>
      </c>
      <c r="E15" s="959" t="s">
        <v>283</v>
      </c>
      <c r="F15" s="1351"/>
      <c r="G15" s="1356">
        <v>13</v>
      </c>
    </row>
    <row r="16" spans="1:9" s="14" customFormat="1" ht="20.25" hidden="1" customHeight="1">
      <c r="A16" s="861" t="s">
        <v>4827</v>
      </c>
      <c r="B16" s="1167" t="s">
        <v>1996</v>
      </c>
      <c r="C16" s="1154" t="s">
        <v>4829</v>
      </c>
      <c r="D16" s="1154">
        <v>46110</v>
      </c>
      <c r="E16" s="1151">
        <f t="shared" ref="E16" si="1">D16+3</f>
        <v>46113</v>
      </c>
      <c r="F16" s="1351"/>
      <c r="G16" s="1356">
        <v>14</v>
      </c>
    </row>
    <row r="17" spans="1:8" s="14" customFormat="1" ht="20.25" hidden="1" customHeight="1">
      <c r="A17" s="861" t="s">
        <v>4830</v>
      </c>
      <c r="B17" s="1167" t="s">
        <v>4822</v>
      </c>
      <c r="C17" s="1154" t="s">
        <v>4831</v>
      </c>
      <c r="D17" s="1154">
        <v>46116</v>
      </c>
      <c r="E17" s="1151">
        <f t="shared" ref="E17:E19" si="2">D17+3</f>
        <v>46119</v>
      </c>
      <c r="F17" s="1351"/>
      <c r="G17" s="1356">
        <v>15</v>
      </c>
    </row>
    <row r="18" spans="1:8" s="14" customFormat="1" ht="20.25" hidden="1" customHeight="1">
      <c r="A18" s="861" t="s">
        <v>4832</v>
      </c>
      <c r="B18" s="1167" t="s">
        <v>1996</v>
      </c>
      <c r="C18" s="1154" t="s">
        <v>4833</v>
      </c>
      <c r="D18" s="1154">
        <v>46124</v>
      </c>
      <c r="E18" s="1151">
        <f t="shared" si="2"/>
        <v>46127</v>
      </c>
      <c r="F18" s="1351"/>
      <c r="G18" s="1356">
        <v>16</v>
      </c>
    </row>
    <row r="19" spans="1:8" s="14" customFormat="1" ht="20.25" hidden="1" customHeight="1">
      <c r="A19" s="861" t="s">
        <v>4830</v>
      </c>
      <c r="B19" s="1167" t="s">
        <v>4822</v>
      </c>
      <c r="C19" s="1154" t="s">
        <v>4834</v>
      </c>
      <c r="D19" s="1154">
        <v>46131</v>
      </c>
      <c r="E19" s="1151">
        <f t="shared" si="2"/>
        <v>46134</v>
      </c>
      <c r="F19" s="1351"/>
      <c r="G19" s="1356">
        <v>17</v>
      </c>
    </row>
    <row r="20" spans="1:8" s="14" customFormat="1" ht="20.25" hidden="1" customHeight="1">
      <c r="A20" s="861" t="s">
        <v>4832</v>
      </c>
      <c r="B20" s="1167" t="s">
        <v>1996</v>
      </c>
      <c r="C20" s="1154" t="s">
        <v>4835</v>
      </c>
      <c r="D20" s="1154">
        <v>46140</v>
      </c>
      <c r="E20" s="959" t="s">
        <v>283</v>
      </c>
      <c r="F20" s="1351"/>
      <c r="G20" s="1356">
        <v>18</v>
      </c>
    </row>
    <row r="21" spans="1:8" s="14" customFormat="1" ht="20.25" hidden="1" customHeight="1">
      <c r="A21" s="861" t="s">
        <v>4825</v>
      </c>
      <c r="B21" s="1167" t="s">
        <v>4822</v>
      </c>
      <c r="C21" s="1154" t="s">
        <v>4836</v>
      </c>
      <c r="D21" s="1154">
        <v>46149</v>
      </c>
      <c r="E21" s="1151">
        <f t="shared" ref="E21:E24" si="3">D21+3</f>
        <v>46152</v>
      </c>
      <c r="F21" s="1351"/>
      <c r="G21" s="1356">
        <v>19</v>
      </c>
    </row>
    <row r="22" spans="1:8" s="14" customFormat="1" ht="20.25" hidden="1" customHeight="1">
      <c r="A22" s="861" t="s">
        <v>4837</v>
      </c>
      <c r="B22" s="1167" t="s">
        <v>4838</v>
      </c>
      <c r="C22" s="1154" t="s">
        <v>4839</v>
      </c>
      <c r="D22" s="1154">
        <v>46154</v>
      </c>
      <c r="E22" s="1151">
        <f t="shared" si="3"/>
        <v>46157</v>
      </c>
      <c r="F22" s="1351"/>
      <c r="G22" s="1356">
        <v>20</v>
      </c>
    </row>
    <row r="23" spans="1:8" s="14" customFormat="1" ht="20.25" hidden="1" customHeight="1">
      <c r="A23" s="861" t="s">
        <v>4840</v>
      </c>
      <c r="B23" s="1167" t="s">
        <v>4822</v>
      </c>
      <c r="C23" s="1154" t="s">
        <v>4841</v>
      </c>
      <c r="D23" s="1154">
        <v>46162</v>
      </c>
      <c r="E23" s="959" t="s">
        <v>283</v>
      </c>
      <c r="F23" s="1351"/>
      <c r="G23" s="1356">
        <v>21</v>
      </c>
    </row>
    <row r="24" spans="1:8" s="14" customFormat="1" ht="20.25" hidden="1" customHeight="1">
      <c r="A24" s="861" t="s">
        <v>4842</v>
      </c>
      <c r="B24" s="1159" t="s">
        <v>307</v>
      </c>
      <c r="C24" s="1154" t="s">
        <v>4843</v>
      </c>
      <c r="D24" s="1160">
        <v>46163</v>
      </c>
      <c r="E24" s="1160">
        <f t="shared" si="3"/>
        <v>46166</v>
      </c>
      <c r="F24" s="1351"/>
      <c r="G24" s="1356">
        <v>22</v>
      </c>
    </row>
    <row r="25" spans="1:8" s="14" customFormat="1" ht="20.25" customHeight="1">
      <c r="A25" s="861" t="s">
        <v>4844</v>
      </c>
      <c r="B25" s="1167" t="s">
        <v>4838</v>
      </c>
      <c r="C25" s="1154" t="s">
        <v>4845</v>
      </c>
      <c r="D25" s="1154">
        <v>46173</v>
      </c>
      <c r="E25" s="1151">
        <f t="shared" ref="E25" si="4">D25+3</f>
        <v>46176</v>
      </c>
      <c r="F25" s="1351"/>
      <c r="G25" s="1356">
        <v>23</v>
      </c>
    </row>
    <row r="26" spans="1:8" s="14" customFormat="1" ht="20.25" customHeight="1">
      <c r="A26" s="861" t="s">
        <v>4846</v>
      </c>
      <c r="B26" s="1167" t="s">
        <v>3853</v>
      </c>
      <c r="C26" s="1154" t="s">
        <v>4847</v>
      </c>
      <c r="D26" s="1154">
        <v>46184</v>
      </c>
      <c r="E26" s="1151">
        <f t="shared" ref="E26" si="5">D26+3</f>
        <v>46187</v>
      </c>
      <c r="F26" s="1351"/>
      <c r="G26" s="1356">
        <v>24</v>
      </c>
    </row>
    <row r="27" spans="1:8" s="14" customFormat="1" ht="20.25" customHeight="1">
      <c r="A27" s="861" t="s">
        <v>4848</v>
      </c>
      <c r="B27" s="1167" t="s">
        <v>4838</v>
      </c>
      <c r="C27" s="1154" t="s">
        <v>4849</v>
      </c>
      <c r="D27" s="1154">
        <v>46187</v>
      </c>
      <c r="E27" s="959" t="s">
        <v>283</v>
      </c>
      <c r="F27" s="1351"/>
      <c r="G27" s="1356">
        <v>25</v>
      </c>
    </row>
    <row r="28" spans="1:8" s="14" customFormat="1" ht="20.25" customHeight="1">
      <c r="A28" s="861" t="s">
        <v>4846</v>
      </c>
      <c r="B28" s="1167" t="s">
        <v>2711</v>
      </c>
      <c r="C28" s="1154" t="s">
        <v>4850</v>
      </c>
      <c r="D28" s="1154">
        <v>46194</v>
      </c>
      <c r="E28" s="959" t="s">
        <v>283</v>
      </c>
      <c r="F28" s="1351"/>
      <c r="G28" s="1356">
        <v>26</v>
      </c>
    </row>
    <row r="29" spans="1:8" s="14" customFormat="1" ht="20.25" customHeight="1">
      <c r="A29" s="861" t="s">
        <v>4851</v>
      </c>
      <c r="B29" s="1159" t="s">
        <v>307</v>
      </c>
      <c r="C29" s="1154" t="s">
        <v>4852</v>
      </c>
      <c r="D29" s="1160">
        <v>46201</v>
      </c>
      <c r="E29" s="905" t="s">
        <v>283</v>
      </c>
      <c r="F29" s="1351"/>
      <c r="G29" s="1356">
        <v>27</v>
      </c>
    </row>
    <row r="30" spans="1:8" s="14" customFormat="1" ht="20.25" customHeight="1">
      <c r="A30" s="861" t="s">
        <v>4853</v>
      </c>
      <c r="B30" s="1159" t="s">
        <v>307</v>
      </c>
      <c r="C30" s="1154" t="s">
        <v>4854</v>
      </c>
      <c r="D30" s="905" t="s">
        <v>283</v>
      </c>
      <c r="E30" s="1160">
        <v>46211</v>
      </c>
      <c r="F30" s="1351"/>
      <c r="G30" s="1356">
        <v>28</v>
      </c>
    </row>
    <row r="31" spans="1:8" s="14" customFormat="1" ht="20.25" customHeight="1">
      <c r="A31" s="861"/>
      <c r="B31" s="1088" t="s">
        <v>464</v>
      </c>
      <c r="C31" s="487"/>
      <c r="D31" s="9"/>
      <c r="E31" s="9"/>
      <c r="F31" s="9"/>
      <c r="G31" s="722"/>
      <c r="H31" s="407"/>
    </row>
    <row r="32" spans="1:8" s="14" customFormat="1" ht="20.25" customHeight="1">
      <c r="A32" s="861"/>
      <c r="B32" s="425"/>
      <c r="C32" s="487"/>
      <c r="D32" s="9"/>
      <c r="E32" s="9"/>
      <c r="F32" s="9"/>
      <c r="G32" s="722"/>
      <c r="H32" s="407"/>
    </row>
    <row r="33" spans="1:10" s="14" customFormat="1" ht="20.25" customHeight="1">
      <c r="A33" s="861"/>
      <c r="B33" s="425"/>
      <c r="C33" s="487"/>
      <c r="D33" s="9"/>
      <c r="E33" s="9"/>
      <c r="F33" s="9"/>
      <c r="G33" s="722"/>
      <c r="H33" s="407"/>
    </row>
    <row r="34" spans="1:10" s="14" customFormat="1" ht="20.25" customHeight="1">
      <c r="A34" s="861"/>
      <c r="B34" s="1587" t="s">
        <v>1226</v>
      </c>
      <c r="C34" s="1587"/>
      <c r="D34" s="1587"/>
      <c r="E34" s="1587"/>
      <c r="F34" s="1587"/>
      <c r="G34" s="722"/>
      <c r="H34" s="407" t="s">
        <v>1121</v>
      </c>
    </row>
    <row r="35" spans="1:10" s="14" customFormat="1" ht="20.25" customHeight="1">
      <c r="A35" s="861"/>
      <c r="B35" s="425"/>
      <c r="C35" s="487"/>
      <c r="D35" s="9"/>
      <c r="E35" s="9"/>
      <c r="F35" s="9"/>
      <c r="G35" s="722"/>
      <c r="H35" s="407"/>
      <c r="I35" s="407"/>
      <c r="J35" s="155"/>
    </row>
    <row r="36" spans="1:10" s="14" customFormat="1" ht="28.15" customHeight="1">
      <c r="A36" s="805"/>
      <c r="B36" s="1589" t="s">
        <v>617</v>
      </c>
      <c r="C36" s="1590"/>
      <c r="D36" s="1579" t="s">
        <v>247</v>
      </c>
      <c r="E36" s="1147" t="s">
        <v>31</v>
      </c>
      <c r="F36" s="1351"/>
      <c r="G36" s="1351"/>
      <c r="H36" s="1180"/>
      <c r="I36" s="1351"/>
    </row>
    <row r="37" spans="1:10" s="14" customFormat="1" ht="28.15" customHeight="1">
      <c r="A37" s="805"/>
      <c r="B37" s="1148" t="s">
        <v>249</v>
      </c>
      <c r="C37" s="1148" t="s">
        <v>250</v>
      </c>
      <c r="D37" s="1580"/>
      <c r="E37" s="1352" t="s">
        <v>47</v>
      </c>
      <c r="F37" s="1351"/>
      <c r="G37" s="1273" t="s">
        <v>252</v>
      </c>
    </row>
    <row r="38" spans="1:10" s="14" customFormat="1" ht="27" hidden="1" customHeight="1">
      <c r="A38" s="805"/>
      <c r="B38" s="1354" t="s">
        <v>2127</v>
      </c>
      <c r="C38" s="1154" t="s">
        <v>3446</v>
      </c>
      <c r="D38" s="1200">
        <v>45389</v>
      </c>
      <c r="E38" s="1184">
        <f t="shared" ref="E38:E43" si="6">D38+7</f>
        <v>45396</v>
      </c>
      <c r="F38" s="1151"/>
      <c r="G38" s="1151"/>
    </row>
    <row r="39" spans="1:10" s="14" customFormat="1" ht="27" hidden="1" customHeight="1">
      <c r="A39" s="839" t="s">
        <v>2104</v>
      </c>
      <c r="B39" s="1155" t="s">
        <v>307</v>
      </c>
      <c r="C39" s="1198" t="s">
        <v>3447</v>
      </c>
      <c r="D39" s="1193">
        <v>45394</v>
      </c>
      <c r="E39" s="1193">
        <f t="shared" si="6"/>
        <v>45401</v>
      </c>
      <c r="F39" s="1151"/>
      <c r="G39" s="1151"/>
    </row>
    <row r="40" spans="1:10" s="14" customFormat="1" ht="27" hidden="1" customHeight="1">
      <c r="A40" s="839" t="s">
        <v>2442</v>
      </c>
      <c r="B40" s="1354" t="s">
        <v>2104</v>
      </c>
      <c r="C40" s="1154" t="s">
        <v>3448</v>
      </c>
      <c r="D40" s="1200">
        <v>45400</v>
      </c>
      <c r="E40" s="1184">
        <f t="shared" si="6"/>
        <v>45407</v>
      </c>
      <c r="F40" s="1151"/>
      <c r="G40" s="1151"/>
    </row>
    <row r="41" spans="1:10" s="14" customFormat="1" ht="27" hidden="1" customHeight="1">
      <c r="A41" s="865" t="s">
        <v>2507</v>
      </c>
      <c r="B41" s="1354" t="s">
        <v>2442</v>
      </c>
      <c r="C41" s="1154" t="s">
        <v>3449</v>
      </c>
      <c r="D41" s="1200">
        <v>45405</v>
      </c>
      <c r="E41" s="1184">
        <f t="shared" si="6"/>
        <v>45412</v>
      </c>
      <c r="F41" s="1151"/>
      <c r="G41" s="1151"/>
    </row>
    <row r="42" spans="1:10" s="14" customFormat="1" ht="27" hidden="1" customHeight="1">
      <c r="A42" s="865" t="s">
        <v>3450</v>
      </c>
      <c r="B42" s="1354" t="s">
        <v>2507</v>
      </c>
      <c r="C42" s="1154" t="s">
        <v>3451</v>
      </c>
      <c r="D42" s="1200">
        <v>45413</v>
      </c>
      <c r="E42" s="1184">
        <f t="shared" si="6"/>
        <v>45420</v>
      </c>
      <c r="F42" s="1151"/>
      <c r="G42" s="1151"/>
    </row>
    <row r="43" spans="1:10" s="14" customFormat="1" ht="20.100000000000001" hidden="1" customHeight="1">
      <c r="A43" s="865" t="s">
        <v>2127</v>
      </c>
      <c r="B43" s="1354" t="s">
        <v>3450</v>
      </c>
      <c r="C43" s="1154" t="s">
        <v>3452</v>
      </c>
      <c r="D43" s="1200">
        <v>45421</v>
      </c>
      <c r="E43" s="1184">
        <f t="shared" si="6"/>
        <v>45428</v>
      </c>
      <c r="F43" s="1151"/>
      <c r="G43" s="1151"/>
    </row>
    <row r="44" spans="1:10" s="14" customFormat="1" ht="20.100000000000001" hidden="1" customHeight="1">
      <c r="A44" s="865" t="s">
        <v>3453</v>
      </c>
      <c r="B44" s="1154" t="s">
        <v>2127</v>
      </c>
      <c r="C44" s="1154" t="s">
        <v>3454</v>
      </c>
      <c r="D44" s="1200">
        <v>45434</v>
      </c>
      <c r="E44" s="1184">
        <v>45433</v>
      </c>
      <c r="F44" s="1151"/>
      <c r="G44" s="1151"/>
    </row>
    <row r="45" spans="1:10" s="14" customFormat="1" ht="20.100000000000001" hidden="1" customHeight="1">
      <c r="A45" s="839" t="s">
        <v>3455</v>
      </c>
      <c r="B45" s="1154" t="s">
        <v>3456</v>
      </c>
      <c r="C45" s="1154" t="s">
        <v>3457</v>
      </c>
      <c r="D45" s="1200">
        <v>45443</v>
      </c>
      <c r="E45" s="1184">
        <f>D45+7</f>
        <v>45450</v>
      </c>
      <c r="F45" s="1151"/>
      <c r="G45" s="1151"/>
    </row>
    <row r="46" spans="1:10" s="14" customFormat="1" ht="20.100000000000001" hidden="1" customHeight="1">
      <c r="A46" s="839" t="s">
        <v>3458</v>
      </c>
      <c r="B46" s="1154" t="s">
        <v>2442</v>
      </c>
      <c r="C46" s="1154" t="s">
        <v>3459</v>
      </c>
      <c r="D46" s="1200">
        <v>45453</v>
      </c>
      <c r="E46" s="1184">
        <f>D46+7</f>
        <v>45460</v>
      </c>
      <c r="F46" s="1151"/>
      <c r="G46" s="1151"/>
    </row>
    <row r="47" spans="1:10" s="14" customFormat="1" ht="20.100000000000001" hidden="1" customHeight="1">
      <c r="A47" s="865" t="s">
        <v>2507</v>
      </c>
      <c r="B47" s="1155" t="s">
        <v>307</v>
      </c>
      <c r="C47" s="1154" t="s">
        <v>3460</v>
      </c>
      <c r="D47" s="1193">
        <v>45443</v>
      </c>
      <c r="E47" s="1193">
        <f>D47+7</f>
        <v>45450</v>
      </c>
      <c r="F47" s="1151"/>
      <c r="G47" s="1151"/>
    </row>
    <row r="48" spans="1:10" s="14" customFormat="1" ht="20.100000000000001" hidden="1" customHeight="1">
      <c r="A48" s="865" t="s">
        <v>3461</v>
      </c>
      <c r="B48" s="1154" t="s">
        <v>2507</v>
      </c>
      <c r="C48" s="1154" t="s">
        <v>3462</v>
      </c>
      <c r="D48" s="1200">
        <v>45458</v>
      </c>
      <c r="E48" s="1184">
        <f>D48+7</f>
        <v>45465</v>
      </c>
      <c r="F48" s="1151"/>
      <c r="G48" s="1151"/>
    </row>
    <row r="49" spans="1:10" s="14" customFormat="1" ht="20.100000000000001" hidden="1" customHeight="1">
      <c r="A49" s="865" t="s">
        <v>3463</v>
      </c>
      <c r="B49" s="1154" t="s">
        <v>3043</v>
      </c>
      <c r="C49" s="1154" t="s">
        <v>3464</v>
      </c>
      <c r="D49" s="1200">
        <v>45468</v>
      </c>
      <c r="E49" s="1184">
        <v>45469</v>
      </c>
      <c r="F49" s="1151"/>
      <c r="G49" s="1151"/>
    </row>
    <row r="50" spans="1:10" s="14" customFormat="1" ht="20.100000000000001" hidden="1" customHeight="1">
      <c r="A50" s="839" t="s">
        <v>3453</v>
      </c>
      <c r="B50" s="1154" t="s">
        <v>2127</v>
      </c>
      <c r="C50" s="1154" t="s">
        <v>3465</v>
      </c>
      <c r="D50" s="1200">
        <v>45476</v>
      </c>
      <c r="E50" s="1184">
        <f>D50+7</f>
        <v>45483</v>
      </c>
      <c r="F50" s="1151"/>
      <c r="G50" s="1151"/>
    </row>
    <row r="51" spans="1:10" s="14" customFormat="1" ht="20.100000000000001" hidden="1" customHeight="1">
      <c r="A51" s="865" t="s">
        <v>3466</v>
      </c>
      <c r="B51" s="1154" t="s">
        <v>3456</v>
      </c>
      <c r="C51" s="1154" t="s">
        <v>3467</v>
      </c>
      <c r="D51" s="1155" t="s">
        <v>283</v>
      </c>
      <c r="E51" s="1156">
        <v>45473</v>
      </c>
      <c r="F51" s="1151"/>
      <c r="G51" s="1151"/>
    </row>
    <row r="52" spans="1:10" s="14" customFormat="1" ht="20.100000000000001" hidden="1" customHeight="1">
      <c r="A52" s="865" t="s">
        <v>3468</v>
      </c>
      <c r="B52" s="1154" t="s">
        <v>2442</v>
      </c>
      <c r="C52" s="1154" t="s">
        <v>3469</v>
      </c>
      <c r="D52" s="1155" t="s">
        <v>283</v>
      </c>
      <c r="E52" s="1193">
        <v>45488</v>
      </c>
      <c r="F52" s="1151"/>
      <c r="G52" s="1151"/>
    </row>
    <row r="53" spans="1:10" s="14" customFormat="1" ht="20.100000000000001" hidden="1" customHeight="1">
      <c r="A53" s="839" t="s">
        <v>3470</v>
      </c>
      <c r="B53" s="1154" t="s">
        <v>2507</v>
      </c>
      <c r="C53" s="1154" t="s">
        <v>3471</v>
      </c>
      <c r="D53" s="1200">
        <v>45500</v>
      </c>
      <c r="E53" s="1184">
        <v>45497</v>
      </c>
      <c r="F53" s="1151"/>
      <c r="G53" s="1151"/>
    </row>
    <row r="54" spans="1:10" s="14" customFormat="1" ht="20.100000000000001" hidden="1" customHeight="1">
      <c r="A54" s="839" t="s">
        <v>3470</v>
      </c>
      <c r="B54" s="1154" t="s">
        <v>3043</v>
      </c>
      <c r="C54" s="1154" t="s">
        <v>3472</v>
      </c>
      <c r="D54" s="1155" t="s">
        <v>283</v>
      </c>
      <c r="E54" s="1204" t="s">
        <v>283</v>
      </c>
      <c r="F54" s="1151"/>
      <c r="G54" s="1151"/>
    </row>
    <row r="55" spans="1:10" s="14" customFormat="1" ht="20.100000000000001" hidden="1" customHeight="1">
      <c r="A55" s="839" t="s">
        <v>3470</v>
      </c>
      <c r="B55" s="1154" t="s">
        <v>2127</v>
      </c>
      <c r="C55" s="1154" t="s">
        <v>3473</v>
      </c>
      <c r="D55" s="1200">
        <v>45514</v>
      </c>
      <c r="E55" s="1184">
        <f t="shared" ref="E55:E60" si="7">D55+7</f>
        <v>45521</v>
      </c>
      <c r="F55" s="1151"/>
      <c r="G55" s="1151"/>
    </row>
    <row r="56" spans="1:10" s="14" customFormat="1" ht="20.100000000000001" hidden="1" customHeight="1">
      <c r="A56" s="839" t="s">
        <v>3470</v>
      </c>
      <c r="B56" s="1154" t="s">
        <v>3456</v>
      </c>
      <c r="C56" s="1154" t="s">
        <v>3474</v>
      </c>
      <c r="D56" s="1200">
        <v>45523</v>
      </c>
      <c r="E56" s="1184">
        <f t="shared" si="7"/>
        <v>45530</v>
      </c>
      <c r="F56" s="1151"/>
      <c r="G56" s="1151"/>
    </row>
    <row r="57" spans="1:10" s="14" customFormat="1" ht="20.100000000000001" hidden="1" customHeight="1">
      <c r="A57" s="839" t="s">
        <v>3470</v>
      </c>
      <c r="B57" s="1154" t="s">
        <v>2442</v>
      </c>
      <c r="C57" s="1154" t="s">
        <v>3475</v>
      </c>
      <c r="D57" s="1200">
        <v>45523</v>
      </c>
      <c r="E57" s="1184">
        <f t="shared" si="7"/>
        <v>45530</v>
      </c>
      <c r="F57" s="1151"/>
      <c r="G57" s="1151"/>
    </row>
    <row r="58" spans="1:10" s="14" customFormat="1" ht="20.100000000000001" hidden="1" customHeight="1">
      <c r="A58" s="865" t="s">
        <v>2507</v>
      </c>
      <c r="B58" s="1154" t="s">
        <v>2499</v>
      </c>
      <c r="C58" s="1154" t="s">
        <v>3476</v>
      </c>
      <c r="D58" s="1155" t="s">
        <v>283</v>
      </c>
      <c r="E58" s="1193" t="e">
        <f t="shared" si="7"/>
        <v>#VALUE!</v>
      </c>
      <c r="F58" s="1151"/>
      <c r="G58" s="1151"/>
    </row>
    <row r="59" spans="1:10" s="14" customFormat="1" ht="20.100000000000001" hidden="1" customHeight="1">
      <c r="A59" s="865" t="s">
        <v>3470</v>
      </c>
      <c r="B59" s="1154" t="s">
        <v>3043</v>
      </c>
      <c r="C59" s="1154" t="s">
        <v>3477</v>
      </c>
      <c r="D59" s="1200">
        <v>45533</v>
      </c>
      <c r="E59" s="1184">
        <f t="shared" si="7"/>
        <v>45540</v>
      </c>
      <c r="F59" s="1151"/>
      <c r="G59" s="1151"/>
      <c r="H59" s="155"/>
      <c r="J59" s="155"/>
    </row>
    <row r="60" spans="1:10" s="14" customFormat="1" ht="20.100000000000001" hidden="1" customHeight="1">
      <c r="A60" s="865"/>
      <c r="B60" s="1154" t="s">
        <v>2127</v>
      </c>
      <c r="C60" s="1154" t="s">
        <v>3478</v>
      </c>
      <c r="D60" s="1200">
        <v>45538</v>
      </c>
      <c r="E60" s="1184">
        <f t="shared" si="7"/>
        <v>45545</v>
      </c>
      <c r="F60" s="1351"/>
      <c r="G60" s="1151"/>
      <c r="H60" s="155"/>
      <c r="J60" s="155"/>
    </row>
    <row r="61" spans="1:10" s="14" customFormat="1" ht="20.100000000000001" hidden="1" customHeight="1">
      <c r="A61" s="865" t="s">
        <v>3470</v>
      </c>
      <c r="B61" s="1154" t="s">
        <v>3456</v>
      </c>
      <c r="C61" s="1154" t="s">
        <v>3479</v>
      </c>
      <c r="D61" s="1154">
        <v>45559</v>
      </c>
      <c r="E61" s="1184">
        <v>45555</v>
      </c>
      <c r="F61" s="1351"/>
      <c r="G61" s="1151"/>
      <c r="H61" s="155"/>
      <c r="J61" s="155"/>
    </row>
    <row r="62" spans="1:10" s="14" customFormat="1" ht="20.100000000000001" hidden="1" customHeight="1">
      <c r="A62" s="839" t="s">
        <v>2442</v>
      </c>
      <c r="B62" s="1158" t="s">
        <v>307</v>
      </c>
      <c r="C62" s="1154" t="s">
        <v>3480</v>
      </c>
      <c r="D62" s="1193">
        <v>45551</v>
      </c>
      <c r="E62" s="1193">
        <f>D62+7</f>
        <v>45558</v>
      </c>
      <c r="F62" s="1351"/>
      <c r="G62" s="1151"/>
      <c r="H62" s="155"/>
      <c r="J62" s="155"/>
    </row>
    <row r="63" spans="1:10" s="14" customFormat="1" ht="20.100000000000001" hidden="1" customHeight="1">
      <c r="A63" s="865" t="s">
        <v>3481</v>
      </c>
      <c r="B63" s="1154" t="s">
        <v>3043</v>
      </c>
      <c r="C63" s="1154" t="s">
        <v>3482</v>
      </c>
      <c r="D63" s="1200">
        <v>45559</v>
      </c>
      <c r="E63" s="1184">
        <f>D63+7</f>
        <v>45566</v>
      </c>
      <c r="F63" s="1351"/>
      <c r="G63" s="1151"/>
      <c r="H63" s="155"/>
      <c r="J63" s="155"/>
    </row>
    <row r="64" spans="1:10" s="14" customFormat="1" ht="20.100000000000001" hidden="1" customHeight="1">
      <c r="A64" s="865"/>
      <c r="B64" s="1154" t="s">
        <v>2442</v>
      </c>
      <c r="C64" s="1154" t="s">
        <v>3483</v>
      </c>
      <c r="D64" s="1200">
        <v>45580</v>
      </c>
      <c r="E64" s="1184">
        <v>45609</v>
      </c>
      <c r="F64" s="1351"/>
      <c r="G64" s="1151"/>
      <c r="H64" s="155"/>
      <c r="J64" s="155"/>
    </row>
    <row r="65" spans="1:10" s="14" customFormat="1" ht="20.100000000000001" hidden="1" customHeight="1">
      <c r="A65" s="865" t="s">
        <v>2127</v>
      </c>
      <c r="B65" s="1154" t="s">
        <v>3484</v>
      </c>
      <c r="C65" s="1154" t="s">
        <v>3485</v>
      </c>
      <c r="D65" s="1155" t="s">
        <v>283</v>
      </c>
      <c r="E65" s="1193" t="e">
        <f t="shared" ref="E65:E70" si="8">D65+7</f>
        <v>#VALUE!</v>
      </c>
      <c r="F65" s="1351"/>
      <c r="G65" s="1151"/>
      <c r="H65" s="155"/>
      <c r="J65" s="155"/>
    </row>
    <row r="66" spans="1:10" s="14" customFormat="1" ht="20.100000000000001" hidden="1" customHeight="1">
      <c r="A66" s="865" t="s">
        <v>3486</v>
      </c>
      <c r="B66" s="1154" t="s">
        <v>726</v>
      </c>
      <c r="C66" s="1154" t="s">
        <v>3487</v>
      </c>
      <c r="D66" s="1154">
        <v>45586</v>
      </c>
      <c r="E66" s="1184">
        <f t="shared" si="8"/>
        <v>45593</v>
      </c>
      <c r="F66" s="1351"/>
      <c r="G66" s="1151"/>
      <c r="H66" s="155"/>
      <c r="J66" s="155"/>
    </row>
    <row r="67" spans="1:10" s="14" customFormat="1" ht="20.100000000000001" hidden="1" customHeight="1">
      <c r="A67" s="839" t="s">
        <v>3488</v>
      </c>
      <c r="B67" s="1154" t="s">
        <v>728</v>
      </c>
      <c r="C67" s="1154" t="s">
        <v>3489</v>
      </c>
      <c r="D67" s="1200">
        <v>45592</v>
      </c>
      <c r="E67" s="1184">
        <f t="shared" si="8"/>
        <v>45599</v>
      </c>
      <c r="F67" s="1351"/>
      <c r="G67" s="1151"/>
      <c r="H67" s="155"/>
      <c r="J67" s="155"/>
    </row>
    <row r="68" spans="1:10" s="14" customFormat="1" ht="20.100000000000001" hidden="1" customHeight="1">
      <c r="A68" s="839" t="s">
        <v>3456</v>
      </c>
      <c r="B68" s="1154" t="s">
        <v>3490</v>
      </c>
      <c r="C68" s="1154" t="s">
        <v>3491</v>
      </c>
      <c r="D68" s="1200">
        <v>45592</v>
      </c>
      <c r="E68" s="1184">
        <f t="shared" si="8"/>
        <v>45599</v>
      </c>
      <c r="F68" s="1351"/>
      <c r="G68" s="1151"/>
      <c r="H68" s="155"/>
      <c r="J68" s="155"/>
    </row>
    <row r="69" spans="1:10" s="14" customFormat="1" ht="20.100000000000001" hidden="1" customHeight="1">
      <c r="A69" s="865"/>
      <c r="B69" s="1154" t="s">
        <v>3043</v>
      </c>
      <c r="C69" s="1154" t="s">
        <v>3492</v>
      </c>
      <c r="D69" s="1200">
        <v>45602</v>
      </c>
      <c r="E69" s="1184">
        <f t="shared" si="8"/>
        <v>45609</v>
      </c>
      <c r="F69" s="1351"/>
      <c r="G69" s="1151"/>
      <c r="H69" s="155"/>
      <c r="J69" s="155"/>
    </row>
    <row r="70" spans="1:10" s="14" customFormat="1" ht="20.100000000000001" hidden="1" customHeight="1">
      <c r="A70" s="865" t="s">
        <v>3490</v>
      </c>
      <c r="B70" s="1158" t="s">
        <v>307</v>
      </c>
      <c r="C70" s="1154" t="s">
        <v>3493</v>
      </c>
      <c r="D70" s="1193">
        <v>45606</v>
      </c>
      <c r="E70" s="1193">
        <f t="shared" si="8"/>
        <v>45613</v>
      </c>
      <c r="F70" s="1351"/>
      <c r="G70" s="1151"/>
      <c r="H70" s="155"/>
      <c r="J70" s="155"/>
    </row>
    <row r="71" spans="1:10" s="14" customFormat="1" ht="20.100000000000001" hidden="1" customHeight="1">
      <c r="A71" s="865" t="s">
        <v>3470</v>
      </c>
      <c r="B71" s="1154" t="s">
        <v>3484</v>
      </c>
      <c r="C71" s="1154" t="s">
        <v>3494</v>
      </c>
      <c r="D71" s="1200">
        <v>45620</v>
      </c>
      <c r="E71" s="1184">
        <v>45624</v>
      </c>
      <c r="F71" s="1351"/>
      <c r="G71" s="1151"/>
      <c r="H71" s="155"/>
      <c r="J71" s="155"/>
    </row>
    <row r="72" spans="1:10" s="14" customFormat="1" ht="20.100000000000001" hidden="1" customHeight="1">
      <c r="A72" s="865" t="s">
        <v>3495</v>
      </c>
      <c r="B72" s="1154" t="s">
        <v>726</v>
      </c>
      <c r="C72" s="1154" t="s">
        <v>3496</v>
      </c>
      <c r="D72" s="1154">
        <v>45634</v>
      </c>
      <c r="E72" s="1184">
        <v>45636</v>
      </c>
      <c r="F72" s="1351"/>
      <c r="G72" s="1151"/>
      <c r="H72" s="155"/>
      <c r="J72" s="155"/>
    </row>
    <row r="73" spans="1:10" s="14" customFormat="1" ht="20.100000000000001" hidden="1" customHeight="1">
      <c r="A73" s="865"/>
      <c r="B73" s="1154" t="s">
        <v>728</v>
      </c>
      <c r="C73" s="1154" t="s">
        <v>3497</v>
      </c>
      <c r="D73" s="1200">
        <v>45637</v>
      </c>
      <c r="E73" s="1184">
        <f t="shared" ref="E73:E77" si="9">D73+2</f>
        <v>45639</v>
      </c>
      <c r="F73" s="1351"/>
      <c r="G73" s="1151"/>
      <c r="H73" s="155"/>
      <c r="J73" s="155"/>
    </row>
    <row r="74" spans="1:10" s="14" customFormat="1" ht="20.100000000000001" hidden="1" customHeight="1">
      <c r="A74" s="865"/>
      <c r="B74" s="1154" t="s">
        <v>3498</v>
      </c>
      <c r="C74" s="1154" t="s">
        <v>3499</v>
      </c>
      <c r="D74" s="1200">
        <v>45644</v>
      </c>
      <c r="E74" s="1184">
        <f t="shared" si="9"/>
        <v>45646</v>
      </c>
      <c r="F74" s="1351"/>
      <c r="G74" s="1151"/>
      <c r="H74" s="155"/>
      <c r="J74" s="155"/>
    </row>
    <row r="75" spans="1:10" s="14" customFormat="1" ht="20.100000000000001" hidden="1" customHeight="1">
      <c r="A75" s="865"/>
      <c r="B75" s="1154" t="s">
        <v>3043</v>
      </c>
      <c r="C75" s="1154" t="s">
        <v>3500</v>
      </c>
      <c r="D75" s="1154">
        <v>45648</v>
      </c>
      <c r="E75" s="1184">
        <f t="shared" si="9"/>
        <v>45650</v>
      </c>
      <c r="F75" s="1351"/>
      <c r="G75" s="1151"/>
      <c r="H75" s="155"/>
      <c r="J75" s="155"/>
    </row>
    <row r="76" spans="1:10" s="14" customFormat="1" ht="20.100000000000001" hidden="1" customHeight="1">
      <c r="A76" s="865" t="s">
        <v>3501</v>
      </c>
      <c r="B76" s="1154" t="s">
        <v>3484</v>
      </c>
      <c r="C76" s="1154" t="s">
        <v>3502</v>
      </c>
      <c r="D76" s="1154">
        <v>45654</v>
      </c>
      <c r="E76" s="1184">
        <f t="shared" si="9"/>
        <v>45656</v>
      </c>
      <c r="F76" s="1351"/>
      <c r="G76" s="1151"/>
      <c r="H76" s="155"/>
      <c r="J76" s="155"/>
    </row>
    <row r="77" spans="1:10" s="14" customFormat="1" ht="20.100000000000001" hidden="1" customHeight="1">
      <c r="A77" s="865" t="s">
        <v>3484</v>
      </c>
      <c r="B77" s="1154" t="s">
        <v>2442</v>
      </c>
      <c r="C77" s="1154" t="s">
        <v>3503</v>
      </c>
      <c r="D77" s="1154">
        <v>45293</v>
      </c>
      <c r="E77" s="1184">
        <f t="shared" si="9"/>
        <v>45295</v>
      </c>
      <c r="F77" s="1351"/>
      <c r="G77" s="1151"/>
      <c r="H77" s="155"/>
      <c r="J77" s="155"/>
    </row>
    <row r="78" spans="1:10" s="14" customFormat="1" ht="20.100000000000001" hidden="1" customHeight="1">
      <c r="A78" s="865"/>
      <c r="B78" s="1154" t="s">
        <v>3644</v>
      </c>
      <c r="C78" s="1154" t="s">
        <v>4855</v>
      </c>
      <c r="D78" s="1154">
        <v>45655</v>
      </c>
      <c r="E78" s="1184">
        <f>D78+3</f>
        <v>45658</v>
      </c>
      <c r="F78" s="1351"/>
      <c r="G78" s="1151">
        <v>53</v>
      </c>
      <c r="H78" s="155"/>
      <c r="J78" s="155"/>
    </row>
    <row r="79" spans="1:10" s="14" customFormat="1" ht="20.100000000000001" hidden="1" customHeight="1">
      <c r="A79" s="865"/>
      <c r="B79" s="1154" t="s">
        <v>3644</v>
      </c>
      <c r="C79" s="1154" t="s">
        <v>4856</v>
      </c>
      <c r="D79" s="1155" t="s">
        <v>283</v>
      </c>
      <c r="E79" s="1184">
        <v>45665</v>
      </c>
      <c r="F79" s="1351"/>
      <c r="G79" s="1151">
        <v>2</v>
      </c>
      <c r="H79" s="155"/>
      <c r="J79" s="155"/>
    </row>
    <row r="80" spans="1:10" s="14" customFormat="1" ht="20.100000000000001" hidden="1" customHeight="1">
      <c r="A80" s="865"/>
      <c r="B80" s="1154" t="s">
        <v>3644</v>
      </c>
      <c r="C80" s="1154" t="s">
        <v>4857</v>
      </c>
      <c r="D80" s="1200">
        <v>45669</v>
      </c>
      <c r="E80" s="1184">
        <f t="shared" ref="E80:E83" si="10">D80+3</f>
        <v>45672</v>
      </c>
      <c r="F80" s="1351"/>
      <c r="G80" s="1151">
        <v>3</v>
      </c>
      <c r="H80" s="155"/>
      <c r="J80" s="155"/>
    </row>
    <row r="81" spans="1:10" s="14" customFormat="1" ht="20.100000000000001" hidden="1" customHeight="1">
      <c r="A81" s="865"/>
      <c r="B81" s="1154" t="s">
        <v>3644</v>
      </c>
      <c r="C81" s="1154" t="s">
        <v>4858</v>
      </c>
      <c r="D81" s="1154">
        <v>45310</v>
      </c>
      <c r="E81" s="1184">
        <f t="shared" si="10"/>
        <v>45313</v>
      </c>
      <c r="F81" s="1351"/>
      <c r="G81" s="1151">
        <v>4</v>
      </c>
      <c r="H81" s="155"/>
      <c r="J81" s="155"/>
    </row>
    <row r="82" spans="1:10" s="14" customFormat="1" ht="20.100000000000001" hidden="1" customHeight="1">
      <c r="A82" s="865"/>
      <c r="B82" s="1154" t="s">
        <v>3644</v>
      </c>
      <c r="C82" s="1154" t="s">
        <v>4859</v>
      </c>
      <c r="D82" s="1154">
        <v>45317</v>
      </c>
      <c r="E82" s="1184">
        <f t="shared" si="10"/>
        <v>45320</v>
      </c>
      <c r="F82" s="1351"/>
      <c r="G82" s="1151">
        <v>5</v>
      </c>
      <c r="H82" s="155"/>
      <c r="J82" s="155"/>
    </row>
    <row r="83" spans="1:10" s="14" customFormat="1" ht="20.100000000000001" hidden="1" customHeight="1">
      <c r="A83" s="865"/>
      <c r="B83" s="1154" t="s">
        <v>3644</v>
      </c>
      <c r="C83" s="1154" t="s">
        <v>4860</v>
      </c>
      <c r="D83" s="1200">
        <v>45692</v>
      </c>
      <c r="E83" s="1184">
        <f t="shared" si="10"/>
        <v>45695</v>
      </c>
      <c r="F83" s="1351"/>
      <c r="G83" s="1151">
        <v>6</v>
      </c>
      <c r="H83" s="155"/>
      <c r="J83" s="155"/>
    </row>
    <row r="84" spans="1:10" s="14" customFormat="1" ht="20.100000000000001" hidden="1" customHeight="1">
      <c r="A84" s="865"/>
      <c r="B84" s="1154" t="s">
        <v>3644</v>
      </c>
      <c r="C84" s="1154" t="s">
        <v>4861</v>
      </c>
      <c r="D84" s="1200">
        <v>45702</v>
      </c>
      <c r="E84" s="1155" t="s">
        <v>283</v>
      </c>
      <c r="F84" s="1351"/>
      <c r="G84" s="1151">
        <v>7</v>
      </c>
      <c r="H84" s="155"/>
      <c r="J84" s="155"/>
    </row>
    <row r="85" spans="1:10" s="14" customFormat="1" ht="20.100000000000001" hidden="1" customHeight="1">
      <c r="A85" s="865"/>
      <c r="B85" s="1154" t="s">
        <v>3644</v>
      </c>
      <c r="C85" s="1154" t="s">
        <v>4862</v>
      </c>
      <c r="D85" s="1155" t="s">
        <v>283</v>
      </c>
      <c r="E85" s="1184">
        <v>45707</v>
      </c>
      <c r="F85" s="1351"/>
      <c r="G85" s="1151">
        <v>8</v>
      </c>
      <c r="H85" s="155"/>
      <c r="J85" s="155"/>
    </row>
    <row r="86" spans="1:10" s="14" customFormat="1" ht="20.100000000000001" hidden="1" customHeight="1">
      <c r="A86" s="865"/>
      <c r="B86" s="1154" t="s">
        <v>3644</v>
      </c>
      <c r="C86" s="1154" t="s">
        <v>4863</v>
      </c>
      <c r="D86" s="1154">
        <v>45713</v>
      </c>
      <c r="E86" s="1184">
        <f t="shared" ref="E86:E88" si="11">D86+3</f>
        <v>45716</v>
      </c>
      <c r="F86" s="1351"/>
      <c r="G86" s="1151">
        <v>9</v>
      </c>
      <c r="H86" s="155"/>
      <c r="J86" s="155"/>
    </row>
    <row r="87" spans="1:10" s="14" customFormat="1" ht="20.100000000000001" hidden="1" customHeight="1">
      <c r="A87" s="865"/>
      <c r="B87" s="1158" t="s">
        <v>307</v>
      </c>
      <c r="C87" s="1154" t="s">
        <v>4864</v>
      </c>
      <c r="D87" s="1193"/>
      <c r="E87" s="1193"/>
      <c r="F87" s="1351"/>
      <c r="G87" s="1151">
        <v>10</v>
      </c>
      <c r="H87" s="155"/>
      <c r="J87" s="155"/>
    </row>
    <row r="88" spans="1:10" s="14" customFormat="1" ht="20.100000000000001" hidden="1" customHeight="1">
      <c r="A88" s="865"/>
      <c r="B88" s="1154" t="s">
        <v>3644</v>
      </c>
      <c r="C88" s="1154" t="s">
        <v>4865</v>
      </c>
      <c r="D88" s="1200">
        <v>45727</v>
      </c>
      <c r="E88" s="1184">
        <f t="shared" si="11"/>
        <v>45730</v>
      </c>
      <c r="F88" s="1351"/>
      <c r="G88" s="1151">
        <v>11</v>
      </c>
      <c r="H88" s="155"/>
      <c r="J88" s="155"/>
    </row>
    <row r="89" spans="1:10" s="14" customFormat="1" ht="20.100000000000001" hidden="1" customHeight="1">
      <c r="A89" s="865"/>
      <c r="B89" s="1154" t="s">
        <v>3644</v>
      </c>
      <c r="C89" s="1154" t="s">
        <v>4866</v>
      </c>
      <c r="D89" s="1200">
        <v>45736</v>
      </c>
      <c r="E89" s="1184">
        <f t="shared" ref="E89:E91" si="12">D89+3</f>
        <v>45739</v>
      </c>
      <c r="F89" s="1351"/>
      <c r="G89" s="1151">
        <v>12</v>
      </c>
      <c r="H89" s="155"/>
      <c r="J89" s="155"/>
    </row>
    <row r="90" spans="1:10" s="14" customFormat="1" ht="20.100000000000001" hidden="1" customHeight="1">
      <c r="A90" s="865"/>
      <c r="B90" s="1158" t="s">
        <v>307</v>
      </c>
      <c r="C90" s="1154" t="s">
        <v>4867</v>
      </c>
      <c r="D90" s="1319"/>
      <c r="E90" s="1319"/>
      <c r="F90" s="1351"/>
      <c r="G90" s="1151">
        <v>13</v>
      </c>
      <c r="H90" s="155"/>
      <c r="J90" s="155"/>
    </row>
    <row r="91" spans="1:10" s="14" customFormat="1" ht="20.100000000000001" hidden="1" customHeight="1">
      <c r="A91" s="865"/>
      <c r="B91" s="1154" t="s">
        <v>3644</v>
      </c>
      <c r="C91" s="1154" t="s">
        <v>4868</v>
      </c>
      <c r="D91" s="1200">
        <v>45747</v>
      </c>
      <c r="E91" s="1184">
        <f t="shared" si="12"/>
        <v>45750</v>
      </c>
      <c r="F91" s="1351"/>
      <c r="G91" s="1151">
        <v>14</v>
      </c>
      <c r="H91" s="155"/>
      <c r="J91" s="155"/>
    </row>
    <row r="92" spans="1:10" s="14" customFormat="1" ht="20.100000000000001" hidden="1" customHeight="1">
      <c r="A92" s="865"/>
      <c r="B92" s="1154" t="s">
        <v>3644</v>
      </c>
      <c r="C92" s="1154" t="s">
        <v>4869</v>
      </c>
      <c r="D92" s="1154">
        <v>45753</v>
      </c>
      <c r="E92" s="1155" t="s">
        <v>283</v>
      </c>
      <c r="F92" s="1351"/>
      <c r="G92" s="1151">
        <v>15</v>
      </c>
      <c r="H92" s="155"/>
      <c r="J92" s="155"/>
    </row>
    <row r="93" spans="1:10" s="14" customFormat="1" ht="20.100000000000001" hidden="1" customHeight="1">
      <c r="A93" s="1092" t="s">
        <v>4870</v>
      </c>
      <c r="B93" s="1154" t="s">
        <v>2553</v>
      </c>
      <c r="C93" s="1154" t="s">
        <v>4871</v>
      </c>
      <c r="D93" s="1154">
        <v>45762</v>
      </c>
      <c r="E93" s="1151">
        <f t="shared" ref="E93:E98" si="13">D93+3</f>
        <v>45765</v>
      </c>
      <c r="F93" s="1351"/>
      <c r="G93" s="1151">
        <v>16</v>
      </c>
      <c r="H93" s="155"/>
      <c r="J93" s="155"/>
    </row>
    <row r="94" spans="1:10" s="14" customFormat="1" ht="20.100000000000001" hidden="1" customHeight="1">
      <c r="A94" s="1092"/>
      <c r="B94" s="1154" t="s">
        <v>2553</v>
      </c>
      <c r="C94" s="1154" t="s">
        <v>4872</v>
      </c>
      <c r="D94" s="1154">
        <v>45768</v>
      </c>
      <c r="E94" s="1151">
        <f t="shared" si="13"/>
        <v>45771</v>
      </c>
      <c r="F94" s="1351"/>
      <c r="G94" s="1151">
        <v>17</v>
      </c>
      <c r="H94" s="155"/>
      <c r="J94" s="155"/>
    </row>
    <row r="95" spans="1:10" s="14" customFormat="1" ht="20.100000000000001" hidden="1" customHeight="1">
      <c r="A95" s="1092"/>
      <c r="B95" s="1154" t="s">
        <v>2553</v>
      </c>
      <c r="C95" s="1154" t="s">
        <v>4873</v>
      </c>
      <c r="D95" s="1154">
        <v>45775</v>
      </c>
      <c r="E95" s="1151">
        <f t="shared" si="13"/>
        <v>45778</v>
      </c>
      <c r="F95" s="1351"/>
      <c r="G95" s="1151">
        <v>18</v>
      </c>
      <c r="H95" s="155"/>
      <c r="J95" s="155"/>
    </row>
    <row r="96" spans="1:10" s="14" customFormat="1" ht="20.100000000000001" hidden="1" customHeight="1">
      <c r="A96" s="1092"/>
      <c r="B96" s="1154" t="s">
        <v>2553</v>
      </c>
      <c r="C96" s="1154" t="s">
        <v>4874</v>
      </c>
      <c r="D96" s="1154">
        <v>45781</v>
      </c>
      <c r="E96" s="1151">
        <f t="shared" si="13"/>
        <v>45784</v>
      </c>
      <c r="F96" s="1351"/>
      <c r="G96" s="1151">
        <v>19</v>
      </c>
      <c r="H96" s="155"/>
      <c r="J96" s="155"/>
    </row>
    <row r="97" spans="1:10" s="14" customFormat="1" ht="20.100000000000001" hidden="1" customHeight="1">
      <c r="A97" s="1092"/>
      <c r="B97" s="1154" t="s">
        <v>2553</v>
      </c>
      <c r="C97" s="1154" t="s">
        <v>4875</v>
      </c>
      <c r="D97" s="1154">
        <v>45788</v>
      </c>
      <c r="E97" s="1151">
        <f t="shared" si="13"/>
        <v>45791</v>
      </c>
      <c r="F97" s="1351"/>
      <c r="G97" s="1151">
        <v>20</v>
      </c>
      <c r="H97" s="155"/>
      <c r="J97" s="155"/>
    </row>
    <row r="98" spans="1:10" s="14" customFormat="1" ht="20.100000000000001" hidden="1" customHeight="1">
      <c r="A98" s="1092" t="s">
        <v>2553</v>
      </c>
      <c r="B98" s="1154" t="s">
        <v>4876</v>
      </c>
      <c r="C98" s="1154" t="s">
        <v>4877</v>
      </c>
      <c r="D98" s="1154">
        <v>45794</v>
      </c>
      <c r="E98" s="1151">
        <f t="shared" si="13"/>
        <v>45797</v>
      </c>
      <c r="F98" s="1351"/>
      <c r="G98" s="1151">
        <v>21</v>
      </c>
      <c r="H98" s="155"/>
      <c r="J98" s="155"/>
    </row>
    <row r="99" spans="1:10" s="14" customFormat="1" ht="20.100000000000001" hidden="1" customHeight="1">
      <c r="A99" s="1092"/>
      <c r="B99" s="1154" t="s">
        <v>4876</v>
      </c>
      <c r="C99" s="1154" t="s">
        <v>4878</v>
      </c>
      <c r="D99" s="1154">
        <v>45802</v>
      </c>
      <c r="E99" s="1151">
        <f t="shared" ref="E99:E102" si="14">D99+3</f>
        <v>45805</v>
      </c>
      <c r="F99" s="1351"/>
      <c r="G99" s="1151">
        <v>22</v>
      </c>
      <c r="H99" s="155"/>
      <c r="J99" s="155"/>
    </row>
    <row r="100" spans="1:10" s="14" customFormat="1" ht="20.100000000000001" hidden="1" customHeight="1">
      <c r="A100" s="1092"/>
      <c r="B100" s="1154" t="s">
        <v>4876</v>
      </c>
      <c r="C100" s="1154" t="s">
        <v>4879</v>
      </c>
      <c r="D100" s="1154">
        <v>45810</v>
      </c>
      <c r="E100" s="1151">
        <f t="shared" si="14"/>
        <v>45813</v>
      </c>
      <c r="F100" s="1351"/>
      <c r="G100" s="1151">
        <v>23</v>
      </c>
      <c r="H100" s="155"/>
      <c r="J100" s="155"/>
    </row>
    <row r="101" spans="1:10" s="14" customFormat="1" ht="20.100000000000001" hidden="1" customHeight="1">
      <c r="A101" s="1092"/>
      <c r="B101" s="1154" t="s">
        <v>4876</v>
      </c>
      <c r="C101" s="1154" t="s">
        <v>4880</v>
      </c>
      <c r="D101" s="1154">
        <v>45818</v>
      </c>
      <c r="E101" s="1151">
        <f t="shared" si="14"/>
        <v>45821</v>
      </c>
      <c r="F101" s="1351"/>
      <c r="G101" s="1151">
        <v>24</v>
      </c>
      <c r="H101" s="155"/>
      <c r="J101" s="155"/>
    </row>
    <row r="102" spans="1:10" s="14" customFormat="1" ht="20.100000000000001" hidden="1" customHeight="1">
      <c r="A102" s="1092"/>
      <c r="B102" s="1154" t="s">
        <v>4876</v>
      </c>
      <c r="C102" s="1154" t="s">
        <v>4881</v>
      </c>
      <c r="D102" s="1154">
        <v>45827</v>
      </c>
      <c r="E102" s="1151">
        <f t="shared" si="14"/>
        <v>45830</v>
      </c>
      <c r="F102" s="1351"/>
      <c r="G102" s="1151">
        <v>25</v>
      </c>
      <c r="H102" s="155"/>
      <c r="J102" s="155"/>
    </row>
    <row r="103" spans="1:10" s="14" customFormat="1" ht="20.100000000000001" hidden="1" customHeight="1">
      <c r="A103" s="1092"/>
      <c r="B103" s="1154" t="s">
        <v>4876</v>
      </c>
      <c r="C103" s="1154" t="s">
        <v>4882</v>
      </c>
      <c r="D103" s="1154">
        <v>45835</v>
      </c>
      <c r="E103" s="1151">
        <f t="shared" ref="E103:E106" si="15">D103+3</f>
        <v>45838</v>
      </c>
      <c r="F103" s="1351"/>
      <c r="G103" s="1151">
        <v>26</v>
      </c>
      <c r="H103" s="155"/>
      <c r="J103" s="155"/>
    </row>
    <row r="104" spans="1:10" s="14" customFormat="1" ht="20.100000000000001" hidden="1" customHeight="1">
      <c r="A104" s="1092"/>
      <c r="B104" s="1158" t="s">
        <v>307</v>
      </c>
      <c r="C104" s="1154" t="s">
        <v>4883</v>
      </c>
      <c r="D104" s="1156"/>
      <c r="E104" s="1156"/>
      <c r="F104" s="1351"/>
      <c r="G104" s="1151">
        <v>27</v>
      </c>
      <c r="H104" s="155"/>
      <c r="J104" s="155"/>
    </row>
    <row r="105" spans="1:10" s="14" customFormat="1" ht="20.100000000000001" hidden="1" customHeight="1">
      <c r="A105" s="1092"/>
      <c r="B105" s="1154" t="s">
        <v>4876</v>
      </c>
      <c r="C105" s="1154" t="s">
        <v>4884</v>
      </c>
      <c r="D105" s="1154">
        <v>45844</v>
      </c>
      <c r="E105" s="1151">
        <f t="shared" si="15"/>
        <v>45847</v>
      </c>
      <c r="F105" s="1351"/>
      <c r="G105" s="1151">
        <v>28</v>
      </c>
      <c r="H105" s="155"/>
      <c r="J105" s="155"/>
    </row>
    <row r="106" spans="1:10" s="14" customFormat="1" ht="20.100000000000001" hidden="1" customHeight="1">
      <c r="A106" s="1092"/>
      <c r="B106" s="1154" t="s">
        <v>4876</v>
      </c>
      <c r="C106" s="1154" t="s">
        <v>4885</v>
      </c>
      <c r="D106" s="1154">
        <v>45851</v>
      </c>
      <c r="E106" s="1151">
        <f t="shared" si="15"/>
        <v>45854</v>
      </c>
      <c r="F106" s="1351"/>
      <c r="G106" s="1151">
        <v>29</v>
      </c>
      <c r="H106" s="155"/>
      <c r="J106" s="155"/>
    </row>
    <row r="107" spans="1:10" s="14" customFormat="1" ht="20.100000000000001" hidden="1" customHeight="1">
      <c r="A107" s="1092"/>
      <c r="B107" s="1154" t="s">
        <v>4876</v>
      </c>
      <c r="C107" s="1154" t="s">
        <v>4886</v>
      </c>
      <c r="D107" s="1154">
        <v>45859</v>
      </c>
      <c r="E107" s="1151">
        <f t="shared" ref="E107:E109" si="16">D107+3</f>
        <v>45862</v>
      </c>
      <c r="F107" s="1351"/>
      <c r="G107" s="1151">
        <v>30</v>
      </c>
      <c r="H107" s="155"/>
      <c r="J107" s="155"/>
    </row>
    <row r="108" spans="1:10" s="14" customFormat="1" ht="20.100000000000001" hidden="1" customHeight="1">
      <c r="A108" s="1092"/>
      <c r="B108" s="1154" t="s">
        <v>4876</v>
      </c>
      <c r="C108" s="1154" t="s">
        <v>4887</v>
      </c>
      <c r="D108" s="1154">
        <v>45866</v>
      </c>
      <c r="E108" s="1151">
        <f t="shared" si="16"/>
        <v>45869</v>
      </c>
      <c r="F108" s="1351"/>
      <c r="G108" s="1151">
        <v>31</v>
      </c>
      <c r="H108" s="155"/>
      <c r="J108" s="155"/>
    </row>
    <row r="109" spans="1:10" s="14" customFormat="1" ht="20.100000000000001" hidden="1" customHeight="1">
      <c r="A109" s="1092"/>
      <c r="B109" s="1154" t="s">
        <v>4876</v>
      </c>
      <c r="C109" s="1154" t="s">
        <v>4888</v>
      </c>
      <c r="D109" s="1154">
        <v>45873</v>
      </c>
      <c r="E109" s="1151">
        <f t="shared" si="16"/>
        <v>45876</v>
      </c>
      <c r="F109" s="1351"/>
      <c r="G109" s="1151">
        <v>32</v>
      </c>
      <c r="H109" s="155"/>
      <c r="J109" s="155"/>
    </row>
    <row r="110" spans="1:10" s="14" customFormat="1" ht="20.100000000000001" hidden="1" customHeight="1">
      <c r="A110" s="1092"/>
      <c r="B110" s="1154" t="s">
        <v>4876</v>
      </c>
      <c r="C110" s="1154" t="s">
        <v>4889</v>
      </c>
      <c r="D110" s="1154">
        <v>45880</v>
      </c>
      <c r="E110" s="1151">
        <f t="shared" ref="E110:E112" si="17">D110+3</f>
        <v>45883</v>
      </c>
      <c r="F110" s="1351"/>
      <c r="G110" s="1151">
        <v>33</v>
      </c>
      <c r="H110" s="155"/>
      <c r="J110" s="155"/>
    </row>
    <row r="111" spans="1:10" s="14" customFormat="1" ht="20.100000000000001" hidden="1" customHeight="1">
      <c r="A111" s="1092"/>
      <c r="B111" s="1154" t="s">
        <v>4876</v>
      </c>
      <c r="C111" s="1154" t="s">
        <v>4890</v>
      </c>
      <c r="D111" s="1154">
        <v>45888</v>
      </c>
      <c r="E111" s="1151">
        <f t="shared" si="17"/>
        <v>45891</v>
      </c>
      <c r="F111" s="1351"/>
      <c r="G111" s="1151">
        <v>34</v>
      </c>
      <c r="H111" s="155"/>
      <c r="J111" s="155"/>
    </row>
    <row r="112" spans="1:10" s="14" customFormat="1" ht="20.100000000000001" hidden="1" customHeight="1">
      <c r="A112" s="1092"/>
      <c r="B112" s="1154" t="s">
        <v>4876</v>
      </c>
      <c r="C112" s="1154" t="s">
        <v>4891</v>
      </c>
      <c r="D112" s="1154">
        <v>45896</v>
      </c>
      <c r="E112" s="1151">
        <f t="shared" si="17"/>
        <v>45899</v>
      </c>
      <c r="F112" s="1351"/>
      <c r="G112" s="1151">
        <v>35</v>
      </c>
      <c r="H112" s="155"/>
      <c r="J112" s="155"/>
    </row>
    <row r="113" spans="1:10" s="14" customFormat="1" ht="20.100000000000001" hidden="1" customHeight="1">
      <c r="A113" s="1092"/>
      <c r="B113" s="1154" t="s">
        <v>4876</v>
      </c>
      <c r="C113" s="1154" t="s">
        <v>4892</v>
      </c>
      <c r="D113" s="1154">
        <v>45903</v>
      </c>
      <c r="E113" s="1151">
        <f t="shared" ref="E113:E116" si="18">D113+3</f>
        <v>45906</v>
      </c>
      <c r="F113" s="1351"/>
      <c r="G113" s="1151">
        <v>36</v>
      </c>
      <c r="H113" s="155"/>
      <c r="J113" s="155"/>
    </row>
    <row r="114" spans="1:10" s="14" customFormat="1" ht="20.100000000000001" hidden="1" customHeight="1">
      <c r="A114" s="1092"/>
      <c r="B114" s="1154" t="s">
        <v>4876</v>
      </c>
      <c r="C114" s="1154" t="s">
        <v>4893</v>
      </c>
      <c r="D114" s="1154">
        <v>45911</v>
      </c>
      <c r="E114" s="1151">
        <f t="shared" si="18"/>
        <v>45914</v>
      </c>
      <c r="F114" s="1351"/>
      <c r="G114" s="1151">
        <v>37</v>
      </c>
      <c r="H114" s="155"/>
      <c r="J114" s="155"/>
    </row>
    <row r="115" spans="1:10" s="14" customFormat="1" ht="20.100000000000001" hidden="1" customHeight="1">
      <c r="A115" s="1092"/>
      <c r="B115" s="1154" t="s">
        <v>4876</v>
      </c>
      <c r="C115" s="1154" t="s">
        <v>4894</v>
      </c>
      <c r="D115" s="1154">
        <v>45919</v>
      </c>
      <c r="E115" s="1151">
        <f t="shared" si="18"/>
        <v>45922</v>
      </c>
      <c r="F115" s="1351"/>
      <c r="G115" s="1151">
        <v>38</v>
      </c>
      <c r="H115" s="155"/>
      <c r="J115" s="155"/>
    </row>
    <row r="116" spans="1:10" s="14" customFormat="1" ht="20.100000000000001" hidden="1" customHeight="1">
      <c r="A116" s="1092" t="s">
        <v>4876</v>
      </c>
      <c r="B116" s="1158" t="s">
        <v>307</v>
      </c>
      <c r="C116" s="1154" t="s">
        <v>4895</v>
      </c>
      <c r="D116" s="1156">
        <v>45921</v>
      </c>
      <c r="E116" s="1156">
        <f t="shared" si="18"/>
        <v>45924</v>
      </c>
      <c r="F116" s="1351"/>
      <c r="G116" s="1151">
        <v>39</v>
      </c>
      <c r="H116" s="155"/>
      <c r="J116" s="155"/>
    </row>
    <row r="117" spans="1:10" s="14" customFormat="1" ht="20.100000000000001" hidden="1" customHeight="1">
      <c r="A117" s="1092"/>
      <c r="B117" s="1154" t="s">
        <v>4876</v>
      </c>
      <c r="C117" s="1154" t="s">
        <v>2331</v>
      </c>
      <c r="D117" s="1154">
        <v>45928</v>
      </c>
      <c r="E117" s="1151">
        <f t="shared" ref="E117:E118" si="19">D117+3</f>
        <v>45931</v>
      </c>
      <c r="F117" s="1351"/>
      <c r="G117" s="1151">
        <v>40</v>
      </c>
      <c r="H117" s="155"/>
      <c r="J117" s="155"/>
    </row>
    <row r="118" spans="1:10" s="14" customFormat="1" ht="20.100000000000001" hidden="1" customHeight="1">
      <c r="A118" s="1092"/>
      <c r="B118" s="1154" t="s">
        <v>4876</v>
      </c>
      <c r="C118" s="1154" t="s">
        <v>4896</v>
      </c>
      <c r="D118" s="1154">
        <v>45935</v>
      </c>
      <c r="E118" s="1151">
        <f t="shared" si="19"/>
        <v>45938</v>
      </c>
      <c r="F118" s="1351"/>
      <c r="G118" s="1151">
        <v>41</v>
      </c>
      <c r="H118" s="155"/>
      <c r="J118" s="155"/>
    </row>
    <row r="119" spans="1:10" s="14" customFormat="1" ht="20.100000000000001" hidden="1" customHeight="1">
      <c r="A119" s="1092" t="s">
        <v>307</v>
      </c>
      <c r="B119" s="1167" t="s">
        <v>2752</v>
      </c>
      <c r="C119" s="1154" t="s">
        <v>4897</v>
      </c>
      <c r="D119" s="1154">
        <v>45941</v>
      </c>
      <c r="E119" s="1151">
        <v>45945</v>
      </c>
      <c r="F119" s="1351"/>
      <c r="G119" s="1151">
        <v>42</v>
      </c>
      <c r="H119" s="155"/>
      <c r="J119" s="155"/>
    </row>
    <row r="120" spans="1:10" s="14" customFormat="1" ht="20.100000000000001" hidden="1" customHeight="1">
      <c r="A120" s="1092" t="s">
        <v>4898</v>
      </c>
      <c r="B120" s="1154" t="s">
        <v>2752</v>
      </c>
      <c r="C120" s="1154" t="s">
        <v>4899</v>
      </c>
      <c r="D120" s="1154">
        <v>45949</v>
      </c>
      <c r="E120" s="1151">
        <f t="shared" ref="E120" si="20">D120+3</f>
        <v>45952</v>
      </c>
      <c r="F120" s="1351"/>
      <c r="G120" s="1151">
        <v>43</v>
      </c>
      <c r="H120" s="155"/>
      <c r="J120" s="155"/>
    </row>
    <row r="121" spans="1:10" s="14" customFormat="1" ht="20.100000000000001" hidden="1" customHeight="1">
      <c r="A121" s="1092" t="s">
        <v>307</v>
      </c>
      <c r="B121" s="1167" t="s">
        <v>2752</v>
      </c>
      <c r="C121" s="1154" t="s">
        <v>4900</v>
      </c>
      <c r="D121" s="1154">
        <v>45956</v>
      </c>
      <c r="E121" s="1151">
        <f t="shared" ref="E121:E132" si="21">D121+3</f>
        <v>45959</v>
      </c>
      <c r="F121" s="1351"/>
      <c r="G121" s="1151">
        <v>44</v>
      </c>
      <c r="H121" s="155"/>
      <c r="J121" s="155"/>
    </row>
    <row r="122" spans="1:10" s="14" customFormat="1" ht="20.100000000000001" hidden="1" customHeight="1">
      <c r="A122" s="1092" t="s">
        <v>4901</v>
      </c>
      <c r="B122" s="1159" t="s">
        <v>307</v>
      </c>
      <c r="C122" s="1154" t="s">
        <v>4902</v>
      </c>
      <c r="D122" s="1156">
        <v>45967</v>
      </c>
      <c r="E122" s="1156">
        <f t="shared" si="21"/>
        <v>45970</v>
      </c>
      <c r="F122" s="1351"/>
      <c r="G122" s="1151">
        <v>45</v>
      </c>
      <c r="H122" s="155"/>
      <c r="J122" s="155"/>
    </row>
    <row r="123" spans="1:10" s="14" customFormat="1" ht="20.100000000000001" hidden="1" customHeight="1">
      <c r="A123" s="1092" t="s">
        <v>4901</v>
      </c>
      <c r="B123" s="1167" t="s">
        <v>4903</v>
      </c>
      <c r="C123" s="1154" t="s">
        <v>4904</v>
      </c>
      <c r="D123" s="1154">
        <v>45970</v>
      </c>
      <c r="E123" s="1151">
        <f t="shared" si="21"/>
        <v>45973</v>
      </c>
      <c r="F123" s="1351"/>
      <c r="G123" s="1151">
        <v>46</v>
      </c>
      <c r="H123" s="155"/>
      <c r="J123" s="155"/>
    </row>
    <row r="124" spans="1:10" s="14" customFormat="1" ht="20.100000000000001" hidden="1" customHeight="1">
      <c r="A124" s="1092" t="s">
        <v>4901</v>
      </c>
      <c r="B124" s="1167" t="s">
        <v>4903</v>
      </c>
      <c r="C124" s="1154" t="s">
        <v>4905</v>
      </c>
      <c r="D124" s="1154">
        <v>45977</v>
      </c>
      <c r="E124" s="1151">
        <f t="shared" si="21"/>
        <v>45980</v>
      </c>
      <c r="F124" s="1351"/>
      <c r="G124" s="1151">
        <v>47</v>
      </c>
      <c r="H124" s="155"/>
      <c r="J124" s="155"/>
    </row>
    <row r="125" spans="1:10" s="14" customFormat="1" ht="20.100000000000001" hidden="1" customHeight="1">
      <c r="A125" s="1092" t="s">
        <v>4901</v>
      </c>
      <c r="B125" s="1167" t="s">
        <v>4903</v>
      </c>
      <c r="C125" s="1154" t="s">
        <v>4906</v>
      </c>
      <c r="D125" s="1154">
        <v>45984</v>
      </c>
      <c r="E125" s="1151">
        <f t="shared" si="21"/>
        <v>45987</v>
      </c>
      <c r="F125" s="1351"/>
      <c r="G125" s="1151">
        <v>48</v>
      </c>
      <c r="H125" s="155"/>
      <c r="J125" s="155"/>
    </row>
    <row r="126" spans="1:10" s="14" customFormat="1" ht="20.100000000000001" hidden="1" customHeight="1">
      <c r="A126" s="1092" t="s">
        <v>4901</v>
      </c>
      <c r="B126" s="1167" t="s">
        <v>4903</v>
      </c>
      <c r="C126" s="1154" t="s">
        <v>4907</v>
      </c>
      <c r="D126" s="1154">
        <v>45992</v>
      </c>
      <c r="E126" s="1151">
        <f t="shared" si="21"/>
        <v>45995</v>
      </c>
      <c r="F126" s="1351"/>
      <c r="G126" s="1151">
        <v>49</v>
      </c>
      <c r="H126" s="155"/>
      <c r="J126" s="155"/>
    </row>
    <row r="127" spans="1:10" s="14" customFormat="1" ht="20.100000000000001" hidden="1" customHeight="1">
      <c r="A127" s="1092" t="s">
        <v>4901</v>
      </c>
      <c r="B127" s="1167" t="s">
        <v>4903</v>
      </c>
      <c r="C127" s="1154" t="s">
        <v>4908</v>
      </c>
      <c r="D127" s="1154">
        <v>45999</v>
      </c>
      <c r="E127" s="1151">
        <f t="shared" si="21"/>
        <v>46002</v>
      </c>
      <c r="F127" s="1351"/>
      <c r="G127" s="1151">
        <v>50</v>
      </c>
      <c r="H127" s="155"/>
      <c r="J127" s="155"/>
    </row>
    <row r="128" spans="1:10" s="14" customFormat="1" ht="20.100000000000001" hidden="1" customHeight="1">
      <c r="A128" s="1092" t="s">
        <v>4901</v>
      </c>
      <c r="B128" s="1167" t="s">
        <v>4903</v>
      </c>
      <c r="C128" s="1154" t="s">
        <v>4909</v>
      </c>
      <c r="D128" s="1154">
        <v>46006</v>
      </c>
      <c r="E128" s="1151">
        <f t="shared" si="21"/>
        <v>46009</v>
      </c>
      <c r="F128" s="1351"/>
      <c r="G128" s="1151">
        <v>51</v>
      </c>
      <c r="H128" s="155"/>
      <c r="J128" s="155"/>
    </row>
    <row r="129" spans="1:10" s="14" customFormat="1" ht="20.100000000000001" hidden="1" customHeight="1">
      <c r="A129" s="1092" t="s">
        <v>4910</v>
      </c>
      <c r="B129" s="1159" t="s">
        <v>307</v>
      </c>
      <c r="C129" s="1154" t="s">
        <v>4911</v>
      </c>
      <c r="D129" s="1160">
        <v>46012</v>
      </c>
      <c r="E129" s="1160">
        <f t="shared" si="21"/>
        <v>46015</v>
      </c>
      <c r="F129" s="1351"/>
      <c r="G129" s="1151">
        <v>52</v>
      </c>
      <c r="H129" s="155"/>
      <c r="J129" s="155"/>
    </row>
    <row r="130" spans="1:10" s="14" customFormat="1" ht="20.100000000000001" hidden="1" customHeight="1">
      <c r="A130" s="1092" t="s">
        <v>4912</v>
      </c>
      <c r="B130" s="1159" t="s">
        <v>307</v>
      </c>
      <c r="C130" s="1154" t="s">
        <v>4913</v>
      </c>
      <c r="D130" s="1160">
        <v>46012</v>
      </c>
      <c r="E130" s="1160">
        <f t="shared" ref="E130" si="22">D130+3</f>
        <v>46015</v>
      </c>
      <c r="F130" s="1351"/>
      <c r="G130" s="1151">
        <v>53</v>
      </c>
      <c r="H130" s="155"/>
      <c r="J130" s="155"/>
    </row>
    <row r="131" spans="1:10" s="14" customFormat="1" ht="20.100000000000001" hidden="1" customHeight="1">
      <c r="A131" s="1092" t="s">
        <v>4914</v>
      </c>
      <c r="B131" s="1167" t="s">
        <v>1996</v>
      </c>
      <c r="C131" s="1154" t="s">
        <v>4915</v>
      </c>
      <c r="D131" s="1154">
        <v>46026</v>
      </c>
      <c r="E131" s="1151">
        <f t="shared" si="21"/>
        <v>46029</v>
      </c>
      <c r="F131" s="1351"/>
      <c r="G131" s="1151">
        <v>2</v>
      </c>
      <c r="H131" s="155"/>
      <c r="J131" s="155"/>
    </row>
    <row r="132" spans="1:10" s="14" customFormat="1" ht="20.100000000000001" hidden="1" customHeight="1">
      <c r="A132" s="1092" t="s">
        <v>4914</v>
      </c>
      <c r="B132" s="1167" t="s">
        <v>1996</v>
      </c>
      <c r="C132" s="1154" t="s">
        <v>4916</v>
      </c>
      <c r="D132" s="1154">
        <v>46033</v>
      </c>
      <c r="E132" s="1151">
        <f t="shared" si="21"/>
        <v>46036</v>
      </c>
      <c r="F132" s="1351"/>
      <c r="G132" s="1151">
        <v>3</v>
      </c>
      <c r="H132" s="155"/>
      <c r="J132" s="155"/>
    </row>
    <row r="133" spans="1:10" s="14" customFormat="1" ht="20.100000000000001" hidden="1" customHeight="1">
      <c r="A133" s="1092" t="s">
        <v>4914</v>
      </c>
      <c r="B133" s="1167" t="s">
        <v>1996</v>
      </c>
      <c r="C133" s="1154" t="s">
        <v>4917</v>
      </c>
      <c r="D133" s="1154">
        <v>46040</v>
      </c>
      <c r="E133" s="1151">
        <f t="shared" ref="E133:E135" si="23">D133+3</f>
        <v>46043</v>
      </c>
      <c r="F133" s="1351"/>
      <c r="G133" s="1151">
        <v>4</v>
      </c>
      <c r="H133" s="155"/>
      <c r="J133" s="155"/>
    </row>
    <row r="134" spans="1:10" s="14" customFormat="1" ht="20.100000000000001" hidden="1" customHeight="1">
      <c r="A134" s="1092" t="s">
        <v>4918</v>
      </c>
      <c r="B134" s="1167" t="s">
        <v>1996</v>
      </c>
      <c r="C134" s="1154" t="s">
        <v>4919</v>
      </c>
      <c r="D134" s="1154">
        <v>46047</v>
      </c>
      <c r="E134" s="1151">
        <f t="shared" si="23"/>
        <v>46050</v>
      </c>
      <c r="F134" s="1351"/>
      <c r="G134" s="1151">
        <v>5</v>
      </c>
      <c r="H134" s="155"/>
      <c r="J134" s="155"/>
    </row>
    <row r="135" spans="1:10" s="14" customFormat="1" ht="20.100000000000001" hidden="1" customHeight="1">
      <c r="A135" s="865" t="s">
        <v>4918</v>
      </c>
      <c r="B135" s="1168" t="s">
        <v>1996</v>
      </c>
      <c r="C135" s="1154" t="s">
        <v>4920</v>
      </c>
      <c r="D135" s="1154">
        <v>46055</v>
      </c>
      <c r="E135" s="1151">
        <f t="shared" si="23"/>
        <v>46058</v>
      </c>
      <c r="F135" s="1351"/>
      <c r="G135" s="1151">
        <v>6</v>
      </c>
      <c r="H135" s="155"/>
      <c r="J135" s="155"/>
    </row>
    <row r="136" spans="1:10" s="14" customFormat="1" ht="20.100000000000001" hidden="1" customHeight="1">
      <c r="A136" s="865" t="s">
        <v>4918</v>
      </c>
      <c r="B136" s="1168" t="s">
        <v>1996</v>
      </c>
      <c r="C136" s="1154" t="s">
        <v>4921</v>
      </c>
      <c r="D136" s="1154">
        <v>46062</v>
      </c>
      <c r="E136" s="1151">
        <f t="shared" ref="E136" si="24">D136+3</f>
        <v>46065</v>
      </c>
      <c r="F136" s="1351"/>
      <c r="G136" s="1151">
        <v>7</v>
      </c>
      <c r="H136" s="155"/>
      <c r="J136" s="155"/>
    </row>
    <row r="137" spans="1:10" s="14" customFormat="1" ht="20.100000000000001" hidden="1" customHeight="1">
      <c r="A137" s="865"/>
      <c r="B137" s="1168" t="s">
        <v>1996</v>
      </c>
      <c r="C137" s="1154" t="s">
        <v>4922</v>
      </c>
      <c r="D137" s="1154">
        <v>46069</v>
      </c>
      <c r="E137" s="1151">
        <f t="shared" ref="E137" si="25">D137+3</f>
        <v>46072</v>
      </c>
      <c r="F137" s="1351"/>
      <c r="G137" s="1151">
        <v>8</v>
      </c>
      <c r="H137" s="155"/>
      <c r="J137" s="155"/>
    </row>
    <row r="138" spans="1:10" s="14" customFormat="1" ht="20.100000000000001" hidden="1" customHeight="1">
      <c r="A138" s="865" t="s">
        <v>1996</v>
      </c>
      <c r="B138" s="1167" t="s">
        <v>4822</v>
      </c>
      <c r="C138" s="1154" t="s">
        <v>4923</v>
      </c>
      <c r="D138" s="1154">
        <v>46080</v>
      </c>
      <c r="E138" s="1151">
        <f>D138+4</f>
        <v>46084</v>
      </c>
      <c r="F138" s="1351"/>
      <c r="G138" s="1151">
        <v>10</v>
      </c>
      <c r="H138" s="155"/>
      <c r="J138" s="155"/>
    </row>
    <row r="139" spans="1:10" s="14" customFormat="1" ht="20.100000000000001" hidden="1" customHeight="1">
      <c r="A139" s="865" t="s">
        <v>4822</v>
      </c>
      <c r="B139" s="1167" t="s">
        <v>1996</v>
      </c>
      <c r="C139" s="1154" t="s">
        <v>4924</v>
      </c>
      <c r="D139" s="1154">
        <v>46094</v>
      </c>
      <c r="E139" s="1151">
        <f t="shared" ref="E139:E151" si="26">D139+4</f>
        <v>46098</v>
      </c>
      <c r="F139" s="1351"/>
      <c r="G139" s="1151">
        <v>11</v>
      </c>
      <c r="H139" s="155"/>
      <c r="J139" s="155"/>
    </row>
    <row r="140" spans="1:10" s="14" customFormat="1" ht="20.100000000000001" hidden="1" customHeight="1">
      <c r="A140" s="865" t="s">
        <v>1996</v>
      </c>
      <c r="B140" s="1168" t="s">
        <v>4822</v>
      </c>
      <c r="C140" s="1154" t="s">
        <v>4925</v>
      </c>
      <c r="D140" s="959" t="s">
        <v>283</v>
      </c>
      <c r="E140" s="1151">
        <v>46099</v>
      </c>
      <c r="F140" s="1351"/>
      <c r="G140" s="1151">
        <v>12</v>
      </c>
      <c r="H140" s="155"/>
      <c r="J140" s="155"/>
    </row>
    <row r="141" spans="1:10" s="14" customFormat="1" ht="20.100000000000001" hidden="1" customHeight="1">
      <c r="A141" s="865" t="s">
        <v>4825</v>
      </c>
      <c r="B141" s="1159" t="s">
        <v>459</v>
      </c>
      <c r="C141" s="1154" t="s">
        <v>4926</v>
      </c>
      <c r="D141" s="1154">
        <v>46107</v>
      </c>
      <c r="E141" s="1151">
        <f t="shared" si="26"/>
        <v>46111</v>
      </c>
      <c r="F141" s="1351"/>
      <c r="G141" s="1151">
        <v>13</v>
      </c>
      <c r="H141" s="155"/>
      <c r="J141" s="155"/>
    </row>
    <row r="142" spans="1:10" s="14" customFormat="1" ht="20.100000000000001" hidden="1" customHeight="1">
      <c r="A142" s="865" t="s">
        <v>4830</v>
      </c>
      <c r="B142" s="1167" t="s">
        <v>4822</v>
      </c>
      <c r="C142" s="1154" t="s">
        <v>4927</v>
      </c>
      <c r="D142" s="1154">
        <v>46107</v>
      </c>
      <c r="E142" s="1151">
        <v>46113</v>
      </c>
      <c r="F142" s="1351"/>
      <c r="G142" s="1151">
        <v>14</v>
      </c>
      <c r="H142" s="155"/>
      <c r="J142" s="155"/>
    </row>
    <row r="143" spans="1:10" s="14" customFormat="1" ht="20.100000000000001" hidden="1" customHeight="1">
      <c r="A143" s="865" t="s">
        <v>4832</v>
      </c>
      <c r="B143" s="1167" t="s">
        <v>1996</v>
      </c>
      <c r="C143" s="1154" t="s">
        <v>4928</v>
      </c>
      <c r="D143" s="1154">
        <v>46116</v>
      </c>
      <c r="E143" s="1151">
        <f t="shared" si="26"/>
        <v>46120</v>
      </c>
      <c r="F143" s="1351"/>
      <c r="G143" s="1151">
        <v>15</v>
      </c>
      <c r="H143" s="155"/>
      <c r="J143" s="155"/>
    </row>
    <row r="144" spans="1:10" s="14" customFormat="1" ht="20.100000000000001" hidden="1" customHeight="1">
      <c r="A144" s="865" t="s">
        <v>4830</v>
      </c>
      <c r="B144" s="1168" t="s">
        <v>4822</v>
      </c>
      <c r="C144" s="1154" t="s">
        <v>4929</v>
      </c>
      <c r="D144" s="1154">
        <v>46124</v>
      </c>
      <c r="E144" s="1151">
        <f t="shared" si="26"/>
        <v>46128</v>
      </c>
      <c r="F144" s="1351"/>
      <c r="G144" s="1151">
        <v>16</v>
      </c>
      <c r="H144" s="155"/>
      <c r="J144" s="155"/>
    </row>
    <row r="145" spans="1:10" s="14" customFormat="1" ht="20.100000000000001" hidden="1" customHeight="1">
      <c r="A145" s="865" t="s">
        <v>4827</v>
      </c>
      <c r="B145" s="1167" t="s">
        <v>1996</v>
      </c>
      <c r="C145" s="1154" t="s">
        <v>4930</v>
      </c>
      <c r="D145" s="1154">
        <v>46133</v>
      </c>
      <c r="E145" s="1151">
        <f t="shared" si="26"/>
        <v>46137</v>
      </c>
      <c r="F145" s="1351"/>
      <c r="G145" s="1151">
        <v>17</v>
      </c>
      <c r="H145" s="155"/>
      <c r="J145" s="155"/>
    </row>
    <row r="146" spans="1:10" s="14" customFormat="1" ht="20.100000000000001" hidden="1" customHeight="1">
      <c r="A146" s="865" t="s">
        <v>4830</v>
      </c>
      <c r="B146" s="1168" t="s">
        <v>4822</v>
      </c>
      <c r="C146" s="1154" t="s">
        <v>4931</v>
      </c>
      <c r="D146" s="1154">
        <v>46139</v>
      </c>
      <c r="E146" s="1151">
        <f t="shared" si="26"/>
        <v>46143</v>
      </c>
      <c r="F146" s="1351"/>
      <c r="G146" s="1151">
        <v>18</v>
      </c>
      <c r="H146" s="155"/>
      <c r="J146" s="155"/>
    </row>
    <row r="147" spans="1:10" s="14" customFormat="1" ht="20.100000000000001" hidden="1" customHeight="1">
      <c r="A147" s="865" t="s">
        <v>4827</v>
      </c>
      <c r="B147" s="1167" t="s">
        <v>1996</v>
      </c>
      <c r="C147" s="1154" t="s">
        <v>4932</v>
      </c>
      <c r="D147" s="959" t="s">
        <v>283</v>
      </c>
      <c r="E147" s="1151">
        <v>46151</v>
      </c>
      <c r="F147" s="1351"/>
      <c r="G147" s="1263">
        <v>19</v>
      </c>
      <c r="H147" s="155"/>
      <c r="J147" s="155"/>
    </row>
    <row r="148" spans="1:10" s="14" customFormat="1" ht="20.100000000000001" hidden="1" customHeight="1">
      <c r="A148" s="865" t="s">
        <v>4825</v>
      </c>
      <c r="B148" s="1168" t="s">
        <v>4822</v>
      </c>
      <c r="C148" s="1154" t="s">
        <v>4933</v>
      </c>
      <c r="D148" s="1154">
        <v>46156</v>
      </c>
      <c r="E148" s="1151">
        <f t="shared" si="26"/>
        <v>46160</v>
      </c>
      <c r="F148" s="1351"/>
      <c r="G148" s="1263">
        <v>20</v>
      </c>
      <c r="H148" s="155"/>
      <c r="J148" s="155"/>
    </row>
    <row r="149" spans="1:10" s="14" customFormat="1" ht="20.100000000000001" hidden="1" customHeight="1">
      <c r="A149" s="865" t="s">
        <v>4830</v>
      </c>
      <c r="B149" s="1167" t="s">
        <v>4838</v>
      </c>
      <c r="C149" s="1154" t="s">
        <v>4934</v>
      </c>
      <c r="D149" s="1154">
        <v>46162</v>
      </c>
      <c r="E149" s="1151">
        <f t="shared" si="26"/>
        <v>46166</v>
      </c>
      <c r="F149" s="1351"/>
      <c r="G149" s="1263">
        <v>21</v>
      </c>
      <c r="H149" s="155"/>
      <c r="J149" s="155"/>
    </row>
    <row r="150" spans="1:10" s="14" customFormat="1" ht="20.100000000000001" hidden="1" customHeight="1">
      <c r="A150" s="865" t="s">
        <v>4844</v>
      </c>
      <c r="B150" s="1167" t="s">
        <v>3853</v>
      </c>
      <c r="C150" s="1154" t="s">
        <v>4935</v>
      </c>
      <c r="D150" s="1154">
        <v>46164</v>
      </c>
      <c r="E150" s="959" t="s">
        <v>283</v>
      </c>
      <c r="F150" s="1351"/>
      <c r="G150" s="1263">
        <v>22</v>
      </c>
      <c r="H150" s="155"/>
      <c r="J150" s="155"/>
    </row>
    <row r="151" spans="1:10" s="14" customFormat="1" ht="20.100000000000001" customHeight="1">
      <c r="A151" s="865" t="s">
        <v>4846</v>
      </c>
      <c r="B151" s="1167" t="s">
        <v>3853</v>
      </c>
      <c r="C151" s="1154" t="s">
        <v>4936</v>
      </c>
      <c r="D151" s="1154">
        <v>46176</v>
      </c>
      <c r="E151" s="1151">
        <f t="shared" si="26"/>
        <v>46180</v>
      </c>
      <c r="F151" s="1351"/>
      <c r="G151" s="1263">
        <v>23</v>
      </c>
      <c r="H151" s="155"/>
      <c r="J151" s="155"/>
    </row>
    <row r="152" spans="1:10" s="14" customFormat="1" ht="20.100000000000001" customHeight="1">
      <c r="A152" s="865" t="s">
        <v>3853</v>
      </c>
      <c r="B152" s="1168" t="s">
        <v>4838</v>
      </c>
      <c r="C152" s="1154" t="s">
        <v>4937</v>
      </c>
      <c r="D152" s="1154">
        <v>46186</v>
      </c>
      <c r="E152" s="1151">
        <f t="shared" ref="E152" si="27">D152+4</f>
        <v>46190</v>
      </c>
      <c r="F152" s="1351"/>
      <c r="G152" s="1263">
        <v>24</v>
      </c>
      <c r="H152" s="155"/>
      <c r="J152" s="155"/>
    </row>
    <row r="153" spans="1:10" s="14" customFormat="1" ht="20.100000000000001" customHeight="1">
      <c r="A153" s="865" t="s">
        <v>4846</v>
      </c>
      <c r="B153" s="1167" t="s">
        <v>2711</v>
      </c>
      <c r="C153" s="1154" t="s">
        <v>4938</v>
      </c>
      <c r="D153" s="1154">
        <v>46193</v>
      </c>
      <c r="E153" s="1151">
        <f t="shared" ref="E153:E154" si="28">D153+4</f>
        <v>46197</v>
      </c>
      <c r="F153" s="1351"/>
      <c r="G153" s="1263">
        <v>25</v>
      </c>
      <c r="H153" s="155"/>
      <c r="J153" s="155"/>
    </row>
    <row r="154" spans="1:10" s="14" customFormat="1" ht="20.100000000000001" customHeight="1">
      <c r="A154" s="865" t="s">
        <v>4939</v>
      </c>
      <c r="B154" s="1159" t="s">
        <v>459</v>
      </c>
      <c r="C154" s="1154" t="s">
        <v>4940</v>
      </c>
      <c r="D154" s="1154">
        <v>46193</v>
      </c>
      <c r="E154" s="1151">
        <f t="shared" si="28"/>
        <v>46197</v>
      </c>
      <c r="F154" s="1351"/>
      <c r="G154" s="1263">
        <v>26</v>
      </c>
      <c r="H154" s="155"/>
      <c r="J154" s="155"/>
    </row>
    <row r="155" spans="1:10" s="14" customFormat="1" ht="20.100000000000001" customHeight="1">
      <c r="A155" s="865" t="s">
        <v>4846</v>
      </c>
      <c r="B155" s="1167" t="s">
        <v>2711</v>
      </c>
      <c r="C155" s="1154" t="s">
        <v>4941</v>
      </c>
      <c r="D155" s="1154">
        <v>46200</v>
      </c>
      <c r="E155" s="1151">
        <f t="shared" ref="E155" si="29">D155+4</f>
        <v>46204</v>
      </c>
      <c r="F155" s="1351"/>
      <c r="G155" s="1263">
        <v>27</v>
      </c>
      <c r="H155" s="155"/>
      <c r="J155" s="155"/>
    </row>
    <row r="156" spans="1:10" s="14" customFormat="1" ht="20.100000000000001" customHeight="1">
      <c r="A156" s="865" t="s">
        <v>4942</v>
      </c>
      <c r="B156" s="1159" t="s">
        <v>307</v>
      </c>
      <c r="C156" s="1154" t="s">
        <v>4943</v>
      </c>
      <c r="D156" s="1160">
        <v>46207</v>
      </c>
      <c r="E156" s="905" t="s">
        <v>283</v>
      </c>
      <c r="F156" s="1351"/>
      <c r="G156" s="1263">
        <v>28</v>
      </c>
      <c r="H156" s="155"/>
      <c r="J156" s="155"/>
    </row>
    <row r="157" spans="1:10" s="14" customFormat="1" ht="20.100000000000001" customHeight="1">
      <c r="A157" s="865" t="s">
        <v>4944</v>
      </c>
      <c r="B157" s="1159" t="s">
        <v>307</v>
      </c>
      <c r="C157" s="1154" t="s">
        <v>4945</v>
      </c>
      <c r="D157" s="1160">
        <v>46214</v>
      </c>
      <c r="E157" s="1160">
        <f t="shared" ref="E157" si="30">D157+4</f>
        <v>46218</v>
      </c>
      <c r="F157" s="1351"/>
      <c r="G157" s="1263">
        <v>29</v>
      </c>
      <c r="H157" s="155"/>
      <c r="J157" s="155"/>
    </row>
    <row r="158" spans="1:10" s="14" customFormat="1" ht="15.6">
      <c r="A158" s="861"/>
      <c r="B158" s="1088" t="s">
        <v>464</v>
      </c>
      <c r="C158" s="677"/>
      <c r="D158" s="677"/>
      <c r="E158" s="677"/>
      <c r="F158" s="677"/>
      <c r="G158" s="677"/>
      <c r="H158" s="407"/>
      <c r="I158" s="407"/>
      <c r="J158" s="155"/>
    </row>
    <row r="162" spans="1:15" ht="14.45" thickBot="1"/>
    <row r="163" spans="1:15" s="147" customFormat="1" ht="20.100000000000001" customHeight="1">
      <c r="B163" s="887"/>
      <c r="C163" s="888"/>
      <c r="D163" s="889"/>
      <c r="E163" s="890"/>
      <c r="F163" s="891"/>
      <c r="G163" s="892"/>
      <c r="H163" s="893"/>
    </row>
    <row r="164" spans="1:15" s="147" customFormat="1" ht="18" customHeight="1">
      <c r="B164" s="777" t="s">
        <v>465</v>
      </c>
      <c r="C164" s="145"/>
      <c r="D164" s="147" t="s">
        <v>466</v>
      </c>
      <c r="G164" s="147" t="s">
        <v>467</v>
      </c>
      <c r="H164" s="778"/>
    </row>
    <row r="165" spans="1:15" s="147" customFormat="1" ht="20.100000000000001" customHeight="1">
      <c r="B165" s="779" t="s">
        <v>468</v>
      </c>
      <c r="C165" s="1080" t="s">
        <v>469</v>
      </c>
      <c r="D165" s="133" t="s">
        <v>470</v>
      </c>
      <c r="F165" s="1080" t="s">
        <v>471</v>
      </c>
      <c r="G165" s="145" t="s">
        <v>472</v>
      </c>
      <c r="H165" s="1081" t="s">
        <v>473</v>
      </c>
    </row>
    <row r="166" spans="1:15" s="147" customFormat="1" ht="20.100000000000001" customHeight="1">
      <c r="B166" s="779" t="s">
        <v>474</v>
      </c>
      <c r="C166" s="1080" t="s">
        <v>475</v>
      </c>
      <c r="D166" s="133" t="s">
        <v>476</v>
      </c>
      <c r="E166" s="148" t="s">
        <v>477</v>
      </c>
      <c r="F166" s="1082" t="s">
        <v>478</v>
      </c>
      <c r="G166" s="145" t="s">
        <v>479</v>
      </c>
      <c r="H166" s="1081" t="s">
        <v>480</v>
      </c>
    </row>
    <row r="167" spans="1:15" s="147" customFormat="1" ht="20.100000000000001" customHeight="1">
      <c r="B167" s="782" t="s">
        <v>481</v>
      </c>
      <c r="C167" s="1083" t="s">
        <v>482</v>
      </c>
      <c r="D167" s="133" t="s">
        <v>483</v>
      </c>
      <c r="E167" s="148" t="s">
        <v>484</v>
      </c>
      <c r="F167" s="1082" t="s">
        <v>485</v>
      </c>
      <c r="G167" s="587" t="s">
        <v>486</v>
      </c>
      <c r="H167" s="1084" t="s">
        <v>487</v>
      </c>
    </row>
    <row r="168" spans="1:15" s="147" customFormat="1" ht="20.100000000000001" customHeight="1">
      <c r="B168" s="782" t="s">
        <v>488</v>
      </c>
      <c r="C168" s="1083" t="s">
        <v>489</v>
      </c>
      <c r="D168" s="133" t="s">
        <v>490</v>
      </c>
      <c r="E168" s="148" t="s">
        <v>491</v>
      </c>
      <c r="F168" s="1082" t="s">
        <v>492</v>
      </c>
      <c r="G168" s="587" t="s">
        <v>493</v>
      </c>
      <c r="H168" s="1084" t="s">
        <v>494</v>
      </c>
      <c r="N168" s="149"/>
      <c r="O168" s="149"/>
    </row>
    <row r="169" spans="1:15" s="147" customFormat="1" ht="20.100000000000001" customHeight="1">
      <c r="B169" s="782" t="s">
        <v>1888</v>
      </c>
      <c r="C169" s="1083" t="s">
        <v>496</v>
      </c>
      <c r="D169" s="133" t="s">
        <v>497</v>
      </c>
      <c r="E169" s="148" t="s">
        <v>498</v>
      </c>
      <c r="F169" s="1082" t="s">
        <v>499</v>
      </c>
      <c r="G169" s="587" t="s">
        <v>500</v>
      </c>
      <c r="H169" s="1084" t="s">
        <v>501</v>
      </c>
      <c r="N169" s="149"/>
      <c r="O169" s="149"/>
    </row>
    <row r="170" spans="1:15" s="147" customFormat="1" ht="20.100000000000001" customHeight="1">
      <c r="B170" s="782" t="s">
        <v>502</v>
      </c>
      <c r="C170" s="1083" t="s">
        <v>503</v>
      </c>
      <c r="D170" s="133" t="s">
        <v>504</v>
      </c>
      <c r="E170" s="148" t="s">
        <v>505</v>
      </c>
      <c r="F170" s="1082" t="s">
        <v>506</v>
      </c>
      <c r="G170" s="587" t="s">
        <v>507</v>
      </c>
      <c r="H170" s="1084" t="s">
        <v>508</v>
      </c>
      <c r="N170" s="149"/>
      <c r="O170" s="149"/>
    </row>
    <row r="171" spans="1:15" s="147" customFormat="1" ht="20.100000000000001" customHeight="1">
      <c r="B171" s="782" t="s">
        <v>509</v>
      </c>
      <c r="C171" s="1083" t="s">
        <v>510</v>
      </c>
      <c r="D171" s="133" t="s">
        <v>511</v>
      </c>
      <c r="E171" s="148" t="s">
        <v>512</v>
      </c>
      <c r="F171" s="1080" t="s">
        <v>513</v>
      </c>
      <c r="G171" s="587" t="s">
        <v>514</v>
      </c>
      <c r="H171" s="786" t="s">
        <v>515</v>
      </c>
      <c r="N171" s="149"/>
      <c r="O171" s="149"/>
    </row>
    <row r="172" spans="1:15" s="149" customFormat="1" ht="20.100000000000001" customHeight="1">
      <c r="A172" s="1018"/>
      <c r="B172" s="782" t="s">
        <v>516</v>
      </c>
      <c r="C172" s="1083" t="s">
        <v>517</v>
      </c>
      <c r="D172" s="133" t="s">
        <v>518</v>
      </c>
      <c r="E172" s="148" t="s">
        <v>519</v>
      </c>
      <c r="F172" s="738" t="s">
        <v>520</v>
      </c>
      <c r="G172" s="147"/>
      <c r="H172" s="787"/>
      <c r="I172" s="145"/>
      <c r="J172" s="145"/>
      <c r="K172" s="145"/>
    </row>
    <row r="173" spans="1:15" s="149" customFormat="1" ht="20.100000000000001" customHeight="1" thickBot="1">
      <c r="A173" s="1018"/>
      <c r="B173" s="1085"/>
      <c r="C173" s="790"/>
      <c r="D173" s="790"/>
      <c r="E173" s="790"/>
      <c r="F173" s="790"/>
      <c r="G173" s="790"/>
      <c r="H173" s="1086"/>
      <c r="I173" s="145"/>
      <c r="J173" s="145"/>
      <c r="K173" s="145"/>
    </row>
    <row r="179" spans="1:21" s="266" customFormat="1" ht="55.15" hidden="1">
      <c r="A179" s="864"/>
      <c r="B179" s="369"/>
      <c r="C179" s="1"/>
      <c r="D179" s="395" t="s">
        <v>1971</v>
      </c>
      <c r="E179" s="119" t="s">
        <v>4946</v>
      </c>
      <c r="F179" s="119" t="s">
        <v>4947</v>
      </c>
      <c r="G179" s="119" t="s">
        <v>4948</v>
      </c>
      <c r="H179" s="119" t="s">
        <v>4949</v>
      </c>
      <c r="I179" s="119" t="s">
        <v>4950</v>
      </c>
      <c r="J179" s="119" t="s">
        <v>4951</v>
      </c>
      <c r="K179" s="370" t="s">
        <v>4952</v>
      </c>
      <c r="L179" s="370" t="s">
        <v>4953</v>
      </c>
      <c r="M179" s="119" t="s">
        <v>4954</v>
      </c>
      <c r="N179" s="119" t="s">
        <v>4955</v>
      </c>
      <c r="O179" s="119" t="s">
        <v>4956</v>
      </c>
      <c r="P179" s="370" t="s">
        <v>4957</v>
      </c>
      <c r="Q179" s="119" t="s">
        <v>4958</v>
      </c>
      <c r="R179" s="119" t="s">
        <v>4959</v>
      </c>
      <c r="S179" s="119" t="s">
        <v>4960</v>
      </c>
      <c r="T179" s="119" t="s">
        <v>4961</v>
      </c>
      <c r="U179" s="119" t="s">
        <v>4962</v>
      </c>
    </row>
    <row r="180" spans="1:21" s="266" customFormat="1" ht="20.100000000000001" hidden="1" customHeight="1">
      <c r="A180" s="864"/>
      <c r="B180" s="1"/>
      <c r="C180" s="1" t="s">
        <v>4963</v>
      </c>
      <c r="D180" s="402"/>
      <c r="E180" s="402" t="s">
        <v>47</v>
      </c>
      <c r="F180" s="402" t="s">
        <v>134</v>
      </c>
      <c r="G180" s="402" t="s">
        <v>53</v>
      </c>
      <c r="H180" s="395" t="s">
        <v>104</v>
      </c>
      <c r="I180" s="395" t="s">
        <v>4964</v>
      </c>
      <c r="J180" s="371" t="s">
        <v>4965</v>
      </c>
      <c r="K180" s="370" t="s">
        <v>4965</v>
      </c>
      <c r="L180" s="370" t="s">
        <v>4966</v>
      </c>
      <c r="M180" s="402" t="s">
        <v>32</v>
      </c>
      <c r="N180" s="402" t="s">
        <v>4967</v>
      </c>
      <c r="O180" s="402" t="s">
        <v>4967</v>
      </c>
      <c r="P180" s="372" t="s">
        <v>4967</v>
      </c>
      <c r="Q180" s="372" t="s">
        <v>4968</v>
      </c>
      <c r="R180" s="372" t="s">
        <v>4969</v>
      </c>
      <c r="S180" s="372" t="s">
        <v>4970</v>
      </c>
      <c r="T180" s="372" t="s">
        <v>4971</v>
      </c>
      <c r="U180" s="372" t="s">
        <v>4972</v>
      </c>
    </row>
    <row r="181" spans="1:21" s="266" customFormat="1" ht="20.100000000000001" hidden="1" customHeight="1">
      <c r="A181" s="864"/>
      <c r="B181" s="373" t="s">
        <v>249</v>
      </c>
      <c r="C181" s="373" t="s">
        <v>250</v>
      </c>
      <c r="D181" s="373" t="s">
        <v>1751</v>
      </c>
      <c r="E181" s="373" t="s">
        <v>1751</v>
      </c>
      <c r="F181" s="373" t="s">
        <v>1751</v>
      </c>
      <c r="G181" s="373" t="s">
        <v>1751</v>
      </c>
      <c r="H181" s="373" t="s">
        <v>1751</v>
      </c>
      <c r="I181" s="373" t="s">
        <v>1751</v>
      </c>
      <c r="J181" s="373" t="s">
        <v>1751</v>
      </c>
      <c r="K181" s="374" t="s">
        <v>1751</v>
      </c>
      <c r="L181" s="375" t="s">
        <v>1751</v>
      </c>
      <c r="M181" s="373" t="s">
        <v>1751</v>
      </c>
      <c r="N181" s="373" t="s">
        <v>1751</v>
      </c>
      <c r="O181" s="373" t="s">
        <v>1751</v>
      </c>
      <c r="P181" s="375" t="s">
        <v>1751</v>
      </c>
      <c r="Q181" s="375" t="s">
        <v>1751</v>
      </c>
      <c r="R181" s="375" t="s">
        <v>1751</v>
      </c>
      <c r="S181" s="375" t="s">
        <v>1751</v>
      </c>
      <c r="T181" s="375" t="s">
        <v>1751</v>
      </c>
      <c r="U181" s="375" t="s">
        <v>1751</v>
      </c>
    </row>
    <row r="182" spans="1:21" hidden="1">
      <c r="B182" s="136" t="s">
        <v>4973</v>
      </c>
      <c r="C182" s="137" t="s">
        <v>4974</v>
      </c>
      <c r="D182" s="6">
        <v>44288</v>
      </c>
      <c r="E182" s="6">
        <f t="shared" ref="E182:E186" si="31">D182+4</f>
        <v>44292</v>
      </c>
      <c r="F182" s="6">
        <f t="shared" ref="F182:F189" si="32">D182+6</f>
        <v>44294</v>
      </c>
      <c r="G182" s="6">
        <f t="shared" ref="G182:G189" si="33">D182+11</f>
        <v>44299</v>
      </c>
      <c r="H182" s="376">
        <f t="shared" ref="H182:H189" si="34">G182+15</f>
        <v>44314</v>
      </c>
      <c r="I182" s="6">
        <f t="shared" ref="I182:I189" si="35">D182+24</f>
        <v>44312</v>
      </c>
      <c r="J182" s="6">
        <f t="shared" ref="J182:J189" si="36">D182+21</f>
        <v>44309</v>
      </c>
      <c r="K182" s="6">
        <f t="shared" ref="K182:K189" si="37">D182+21</f>
        <v>44309</v>
      </c>
      <c r="L182" s="6">
        <f t="shared" ref="L182:L189" si="38">D182+38</f>
        <v>44326</v>
      </c>
      <c r="M182" s="6">
        <f t="shared" ref="M182:M189" si="39">D182+5</f>
        <v>44293</v>
      </c>
      <c r="N182" s="6">
        <f t="shared" ref="N182:N189" si="40">D182+21</f>
        <v>44309</v>
      </c>
      <c r="O182" s="6">
        <f t="shared" ref="O182:O189" si="41">D182+21</f>
        <v>44309</v>
      </c>
      <c r="P182" s="6">
        <f t="shared" ref="P182:P189" si="42">D182+21</f>
        <v>44309</v>
      </c>
      <c r="Q182" s="6">
        <f t="shared" ref="Q182:Q189" si="43">D182+20</f>
        <v>44308</v>
      </c>
      <c r="R182" s="6">
        <f t="shared" ref="R182:R189" si="44">D182+25</f>
        <v>44313</v>
      </c>
      <c r="S182" s="6">
        <f t="shared" ref="S182:S189" si="45">D182+22</f>
        <v>44310</v>
      </c>
      <c r="T182" s="6">
        <f t="shared" ref="T182:T189" si="46">D182+19</f>
        <v>44307</v>
      </c>
      <c r="U182" s="6">
        <f t="shared" ref="U182:U189" si="47">D182+18</f>
        <v>44306</v>
      </c>
    </row>
    <row r="183" spans="1:21" hidden="1">
      <c r="A183" s="863" t="s">
        <v>4975</v>
      </c>
      <c r="B183" s="378" t="s">
        <v>459</v>
      </c>
      <c r="C183" s="137" t="s">
        <v>4976</v>
      </c>
      <c r="D183" s="6">
        <f t="shared" ref="D183:D189" si="48">D182+7</f>
        <v>44295</v>
      </c>
      <c r="E183" s="6">
        <f t="shared" si="31"/>
        <v>44299</v>
      </c>
      <c r="F183" s="6">
        <f t="shared" si="32"/>
        <v>44301</v>
      </c>
      <c r="G183" s="6">
        <f t="shared" si="33"/>
        <v>44306</v>
      </c>
      <c r="H183" s="376">
        <f t="shared" si="34"/>
        <v>44321</v>
      </c>
      <c r="I183" s="6">
        <f t="shared" si="35"/>
        <v>44319</v>
      </c>
      <c r="J183" s="6">
        <f t="shared" si="36"/>
        <v>44316</v>
      </c>
      <c r="K183" s="6">
        <f t="shared" si="37"/>
        <v>44316</v>
      </c>
      <c r="L183" s="6">
        <f t="shared" si="38"/>
        <v>44333</v>
      </c>
      <c r="M183" s="6">
        <f t="shared" si="39"/>
        <v>44300</v>
      </c>
      <c r="N183" s="6">
        <f t="shared" si="40"/>
        <v>44316</v>
      </c>
      <c r="O183" s="6">
        <f t="shared" si="41"/>
        <v>44316</v>
      </c>
      <c r="P183" s="6">
        <f t="shared" si="42"/>
        <v>44316</v>
      </c>
      <c r="Q183" s="6">
        <f t="shared" si="43"/>
        <v>44315</v>
      </c>
      <c r="R183" s="6">
        <f t="shared" si="44"/>
        <v>44320</v>
      </c>
      <c r="S183" s="6">
        <f t="shared" si="45"/>
        <v>44317</v>
      </c>
      <c r="T183" s="6">
        <f t="shared" si="46"/>
        <v>44314</v>
      </c>
      <c r="U183" s="6">
        <f t="shared" si="47"/>
        <v>44313</v>
      </c>
    </row>
    <row r="184" spans="1:21" hidden="1">
      <c r="A184" s="863" t="s">
        <v>4977</v>
      </c>
      <c r="B184" s="378" t="s">
        <v>459</v>
      </c>
      <c r="C184" s="137" t="s">
        <v>4978</v>
      </c>
      <c r="D184" s="6">
        <f t="shared" si="48"/>
        <v>44302</v>
      </c>
      <c r="E184" s="6">
        <f t="shared" si="31"/>
        <v>44306</v>
      </c>
      <c r="F184" s="6">
        <f t="shared" si="32"/>
        <v>44308</v>
      </c>
      <c r="G184" s="6">
        <f t="shared" si="33"/>
        <v>44313</v>
      </c>
      <c r="H184" s="376">
        <f t="shared" si="34"/>
        <v>44328</v>
      </c>
      <c r="I184" s="6">
        <f t="shared" si="35"/>
        <v>44326</v>
      </c>
      <c r="J184" s="6">
        <f t="shared" si="36"/>
        <v>44323</v>
      </c>
      <c r="K184" s="6">
        <f t="shared" si="37"/>
        <v>44323</v>
      </c>
      <c r="L184" s="6">
        <f t="shared" si="38"/>
        <v>44340</v>
      </c>
      <c r="M184" s="6">
        <f t="shared" si="39"/>
        <v>44307</v>
      </c>
      <c r="N184" s="6">
        <f t="shared" si="40"/>
        <v>44323</v>
      </c>
      <c r="O184" s="6">
        <f t="shared" si="41"/>
        <v>44323</v>
      </c>
      <c r="P184" s="6">
        <f t="shared" si="42"/>
        <v>44323</v>
      </c>
      <c r="Q184" s="6">
        <f t="shared" si="43"/>
        <v>44322</v>
      </c>
      <c r="R184" s="6">
        <f t="shared" si="44"/>
        <v>44327</v>
      </c>
      <c r="S184" s="6">
        <f t="shared" si="45"/>
        <v>44324</v>
      </c>
      <c r="T184" s="6">
        <f t="shared" si="46"/>
        <v>44321</v>
      </c>
      <c r="U184" s="6">
        <f t="shared" si="47"/>
        <v>44320</v>
      </c>
    </row>
    <row r="185" spans="1:21" hidden="1">
      <c r="A185" s="863" t="s">
        <v>4979</v>
      </c>
      <c r="B185" s="378" t="s">
        <v>459</v>
      </c>
      <c r="C185" s="137" t="s">
        <v>4980</v>
      </c>
      <c r="D185" s="6">
        <f t="shared" si="48"/>
        <v>44309</v>
      </c>
      <c r="E185" s="6">
        <f t="shared" si="31"/>
        <v>44313</v>
      </c>
      <c r="F185" s="6">
        <f t="shared" si="32"/>
        <v>44315</v>
      </c>
      <c r="G185" s="6">
        <f t="shared" si="33"/>
        <v>44320</v>
      </c>
      <c r="H185" s="376">
        <f t="shared" si="34"/>
        <v>44335</v>
      </c>
      <c r="I185" s="6">
        <f t="shared" si="35"/>
        <v>44333</v>
      </c>
      <c r="J185" s="6">
        <f t="shared" si="36"/>
        <v>44330</v>
      </c>
      <c r="K185" s="6">
        <f t="shared" si="37"/>
        <v>44330</v>
      </c>
      <c r="L185" s="6">
        <f t="shared" si="38"/>
        <v>44347</v>
      </c>
      <c r="M185" s="6">
        <f t="shared" si="39"/>
        <v>44314</v>
      </c>
      <c r="N185" s="6">
        <f t="shared" si="40"/>
        <v>44330</v>
      </c>
      <c r="O185" s="6">
        <f t="shared" si="41"/>
        <v>44330</v>
      </c>
      <c r="P185" s="6">
        <f t="shared" si="42"/>
        <v>44330</v>
      </c>
      <c r="Q185" s="6">
        <f t="shared" si="43"/>
        <v>44329</v>
      </c>
      <c r="R185" s="6">
        <f t="shared" si="44"/>
        <v>44334</v>
      </c>
      <c r="S185" s="6">
        <f t="shared" si="45"/>
        <v>44331</v>
      </c>
      <c r="T185" s="6">
        <f t="shared" si="46"/>
        <v>44328</v>
      </c>
      <c r="U185" s="6">
        <f t="shared" si="47"/>
        <v>44327</v>
      </c>
    </row>
    <row r="186" spans="1:21" hidden="1">
      <c r="A186" s="863"/>
      <c r="B186" s="378" t="s">
        <v>459</v>
      </c>
      <c r="C186" s="137" t="s">
        <v>4981</v>
      </c>
      <c r="D186" s="6">
        <f t="shared" si="48"/>
        <v>44316</v>
      </c>
      <c r="E186" s="6">
        <f t="shared" si="31"/>
        <v>44320</v>
      </c>
      <c r="F186" s="6">
        <f t="shared" si="32"/>
        <v>44322</v>
      </c>
      <c r="G186" s="6">
        <f t="shared" si="33"/>
        <v>44327</v>
      </c>
      <c r="H186" s="376">
        <f t="shared" si="34"/>
        <v>44342</v>
      </c>
      <c r="I186" s="6">
        <f t="shared" si="35"/>
        <v>44340</v>
      </c>
      <c r="J186" s="6">
        <f t="shared" si="36"/>
        <v>44337</v>
      </c>
      <c r="K186" s="6">
        <f t="shared" si="37"/>
        <v>44337</v>
      </c>
      <c r="L186" s="6">
        <f t="shared" si="38"/>
        <v>44354</v>
      </c>
      <c r="M186" s="6">
        <f t="shared" si="39"/>
        <v>44321</v>
      </c>
      <c r="N186" s="6">
        <f t="shared" si="40"/>
        <v>44337</v>
      </c>
      <c r="O186" s="6">
        <f t="shared" si="41"/>
        <v>44337</v>
      </c>
      <c r="P186" s="6">
        <f t="shared" si="42"/>
        <v>44337</v>
      </c>
      <c r="Q186" s="6">
        <f t="shared" si="43"/>
        <v>44336</v>
      </c>
      <c r="R186" s="6">
        <f t="shared" si="44"/>
        <v>44341</v>
      </c>
      <c r="S186" s="6">
        <f t="shared" si="45"/>
        <v>44338</v>
      </c>
      <c r="T186" s="6">
        <f t="shared" si="46"/>
        <v>44335</v>
      </c>
      <c r="U186" s="6">
        <f t="shared" si="47"/>
        <v>44334</v>
      </c>
    </row>
    <row r="187" spans="1:21" hidden="1">
      <c r="A187" s="863"/>
      <c r="B187" s="380" t="s">
        <v>459</v>
      </c>
      <c r="C187" s="359" t="s">
        <v>4982</v>
      </c>
      <c r="D187" s="6">
        <f>D186+7</f>
        <v>44323</v>
      </c>
      <c r="E187" s="360">
        <f>D187+4</f>
        <v>44327</v>
      </c>
      <c r="F187" s="360">
        <f t="shared" si="32"/>
        <v>44329</v>
      </c>
      <c r="G187" s="360">
        <f t="shared" si="33"/>
        <v>44334</v>
      </c>
      <c r="H187" s="377">
        <f t="shared" si="34"/>
        <v>44349</v>
      </c>
      <c r="I187" s="360">
        <f t="shared" si="35"/>
        <v>44347</v>
      </c>
      <c r="J187" s="360">
        <f t="shared" si="36"/>
        <v>44344</v>
      </c>
      <c r="K187" s="360">
        <f t="shared" si="37"/>
        <v>44344</v>
      </c>
      <c r="L187" s="360">
        <f t="shared" si="38"/>
        <v>44361</v>
      </c>
      <c r="M187" s="360">
        <f t="shared" si="39"/>
        <v>44328</v>
      </c>
      <c r="N187" s="360">
        <f t="shared" si="40"/>
        <v>44344</v>
      </c>
      <c r="O187" s="360">
        <f t="shared" si="41"/>
        <v>44344</v>
      </c>
      <c r="P187" s="360">
        <f t="shared" si="42"/>
        <v>44344</v>
      </c>
      <c r="Q187" s="360">
        <f t="shared" si="43"/>
        <v>44343</v>
      </c>
      <c r="R187" s="360">
        <f t="shared" si="44"/>
        <v>44348</v>
      </c>
      <c r="S187" s="360">
        <f t="shared" si="45"/>
        <v>44345</v>
      </c>
      <c r="T187" s="360">
        <f t="shared" si="46"/>
        <v>44342</v>
      </c>
      <c r="U187" s="360">
        <f t="shared" si="47"/>
        <v>44341</v>
      </c>
    </row>
    <row r="188" spans="1:21" hidden="1">
      <c r="A188" s="863" t="s">
        <v>4983</v>
      </c>
      <c r="B188" s="380" t="s">
        <v>459</v>
      </c>
      <c r="C188" s="359" t="s">
        <v>4984</v>
      </c>
      <c r="D188" s="360">
        <f t="shared" si="48"/>
        <v>44330</v>
      </c>
      <c r="E188" s="360">
        <f t="shared" ref="E188:E189" si="49">D188+4</f>
        <v>44334</v>
      </c>
      <c r="F188" s="360">
        <f t="shared" si="32"/>
        <v>44336</v>
      </c>
      <c r="G188" s="360">
        <f t="shared" si="33"/>
        <v>44341</v>
      </c>
      <c r="H188" s="377">
        <f t="shared" si="34"/>
        <v>44356</v>
      </c>
      <c r="I188" s="360">
        <f t="shared" si="35"/>
        <v>44354</v>
      </c>
      <c r="J188" s="360">
        <f t="shared" si="36"/>
        <v>44351</v>
      </c>
      <c r="K188" s="360">
        <f t="shared" si="37"/>
        <v>44351</v>
      </c>
      <c r="L188" s="360">
        <f t="shared" si="38"/>
        <v>44368</v>
      </c>
      <c r="M188" s="360">
        <f t="shared" si="39"/>
        <v>44335</v>
      </c>
      <c r="N188" s="360">
        <f t="shared" si="40"/>
        <v>44351</v>
      </c>
      <c r="O188" s="360">
        <f t="shared" si="41"/>
        <v>44351</v>
      </c>
      <c r="P188" s="360">
        <f t="shared" si="42"/>
        <v>44351</v>
      </c>
      <c r="Q188" s="360">
        <f t="shared" si="43"/>
        <v>44350</v>
      </c>
      <c r="R188" s="360">
        <f t="shared" si="44"/>
        <v>44355</v>
      </c>
      <c r="S188" s="360">
        <f t="shared" si="45"/>
        <v>44352</v>
      </c>
      <c r="T188" s="360">
        <f t="shared" si="46"/>
        <v>44349</v>
      </c>
      <c r="U188" s="360">
        <f t="shared" si="47"/>
        <v>44348</v>
      </c>
    </row>
    <row r="189" spans="1:21" hidden="1">
      <c r="A189" s="863"/>
      <c r="B189" s="380" t="s">
        <v>459</v>
      </c>
      <c r="C189" s="359" t="s">
        <v>4985</v>
      </c>
      <c r="D189" s="360">
        <f t="shared" si="48"/>
        <v>44337</v>
      </c>
      <c r="E189" s="360">
        <f t="shared" si="49"/>
        <v>44341</v>
      </c>
      <c r="F189" s="360">
        <f t="shared" si="32"/>
        <v>44343</v>
      </c>
      <c r="G189" s="360">
        <f t="shared" si="33"/>
        <v>44348</v>
      </c>
      <c r="H189" s="377">
        <f t="shared" si="34"/>
        <v>44363</v>
      </c>
      <c r="I189" s="360">
        <f t="shared" si="35"/>
        <v>44361</v>
      </c>
      <c r="J189" s="360">
        <f t="shared" si="36"/>
        <v>44358</v>
      </c>
      <c r="K189" s="360">
        <f t="shared" si="37"/>
        <v>44358</v>
      </c>
      <c r="L189" s="360">
        <f t="shared" si="38"/>
        <v>44375</v>
      </c>
      <c r="M189" s="360">
        <f t="shared" si="39"/>
        <v>44342</v>
      </c>
      <c r="N189" s="360">
        <f t="shared" si="40"/>
        <v>44358</v>
      </c>
      <c r="O189" s="360">
        <f t="shared" si="41"/>
        <v>44358</v>
      </c>
      <c r="P189" s="360">
        <f t="shared" si="42"/>
        <v>44358</v>
      </c>
      <c r="Q189" s="360">
        <f t="shared" si="43"/>
        <v>44357</v>
      </c>
      <c r="R189" s="360">
        <f t="shared" si="44"/>
        <v>44362</v>
      </c>
      <c r="S189" s="360">
        <f t="shared" si="45"/>
        <v>44359</v>
      </c>
      <c r="T189" s="360">
        <f t="shared" si="46"/>
        <v>44356</v>
      </c>
      <c r="U189" s="360">
        <f t="shared" si="47"/>
        <v>44355</v>
      </c>
    </row>
  </sheetData>
  <mergeCells count="8">
    <mergeCell ref="B2:F2"/>
    <mergeCell ref="B4:F4"/>
    <mergeCell ref="B36:C36"/>
    <mergeCell ref="D36:D37"/>
    <mergeCell ref="B9:C9"/>
    <mergeCell ref="D9:D10"/>
    <mergeCell ref="B34:F34"/>
    <mergeCell ref="B7:E7"/>
  </mergeCells>
  <hyperlinks>
    <hyperlink ref="H2" location="HOME!Print_Area" display="HOME" xr:uid="{A6B955D3-DE3C-4743-8F3D-B580A799D840}"/>
    <hyperlink ref="H165" r:id="rId1" xr:uid="{2B2CCB7D-9BE0-4B53-B40F-54369B82FDC7}"/>
    <hyperlink ref="C165" r:id="rId2" xr:uid="{D9D901F1-3E8B-4766-975F-3CE08C273CA9}"/>
    <hyperlink ref="H170" r:id="rId3" xr:uid="{E55715D8-3EF0-4247-B01C-E7565DB9D172}"/>
    <hyperlink ref="H169" r:id="rId4" xr:uid="{A4CAE3A1-2358-4C58-A1C9-D995531BBA34}"/>
    <hyperlink ref="C168" r:id="rId5" xr:uid="{8BF2D1AD-9F9E-4D49-BB8D-81494CE9E988}"/>
    <hyperlink ref="C166" r:id="rId6" xr:uid="{7BAE28A6-7C06-401A-B650-C0622E54647C}"/>
    <hyperlink ref="C172" r:id="rId7" xr:uid="{008D4F0D-C8AD-403C-B399-505813C8F75E}"/>
    <hyperlink ref="H168" r:id="rId8" xr:uid="{69638BB7-62DD-4029-BB80-71271E53BD20}"/>
    <hyperlink ref="H171" r:id="rId9" xr:uid="{499B1FFD-105E-4E9A-8038-60F54C2A262F}"/>
    <hyperlink ref="F165" r:id="rId10" xr:uid="{837DEA61-096C-4258-99B3-B3BA924CC9D8}"/>
    <hyperlink ref="F170" r:id="rId11" xr:uid="{81B82106-B7BF-464D-A3C0-585A7EF329A9}"/>
    <hyperlink ref="F166" r:id="rId12" xr:uid="{F2BF8F4F-8B12-42CA-A272-7B57779109FC}"/>
    <hyperlink ref="F167" r:id="rId13" xr:uid="{8806BB88-2980-498E-94D5-805C37C743A7}"/>
    <hyperlink ref="F168" r:id="rId14" xr:uid="{ABC80173-8F50-4A5E-952C-4F953734A27A}"/>
    <hyperlink ref="F169" r:id="rId15" xr:uid="{9870767D-3B30-4A45-A59A-7F99048D9906}"/>
    <hyperlink ref="H166" r:id="rId16" xr:uid="{1D2BACDE-8AB1-4A59-A5C6-736B62A96533}"/>
    <hyperlink ref="H167" r:id="rId17" xr:uid="{EE9E692D-FE2F-486E-BBB2-C7F3A5E893FC}"/>
    <hyperlink ref="F171" r:id="rId18" xr:uid="{D166D529-69F7-4407-B395-7ACBC9573A1A}"/>
    <hyperlink ref="C167" r:id="rId19" xr:uid="{CBA851BB-63EE-448A-AE94-781A4063C676}"/>
    <hyperlink ref="C169" r:id="rId20" xr:uid="{BF1BA1CB-FE34-422E-B16E-8ED6838B01BA}"/>
    <hyperlink ref="C170" r:id="rId21" xr:uid="{566081FF-B567-461E-8D47-6DC1E9F5A91D}"/>
    <hyperlink ref="C171" r:id="rId22" xr:uid="{D2A9D106-5079-42D2-AED1-D3DA5346A9CF}"/>
    <hyperlink ref="F172" r:id="rId23" xr:uid="{C240AF98-F9DA-4FA3-BFA0-336AFA28379F}"/>
  </hyperlinks>
  <pageMargins left="0.7" right="0.7" top="0.75" bottom="0.75" header="0.3" footer="0.3"/>
  <pageSetup paperSize="9" scale="72" orientation="landscape" r:id="rId24"/>
  <headerFooter>
    <oddFooter>&amp;L_x000D_&amp;1#&amp;"Calibri"&amp;10&amp;K000000 Sensitivity: Public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1">
    <tabColor rgb="FFFFCCCC"/>
    <pageSetUpPr fitToPage="1"/>
  </sheetPr>
  <dimension ref="A2:J57"/>
  <sheetViews>
    <sheetView showGridLines="0" zoomScaleNormal="100" zoomScaleSheetLayoutView="75" workbookViewId="0">
      <selection activeCell="K50" sqref="K50"/>
    </sheetView>
  </sheetViews>
  <sheetFormatPr defaultColWidth="9.140625" defaultRowHeight="17.25" customHeight="1"/>
  <cols>
    <col min="1" max="1" width="13.7109375" style="211" customWidth="1"/>
    <col min="2" max="2" width="24.85546875" style="145" customWidth="1"/>
    <col min="3" max="3" width="25.140625" style="145" customWidth="1"/>
    <col min="4" max="4" width="19" style="145" customWidth="1"/>
    <col min="5" max="5" width="17.42578125" style="145" customWidth="1"/>
    <col min="6" max="6" width="23.42578125" style="145" customWidth="1"/>
    <col min="7" max="7" width="17.28515625" style="145" customWidth="1"/>
    <col min="8" max="8" width="23.28515625" style="145" customWidth="1"/>
    <col min="9" max="9" width="16.7109375" style="145" customWidth="1"/>
    <col min="10" max="10" width="17.5703125" style="149" customWidth="1"/>
    <col min="11" max="11" width="24.85546875" style="149" customWidth="1"/>
    <col min="12" max="12" width="19.7109375" style="149" customWidth="1"/>
    <col min="13" max="13" width="19" style="149" customWidth="1"/>
    <col min="14" max="16384" width="9.140625" style="149"/>
  </cols>
  <sheetData>
    <row r="2" spans="2:10" ht="17.25" customHeight="1" thickBot="1">
      <c r="B2" s="1573" t="s">
        <v>0</v>
      </c>
      <c r="C2" s="1573"/>
      <c r="D2" s="1573"/>
      <c r="E2" s="1573"/>
      <c r="F2" s="1573"/>
      <c r="G2" s="1573"/>
      <c r="H2" s="1573"/>
      <c r="J2" s="943" t="s">
        <v>241</v>
      </c>
    </row>
    <row r="3" spans="2:10" ht="13.9" thickBot="1">
      <c r="B3" s="165"/>
      <c r="J3" s="978"/>
    </row>
    <row r="4" spans="2:10" ht="30" customHeight="1" thickBot="1">
      <c r="B4" s="1574" t="s">
        <v>4986</v>
      </c>
      <c r="C4" s="1575"/>
      <c r="D4" s="1575"/>
      <c r="E4" s="1575"/>
      <c r="F4" s="1575"/>
      <c r="G4" s="1575"/>
      <c r="H4" s="1576"/>
      <c r="I4" s="147"/>
      <c r="J4" s="146"/>
    </row>
    <row r="5" spans="2:10" ht="17.25" customHeight="1">
      <c r="B5" s="157"/>
      <c r="F5" s="147"/>
      <c r="I5" s="174"/>
      <c r="J5" s="215"/>
    </row>
    <row r="6" spans="2:10" s="331" customFormat="1" ht="26.45">
      <c r="C6" s="614"/>
      <c r="D6" s="1636" t="s">
        <v>247</v>
      </c>
      <c r="E6" s="928" t="s">
        <v>4987</v>
      </c>
      <c r="F6" s="931" t="s">
        <v>65</v>
      </c>
      <c r="G6" s="931" t="s">
        <v>176</v>
      </c>
      <c r="H6" s="931" t="s">
        <v>4988</v>
      </c>
      <c r="I6" s="764"/>
      <c r="J6" s="874" t="s">
        <v>4062</v>
      </c>
    </row>
    <row r="7" spans="2:10" s="331" customFormat="1" ht="17.25" customHeight="1">
      <c r="B7" s="931" t="s">
        <v>249</v>
      </c>
      <c r="C7" s="931" t="s">
        <v>250</v>
      </c>
      <c r="D7" s="1637"/>
      <c r="E7" s="927" t="s">
        <v>64</v>
      </c>
      <c r="F7" s="927" t="s">
        <v>77</v>
      </c>
      <c r="G7" s="927" t="s">
        <v>56</v>
      </c>
      <c r="H7" s="927" t="s">
        <v>58</v>
      </c>
      <c r="J7" s="1035" t="s">
        <v>251</v>
      </c>
    </row>
    <row r="8" spans="2:10" s="331" customFormat="1" ht="17.25" hidden="1" customHeight="1">
      <c r="B8" s="727" t="s">
        <v>4989</v>
      </c>
      <c r="C8" s="997" t="s">
        <v>4990</v>
      </c>
      <c r="D8" s="1001">
        <v>45200</v>
      </c>
      <c r="E8" s="1002">
        <f t="shared" ref="E8:E21" si="0">D8+7</f>
        <v>45207</v>
      </c>
      <c r="F8" s="1002">
        <f t="shared" ref="F8:F21" si="1">D8+10</f>
        <v>45210</v>
      </c>
      <c r="G8" s="1002">
        <f t="shared" ref="G8:G21" si="2">D8+13</f>
        <v>45213</v>
      </c>
      <c r="H8" s="1002">
        <f t="shared" ref="H8:H22" si="3">D8+16</f>
        <v>45216</v>
      </c>
      <c r="J8" s="795" t="e">
        <f>#REF!+1</f>
        <v>#REF!</v>
      </c>
    </row>
    <row r="9" spans="2:10" s="331" customFormat="1" ht="17.25" hidden="1" customHeight="1">
      <c r="B9" s="727" t="s">
        <v>4991</v>
      </c>
      <c r="C9" s="997" t="s">
        <v>4992</v>
      </c>
      <c r="D9" s="1001">
        <v>45207</v>
      </c>
      <c r="E9" s="1002">
        <f t="shared" si="0"/>
        <v>45214</v>
      </c>
      <c r="F9" s="1002">
        <f t="shared" si="1"/>
        <v>45217</v>
      </c>
      <c r="G9" s="1002">
        <f t="shared" si="2"/>
        <v>45220</v>
      </c>
      <c r="H9" s="1002">
        <f t="shared" si="3"/>
        <v>45223</v>
      </c>
      <c r="J9" s="795" t="e">
        <f t="shared" ref="J9:J11" si="4">J8+7</f>
        <v>#REF!</v>
      </c>
    </row>
    <row r="10" spans="2:10" s="331" customFormat="1" ht="17.25" hidden="1" customHeight="1">
      <c r="B10" s="727" t="s">
        <v>4993</v>
      </c>
      <c r="C10" s="997" t="s">
        <v>4994</v>
      </c>
      <c r="D10" s="1001">
        <v>45214</v>
      </c>
      <c r="E10" s="1002">
        <f t="shared" si="0"/>
        <v>45221</v>
      </c>
      <c r="F10" s="1002">
        <f t="shared" si="1"/>
        <v>45224</v>
      </c>
      <c r="G10" s="1002">
        <f t="shared" si="2"/>
        <v>45227</v>
      </c>
      <c r="H10" s="1002">
        <f t="shared" si="3"/>
        <v>45230</v>
      </c>
      <c r="J10" s="795" t="e">
        <f t="shared" si="4"/>
        <v>#REF!</v>
      </c>
    </row>
    <row r="11" spans="2:10" s="331" customFormat="1" ht="17.25" hidden="1" customHeight="1">
      <c r="B11" s="727" t="s">
        <v>4995</v>
      </c>
      <c r="C11" s="997" t="s">
        <v>4996</v>
      </c>
      <c r="D11" s="1001">
        <v>45221</v>
      </c>
      <c r="E11" s="1002">
        <f t="shared" si="0"/>
        <v>45228</v>
      </c>
      <c r="F11" s="1002">
        <f t="shared" si="1"/>
        <v>45231</v>
      </c>
      <c r="G11" s="1002">
        <f t="shared" si="2"/>
        <v>45234</v>
      </c>
      <c r="H11" s="1002">
        <f t="shared" si="3"/>
        <v>45237</v>
      </c>
      <c r="J11" s="795" t="e">
        <f t="shared" si="4"/>
        <v>#REF!</v>
      </c>
    </row>
    <row r="12" spans="2:10" s="331" customFormat="1" ht="17.25" hidden="1" customHeight="1">
      <c r="B12" s="727" t="s">
        <v>4997</v>
      </c>
      <c r="C12" s="997" t="s">
        <v>4998</v>
      </c>
      <c r="D12" s="1001">
        <v>45228</v>
      </c>
      <c r="E12" s="1001">
        <f t="shared" si="0"/>
        <v>45235</v>
      </c>
      <c r="F12" s="1001">
        <f t="shared" si="1"/>
        <v>45238</v>
      </c>
      <c r="G12" s="1001">
        <f t="shared" si="2"/>
        <v>45241</v>
      </c>
      <c r="H12" s="1001">
        <f t="shared" si="3"/>
        <v>45244</v>
      </c>
      <c r="J12" s="795" t="e">
        <f>J11+7</f>
        <v>#REF!</v>
      </c>
    </row>
    <row r="13" spans="2:10" s="331" customFormat="1" ht="17.25" hidden="1" customHeight="1">
      <c r="B13" s="718" t="s">
        <v>4999</v>
      </c>
      <c r="C13" s="990" t="s">
        <v>5000</v>
      </c>
      <c r="D13" s="1003">
        <v>45235</v>
      </c>
      <c r="E13" s="1003">
        <f t="shared" si="0"/>
        <v>45242</v>
      </c>
      <c r="F13" s="1003">
        <f t="shared" si="1"/>
        <v>45245</v>
      </c>
      <c r="G13" s="1003">
        <f t="shared" si="2"/>
        <v>45248</v>
      </c>
      <c r="H13" s="1003">
        <f t="shared" si="3"/>
        <v>45251</v>
      </c>
      <c r="J13" s="795" t="e">
        <f t="shared" ref="J13:J37" si="5">J12+7</f>
        <v>#REF!</v>
      </c>
    </row>
    <row r="14" spans="2:10" s="331" customFormat="1" ht="17.25" hidden="1" customHeight="1">
      <c r="B14" s="718" t="s">
        <v>5001</v>
      </c>
      <c r="C14" s="990" t="s">
        <v>5002</v>
      </c>
      <c r="D14" s="1003">
        <v>45242</v>
      </c>
      <c r="E14" s="1003">
        <f t="shared" si="0"/>
        <v>45249</v>
      </c>
      <c r="F14" s="1003">
        <f t="shared" si="1"/>
        <v>45252</v>
      </c>
      <c r="G14" s="1003">
        <f t="shared" si="2"/>
        <v>45255</v>
      </c>
      <c r="H14" s="1003">
        <f t="shared" si="3"/>
        <v>45258</v>
      </c>
      <c r="J14" s="795" t="e">
        <f t="shared" si="5"/>
        <v>#REF!</v>
      </c>
    </row>
    <row r="15" spans="2:10" s="331" customFormat="1" ht="17.25" hidden="1" customHeight="1">
      <c r="B15" s="718" t="s">
        <v>5003</v>
      </c>
      <c r="C15" s="990" t="s">
        <v>5004</v>
      </c>
      <c r="D15" s="1003">
        <v>45249</v>
      </c>
      <c r="E15" s="1003">
        <f t="shared" si="0"/>
        <v>45256</v>
      </c>
      <c r="F15" s="1003">
        <f t="shared" si="1"/>
        <v>45259</v>
      </c>
      <c r="G15" s="1003">
        <f t="shared" si="2"/>
        <v>45262</v>
      </c>
      <c r="H15" s="1003">
        <f t="shared" si="3"/>
        <v>45265</v>
      </c>
      <c r="J15" s="795" t="e">
        <f t="shared" si="5"/>
        <v>#REF!</v>
      </c>
    </row>
    <row r="16" spans="2:10" s="331" customFormat="1" ht="17.25" hidden="1" customHeight="1">
      <c r="B16" s="718" t="s">
        <v>5005</v>
      </c>
      <c r="C16" s="990" t="s">
        <v>5006</v>
      </c>
      <c r="D16" s="1003">
        <v>45256</v>
      </c>
      <c r="E16" s="1003">
        <f t="shared" si="0"/>
        <v>45263</v>
      </c>
      <c r="F16" s="1003">
        <f t="shared" si="1"/>
        <v>45266</v>
      </c>
      <c r="G16" s="1003">
        <f t="shared" si="2"/>
        <v>45269</v>
      </c>
      <c r="H16" s="1003">
        <f t="shared" si="3"/>
        <v>45272</v>
      </c>
      <c r="J16" s="795" t="e">
        <f t="shared" si="5"/>
        <v>#REF!</v>
      </c>
    </row>
    <row r="17" spans="2:10" s="331" customFormat="1" ht="17.25" hidden="1" customHeight="1">
      <c r="B17" s="727" t="s">
        <v>5007</v>
      </c>
      <c r="C17" s="997" t="s">
        <v>5008</v>
      </c>
      <c r="D17" s="1001">
        <v>45263</v>
      </c>
      <c r="E17" s="1001">
        <f t="shared" si="0"/>
        <v>45270</v>
      </c>
      <c r="F17" s="1001">
        <f t="shared" si="1"/>
        <v>45273</v>
      </c>
      <c r="G17" s="1001">
        <f t="shared" si="2"/>
        <v>45276</v>
      </c>
      <c r="H17" s="1001">
        <f t="shared" si="3"/>
        <v>45279</v>
      </c>
      <c r="J17" s="795" t="e">
        <f t="shared" si="5"/>
        <v>#REF!</v>
      </c>
    </row>
    <row r="18" spans="2:10" s="331" customFormat="1" ht="17.25" hidden="1" customHeight="1">
      <c r="B18" s="727" t="s">
        <v>5009</v>
      </c>
      <c r="C18" s="997" t="s">
        <v>5010</v>
      </c>
      <c r="D18" s="1001">
        <v>45270</v>
      </c>
      <c r="E18" s="1001">
        <f t="shared" si="0"/>
        <v>45277</v>
      </c>
      <c r="F18" s="1001">
        <f t="shared" si="1"/>
        <v>45280</v>
      </c>
      <c r="G18" s="1001">
        <f t="shared" si="2"/>
        <v>45283</v>
      </c>
      <c r="H18" s="1001">
        <f t="shared" si="3"/>
        <v>45286</v>
      </c>
      <c r="J18" s="795" t="e">
        <f t="shared" si="5"/>
        <v>#REF!</v>
      </c>
    </row>
    <row r="19" spans="2:10" s="331" customFormat="1" ht="17.25" hidden="1" customHeight="1">
      <c r="B19" s="727" t="s">
        <v>5011</v>
      </c>
      <c r="C19" s="997" t="s">
        <v>5012</v>
      </c>
      <c r="D19" s="1001">
        <v>45277</v>
      </c>
      <c r="E19" s="1001">
        <f t="shared" si="0"/>
        <v>45284</v>
      </c>
      <c r="F19" s="1001">
        <f t="shared" si="1"/>
        <v>45287</v>
      </c>
      <c r="G19" s="1001">
        <f t="shared" si="2"/>
        <v>45290</v>
      </c>
      <c r="H19" s="1001">
        <f t="shared" si="3"/>
        <v>45293</v>
      </c>
      <c r="I19" s="1004"/>
      <c r="J19" s="795" t="e">
        <f t="shared" si="5"/>
        <v>#REF!</v>
      </c>
    </row>
    <row r="20" spans="2:10" s="331" customFormat="1" ht="17.25" hidden="1" customHeight="1">
      <c r="B20" s="727" t="s">
        <v>5013</v>
      </c>
      <c r="C20" s="997" t="s">
        <v>5014</v>
      </c>
      <c r="D20" s="1001">
        <v>45284</v>
      </c>
      <c r="E20" s="1001">
        <f t="shared" si="0"/>
        <v>45291</v>
      </c>
      <c r="F20" s="1001">
        <f t="shared" si="1"/>
        <v>45294</v>
      </c>
      <c r="G20" s="1001">
        <f t="shared" si="2"/>
        <v>45297</v>
      </c>
      <c r="H20" s="1001">
        <f t="shared" si="3"/>
        <v>45300</v>
      </c>
      <c r="J20" s="795" t="e">
        <f t="shared" si="5"/>
        <v>#REF!</v>
      </c>
    </row>
    <row r="21" spans="2:10" s="331" customFormat="1" ht="17.25" hidden="1" customHeight="1">
      <c r="B21" s="727" t="s">
        <v>5015</v>
      </c>
      <c r="C21" s="997" t="s">
        <v>5016</v>
      </c>
      <c r="D21" s="1001">
        <v>45291</v>
      </c>
      <c r="E21" s="1001">
        <f t="shared" si="0"/>
        <v>45298</v>
      </c>
      <c r="F21" s="1001">
        <f t="shared" si="1"/>
        <v>45301</v>
      </c>
      <c r="G21" s="1001">
        <f t="shared" si="2"/>
        <v>45304</v>
      </c>
      <c r="H21" s="1001">
        <f t="shared" si="3"/>
        <v>45307</v>
      </c>
      <c r="J21" s="795" t="e">
        <f t="shared" si="5"/>
        <v>#REF!</v>
      </c>
    </row>
    <row r="22" spans="2:10" s="331" customFormat="1" ht="17.25" hidden="1" customHeight="1">
      <c r="B22" s="718" t="s">
        <v>4989</v>
      </c>
      <c r="C22" s="990" t="s">
        <v>5017</v>
      </c>
      <c r="D22" s="1003">
        <v>44938</v>
      </c>
      <c r="E22" s="1003">
        <f t="shared" ref="E22" si="6">D22+7</f>
        <v>44945</v>
      </c>
      <c r="F22" s="1003">
        <f t="shared" ref="F22" si="7">D22+10</f>
        <v>44948</v>
      </c>
      <c r="G22" s="1003">
        <f t="shared" ref="G22" si="8">D22+13</f>
        <v>44951</v>
      </c>
      <c r="H22" s="1003">
        <f t="shared" si="3"/>
        <v>44954</v>
      </c>
      <c r="J22" s="795" t="e">
        <f t="shared" si="5"/>
        <v>#REF!</v>
      </c>
    </row>
    <row r="23" spans="2:10" s="331" customFormat="1" ht="17.25" hidden="1" customHeight="1">
      <c r="B23" s="718" t="s">
        <v>4991</v>
      </c>
      <c r="C23" s="990" t="s">
        <v>5018</v>
      </c>
      <c r="D23" s="1003">
        <v>44940</v>
      </c>
      <c r="E23" s="1003">
        <f t="shared" ref="E23:E25" si="9">D23+7</f>
        <v>44947</v>
      </c>
      <c r="F23" s="1003">
        <f t="shared" ref="F23:F25" si="10">D23+10</f>
        <v>44950</v>
      </c>
      <c r="G23" s="1003">
        <f t="shared" ref="G23:G25" si="11">D23+13</f>
        <v>44953</v>
      </c>
      <c r="H23" s="1003">
        <f t="shared" ref="H23:H25" si="12">D23+16</f>
        <v>44956</v>
      </c>
      <c r="J23" s="795" t="e">
        <f t="shared" si="5"/>
        <v>#REF!</v>
      </c>
    </row>
    <row r="24" spans="2:10" s="331" customFormat="1" ht="17.25" hidden="1" customHeight="1">
      <c r="B24" s="718" t="s">
        <v>4993</v>
      </c>
      <c r="C24" s="990" t="s">
        <v>5019</v>
      </c>
      <c r="D24" s="1003">
        <f>D23+7</f>
        <v>44947</v>
      </c>
      <c r="E24" s="1003">
        <f t="shared" si="9"/>
        <v>44954</v>
      </c>
      <c r="F24" s="1003">
        <f t="shared" si="10"/>
        <v>44957</v>
      </c>
      <c r="G24" s="1003">
        <f t="shared" si="11"/>
        <v>44960</v>
      </c>
      <c r="H24" s="1003">
        <f t="shared" si="12"/>
        <v>44963</v>
      </c>
      <c r="J24" s="795" t="e">
        <f t="shared" si="5"/>
        <v>#REF!</v>
      </c>
    </row>
    <row r="25" spans="2:10" s="331" customFormat="1" ht="17.25" hidden="1" customHeight="1">
      <c r="B25" s="718" t="s">
        <v>4995</v>
      </c>
      <c r="C25" s="990" t="s">
        <v>5020</v>
      </c>
      <c r="D25" s="1003">
        <v>45334</v>
      </c>
      <c r="E25" s="1003">
        <f t="shared" si="9"/>
        <v>45341</v>
      </c>
      <c r="F25" s="1003">
        <f t="shared" si="10"/>
        <v>45344</v>
      </c>
      <c r="G25" s="1003">
        <f t="shared" si="11"/>
        <v>45347</v>
      </c>
      <c r="H25" s="1003">
        <f t="shared" si="12"/>
        <v>45350</v>
      </c>
      <c r="J25" s="795" t="e">
        <f t="shared" si="5"/>
        <v>#REF!</v>
      </c>
    </row>
    <row r="26" spans="2:10" s="331" customFormat="1" ht="17.25" hidden="1" customHeight="1">
      <c r="B26" s="727" t="s">
        <v>4997</v>
      </c>
      <c r="C26" s="997" t="s">
        <v>5021</v>
      </c>
      <c r="D26" s="1001">
        <v>45337</v>
      </c>
      <c r="E26" s="1001">
        <f t="shared" ref="E26" si="13">D26+7</f>
        <v>45344</v>
      </c>
      <c r="F26" s="1001">
        <f t="shared" ref="F26" si="14">D26+10</f>
        <v>45347</v>
      </c>
      <c r="G26" s="1001">
        <f t="shared" ref="G26" si="15">D26+13</f>
        <v>45350</v>
      </c>
      <c r="H26" s="1001">
        <f t="shared" ref="H26" si="16">D26+16</f>
        <v>45353</v>
      </c>
      <c r="J26" s="795" t="e">
        <f t="shared" si="5"/>
        <v>#REF!</v>
      </c>
    </row>
    <row r="27" spans="2:10" s="331" customFormat="1" ht="17.25" hidden="1" customHeight="1">
      <c r="B27" s="727" t="s">
        <v>4999</v>
      </c>
      <c r="C27" s="997" t="s">
        <v>5022</v>
      </c>
      <c r="D27" s="1001">
        <v>45346</v>
      </c>
      <c r="E27" s="1001">
        <f t="shared" ref="E27:E38" si="17">D27+7</f>
        <v>45353</v>
      </c>
      <c r="F27" s="1001">
        <f t="shared" ref="F27:F38" si="18">D27+10</f>
        <v>45356</v>
      </c>
      <c r="G27" s="1001">
        <f t="shared" ref="G27:G38" si="19">D27+13</f>
        <v>45359</v>
      </c>
      <c r="H27" s="1001">
        <f t="shared" ref="H27:H38" si="20">D27+16</f>
        <v>45362</v>
      </c>
      <c r="J27" s="795" t="e">
        <f t="shared" si="5"/>
        <v>#REF!</v>
      </c>
    </row>
    <row r="28" spans="2:10" s="331" customFormat="1" ht="17.25" hidden="1" customHeight="1">
      <c r="B28" s="727" t="s">
        <v>5001</v>
      </c>
      <c r="C28" s="997" t="s">
        <v>5023</v>
      </c>
      <c r="D28" s="1001">
        <v>45351</v>
      </c>
      <c r="E28" s="1001">
        <f t="shared" si="17"/>
        <v>45358</v>
      </c>
      <c r="F28" s="1001">
        <f t="shared" si="18"/>
        <v>45361</v>
      </c>
      <c r="G28" s="1001">
        <f t="shared" si="19"/>
        <v>45364</v>
      </c>
      <c r="H28" s="1001">
        <f t="shared" si="20"/>
        <v>45367</v>
      </c>
      <c r="J28" s="795" t="e">
        <f t="shared" si="5"/>
        <v>#REF!</v>
      </c>
    </row>
    <row r="29" spans="2:10" s="331" customFormat="1" ht="17.25" hidden="1" customHeight="1">
      <c r="B29" s="727" t="s">
        <v>5003</v>
      </c>
      <c r="C29" s="997" t="s">
        <v>5024</v>
      </c>
      <c r="D29" s="1001">
        <v>45366</v>
      </c>
      <c r="E29" s="1001">
        <f t="shared" si="17"/>
        <v>45373</v>
      </c>
      <c r="F29" s="1001">
        <f t="shared" si="18"/>
        <v>45376</v>
      </c>
      <c r="G29" s="1001">
        <f t="shared" si="19"/>
        <v>45379</v>
      </c>
      <c r="H29" s="1001">
        <f t="shared" si="20"/>
        <v>45382</v>
      </c>
      <c r="J29" s="795" t="e">
        <f t="shared" si="5"/>
        <v>#REF!</v>
      </c>
    </row>
    <row r="30" spans="2:10" s="331" customFormat="1" ht="17.25" hidden="1" customHeight="1">
      <c r="B30" s="718" t="s">
        <v>5025</v>
      </c>
      <c r="C30" s="990" t="s">
        <v>5026</v>
      </c>
      <c r="D30" s="1003">
        <v>45357</v>
      </c>
      <c r="E30" s="1003">
        <f t="shared" si="17"/>
        <v>45364</v>
      </c>
      <c r="F30" s="1003">
        <f t="shared" si="18"/>
        <v>45367</v>
      </c>
      <c r="G30" s="1003">
        <f t="shared" si="19"/>
        <v>45370</v>
      </c>
      <c r="H30" s="1003">
        <f t="shared" si="20"/>
        <v>45373</v>
      </c>
      <c r="J30" s="795" t="e">
        <f t="shared" si="5"/>
        <v>#REF!</v>
      </c>
    </row>
    <row r="31" spans="2:10" s="331" customFormat="1" ht="17.25" hidden="1" customHeight="1">
      <c r="B31" s="718" t="s">
        <v>5007</v>
      </c>
      <c r="C31" s="990" t="s">
        <v>5027</v>
      </c>
      <c r="D31" s="1003">
        <v>45371</v>
      </c>
      <c r="E31" s="1003">
        <f t="shared" si="17"/>
        <v>45378</v>
      </c>
      <c r="F31" s="1003">
        <f t="shared" si="18"/>
        <v>45381</v>
      </c>
      <c r="G31" s="1003">
        <f t="shared" si="19"/>
        <v>45384</v>
      </c>
      <c r="H31" s="1003">
        <f t="shared" si="20"/>
        <v>45387</v>
      </c>
      <c r="J31" s="795" t="e">
        <f t="shared" si="5"/>
        <v>#REF!</v>
      </c>
    </row>
    <row r="32" spans="2:10" s="331" customFormat="1" ht="17.25" hidden="1" customHeight="1">
      <c r="B32" s="718" t="s">
        <v>5009</v>
      </c>
      <c r="C32" s="990" t="s">
        <v>5028</v>
      </c>
      <c r="D32" s="1003">
        <v>45377</v>
      </c>
      <c r="E32" s="1003">
        <f t="shared" si="17"/>
        <v>45384</v>
      </c>
      <c r="F32" s="1003">
        <f t="shared" si="18"/>
        <v>45387</v>
      </c>
      <c r="G32" s="1003">
        <f t="shared" si="19"/>
        <v>45390</v>
      </c>
      <c r="H32" s="1003">
        <f t="shared" si="20"/>
        <v>45393</v>
      </c>
      <c r="J32" s="795" t="e">
        <f t="shared" si="5"/>
        <v>#REF!</v>
      </c>
    </row>
    <row r="33" spans="2:10" s="331" customFormat="1" ht="17.25" hidden="1" customHeight="1">
      <c r="B33" s="718" t="s">
        <v>5011</v>
      </c>
      <c r="C33" s="990" t="s">
        <v>5029</v>
      </c>
      <c r="D33" s="1003">
        <v>45379</v>
      </c>
      <c r="E33" s="1003">
        <f t="shared" si="17"/>
        <v>45386</v>
      </c>
      <c r="F33" s="1003">
        <f t="shared" si="18"/>
        <v>45389</v>
      </c>
      <c r="G33" s="1003">
        <f t="shared" si="19"/>
        <v>45392</v>
      </c>
      <c r="H33" s="1003">
        <f t="shared" si="20"/>
        <v>45395</v>
      </c>
      <c r="J33" s="795" t="e">
        <f t="shared" si="5"/>
        <v>#REF!</v>
      </c>
    </row>
    <row r="34" spans="2:10" s="331" customFormat="1" ht="17.25" hidden="1" customHeight="1">
      <c r="B34" s="718" t="s">
        <v>5013</v>
      </c>
      <c r="C34" s="990" t="s">
        <v>5030</v>
      </c>
      <c r="D34" s="1003">
        <v>45388</v>
      </c>
      <c r="E34" s="1003">
        <f t="shared" si="17"/>
        <v>45395</v>
      </c>
      <c r="F34" s="1003">
        <f t="shared" si="18"/>
        <v>45398</v>
      </c>
      <c r="G34" s="1003">
        <f t="shared" si="19"/>
        <v>45401</v>
      </c>
      <c r="H34" s="1003">
        <f t="shared" si="20"/>
        <v>45404</v>
      </c>
      <c r="J34" s="795" t="e">
        <f t="shared" si="5"/>
        <v>#REF!</v>
      </c>
    </row>
    <row r="35" spans="2:10" s="331" customFormat="1" ht="17.25" hidden="1" customHeight="1">
      <c r="B35" s="983" t="s">
        <v>5015</v>
      </c>
      <c r="C35" s="962" t="s">
        <v>5031</v>
      </c>
      <c r="D35" s="1008">
        <v>45404</v>
      </c>
      <c r="E35" s="1003">
        <f t="shared" si="17"/>
        <v>45411</v>
      </c>
      <c r="F35" s="1003">
        <f t="shared" si="18"/>
        <v>45414</v>
      </c>
      <c r="G35" s="1003">
        <f t="shared" si="19"/>
        <v>45417</v>
      </c>
      <c r="H35" s="1003">
        <f t="shared" si="20"/>
        <v>45420</v>
      </c>
      <c r="J35" s="757" t="e">
        <f t="shared" si="5"/>
        <v>#REF!</v>
      </c>
    </row>
    <row r="36" spans="2:10" s="331" customFormat="1" ht="17.25" hidden="1" customHeight="1">
      <c r="B36" s="983" t="s">
        <v>5005</v>
      </c>
      <c r="C36" s="962" t="s">
        <v>5032</v>
      </c>
      <c r="D36" s="1008">
        <v>45411</v>
      </c>
      <c r="E36" s="1003">
        <f t="shared" si="17"/>
        <v>45418</v>
      </c>
      <c r="F36" s="1003">
        <f t="shared" si="18"/>
        <v>45421</v>
      </c>
      <c r="G36" s="1003">
        <f t="shared" si="19"/>
        <v>45424</v>
      </c>
      <c r="H36" s="1003">
        <f t="shared" si="20"/>
        <v>45427</v>
      </c>
      <c r="J36" s="757" t="e">
        <f t="shared" si="5"/>
        <v>#REF!</v>
      </c>
    </row>
    <row r="37" spans="2:10" s="331" customFormat="1" ht="17.25" hidden="1" customHeight="1">
      <c r="B37" s="983" t="s">
        <v>4989</v>
      </c>
      <c r="C37" s="962" t="s">
        <v>5033</v>
      </c>
      <c r="D37" s="1008">
        <v>45417</v>
      </c>
      <c r="E37" s="1003">
        <f t="shared" si="17"/>
        <v>45424</v>
      </c>
      <c r="F37" s="1003">
        <f t="shared" si="18"/>
        <v>45427</v>
      </c>
      <c r="G37" s="1003">
        <f t="shared" si="19"/>
        <v>45430</v>
      </c>
      <c r="H37" s="1003">
        <f t="shared" si="20"/>
        <v>45433</v>
      </c>
      <c r="J37" s="757" t="e">
        <f t="shared" si="5"/>
        <v>#REF!</v>
      </c>
    </row>
    <row r="38" spans="2:10" s="331" customFormat="1" ht="20.100000000000001" customHeight="1">
      <c r="B38" s="983" t="s">
        <v>4991</v>
      </c>
      <c r="C38" s="962" t="s">
        <v>5034</v>
      </c>
      <c r="D38" s="1008">
        <v>45424</v>
      </c>
      <c r="E38" s="1003">
        <f t="shared" si="17"/>
        <v>45431</v>
      </c>
      <c r="F38" s="1003">
        <f t="shared" si="18"/>
        <v>45434</v>
      </c>
      <c r="G38" s="1003">
        <f t="shared" si="19"/>
        <v>45437</v>
      </c>
      <c r="H38" s="1003">
        <f t="shared" si="20"/>
        <v>45440</v>
      </c>
      <c r="J38" s="757">
        <v>45411</v>
      </c>
    </row>
    <row r="39" spans="2:10" s="331" customFormat="1" ht="20.100000000000001" customHeight="1">
      <c r="B39" s="1007" t="s">
        <v>307</v>
      </c>
      <c r="C39" s="962" t="s">
        <v>5035</v>
      </c>
      <c r="D39" s="1005"/>
      <c r="E39" s="1005"/>
      <c r="F39" s="1005"/>
      <c r="G39" s="1005"/>
      <c r="H39" s="1005"/>
      <c r="J39" s="757">
        <f>J38+7</f>
        <v>45418</v>
      </c>
    </row>
    <row r="40" spans="2:10" s="331" customFormat="1" ht="20.100000000000001" customHeight="1">
      <c r="B40" s="983" t="s">
        <v>4993</v>
      </c>
      <c r="C40" s="962" t="s">
        <v>5036</v>
      </c>
      <c r="D40" s="1008">
        <v>45432</v>
      </c>
      <c r="E40" s="1003">
        <f t="shared" ref="E40" si="21">D40+7</f>
        <v>45439</v>
      </c>
      <c r="F40" s="1003">
        <f t="shared" ref="F40" si="22">D40+10</f>
        <v>45442</v>
      </c>
      <c r="G40" s="1003">
        <f t="shared" ref="G40" si="23">D40+13</f>
        <v>45445</v>
      </c>
      <c r="H40" s="1003">
        <f t="shared" ref="H40" si="24">D40+16</f>
        <v>45448</v>
      </c>
      <c r="J40" s="757">
        <f t="shared" ref="J40:J42" si="25">J39+7</f>
        <v>45425</v>
      </c>
    </row>
    <row r="41" spans="2:10" s="331" customFormat="1" ht="20.100000000000001" customHeight="1">
      <c r="B41" s="983" t="s">
        <v>5037</v>
      </c>
      <c r="C41" s="962" t="s">
        <v>5038</v>
      </c>
      <c r="D41" s="1008">
        <v>45439</v>
      </c>
      <c r="E41" s="1003">
        <f t="shared" ref="E41" si="26">D41+7</f>
        <v>45446</v>
      </c>
      <c r="F41" s="1003">
        <f t="shared" ref="F41" si="27">D41+10</f>
        <v>45449</v>
      </c>
      <c r="G41" s="1003">
        <f t="shared" ref="G41" si="28">D41+13</f>
        <v>45452</v>
      </c>
      <c r="H41" s="1003">
        <f t="shared" ref="H41" si="29">D41+16</f>
        <v>45455</v>
      </c>
      <c r="J41" s="757">
        <f t="shared" si="25"/>
        <v>45432</v>
      </c>
    </row>
    <row r="42" spans="2:10" s="331" customFormat="1" ht="20.100000000000001" customHeight="1">
      <c r="B42" s="983" t="s">
        <v>4995</v>
      </c>
      <c r="C42" s="962" t="s">
        <v>5038</v>
      </c>
      <c r="D42" s="1008">
        <v>45446</v>
      </c>
      <c r="E42" s="1003">
        <f t="shared" ref="E42" si="30">D42+7</f>
        <v>45453</v>
      </c>
      <c r="F42" s="1003">
        <f t="shared" ref="F42" si="31">D42+10</f>
        <v>45456</v>
      </c>
      <c r="G42" s="1003">
        <f t="shared" ref="G42" si="32">D42+13</f>
        <v>45459</v>
      </c>
      <c r="H42" s="1003">
        <f t="shared" ref="H42" si="33">D42+16</f>
        <v>45462</v>
      </c>
      <c r="J42" s="757">
        <f t="shared" si="25"/>
        <v>45439</v>
      </c>
    </row>
    <row r="43" spans="2:10" s="331" customFormat="1" ht="17.25" customHeight="1">
      <c r="B43" s="1000"/>
      <c r="C43" s="764"/>
      <c r="D43" s="763"/>
      <c r="E43" s="763"/>
      <c r="F43" s="763"/>
      <c r="G43" s="763"/>
      <c r="H43" s="763"/>
      <c r="J43" s="795"/>
    </row>
    <row r="44" spans="2:10" s="195" customFormat="1" ht="17.25" customHeight="1">
      <c r="B44" s="147" t="s">
        <v>464</v>
      </c>
      <c r="C44" s="763"/>
    </row>
    <row r="45" spans="2:10" s="331" customFormat="1" ht="17.25" customHeight="1">
      <c r="B45" s="1006"/>
      <c r="F45" s="195"/>
    </row>
    <row r="46" spans="2:10" s="331" customFormat="1" ht="17.25" customHeight="1" thickBot="1">
      <c r="B46" s="192"/>
      <c r="E46" s="194"/>
      <c r="F46" s="195"/>
      <c r="G46" s="195"/>
      <c r="J46" s="195"/>
    </row>
    <row r="47" spans="2:10" s="331" customFormat="1" ht="17.25" customHeight="1">
      <c r="B47" s="887"/>
      <c r="C47" s="888"/>
      <c r="D47" s="889"/>
      <c r="E47" s="890"/>
      <c r="F47" s="891"/>
      <c r="G47" s="892"/>
      <c r="H47" s="893"/>
      <c r="J47" s="413"/>
    </row>
    <row r="48" spans="2:10" s="331" customFormat="1" ht="17.25" customHeight="1">
      <c r="B48" s="777" t="s">
        <v>465</v>
      </c>
      <c r="C48" s="145"/>
      <c r="D48" s="147" t="s">
        <v>466</v>
      </c>
      <c r="E48" s="147"/>
      <c r="F48" s="147"/>
      <c r="G48" s="147" t="s">
        <v>467</v>
      </c>
      <c r="H48" s="778"/>
      <c r="J48" s="764"/>
    </row>
    <row r="49" spans="2:8" s="331" customFormat="1" ht="17.25" customHeight="1">
      <c r="B49" s="779" t="s">
        <v>468</v>
      </c>
      <c r="C49" s="780" t="s">
        <v>469</v>
      </c>
      <c r="D49" s="133" t="s">
        <v>470</v>
      </c>
      <c r="E49" s="147"/>
      <c r="F49" s="780" t="s">
        <v>471</v>
      </c>
      <c r="G49" s="145" t="s">
        <v>472</v>
      </c>
      <c r="H49" s="781" t="s">
        <v>473</v>
      </c>
    </row>
    <row r="50" spans="2:8" s="331" customFormat="1" ht="17.25" customHeight="1">
      <c r="B50" s="782" t="s">
        <v>474</v>
      </c>
      <c r="C50" s="783" t="s">
        <v>475</v>
      </c>
      <c r="D50" s="133" t="s">
        <v>476</v>
      </c>
      <c r="E50" s="148" t="s">
        <v>477</v>
      </c>
      <c r="F50" s="784" t="s">
        <v>478</v>
      </c>
      <c r="G50" s="587" t="s">
        <v>479</v>
      </c>
      <c r="H50" s="785" t="s">
        <v>480</v>
      </c>
    </row>
    <row r="51" spans="2:8" s="331" customFormat="1" ht="17.25" customHeight="1">
      <c r="B51" s="782" t="s">
        <v>488</v>
      </c>
      <c r="C51" s="783" t="s">
        <v>489</v>
      </c>
      <c r="D51" s="133" t="s">
        <v>483</v>
      </c>
      <c r="E51" s="148" t="s">
        <v>484</v>
      </c>
      <c r="F51" s="784" t="s">
        <v>485</v>
      </c>
      <c r="G51" s="587" t="s">
        <v>486</v>
      </c>
      <c r="H51" s="785" t="s">
        <v>487</v>
      </c>
    </row>
    <row r="52" spans="2:8" s="331" customFormat="1" ht="17.25" customHeight="1">
      <c r="B52" s="782" t="s">
        <v>2043</v>
      </c>
      <c r="C52" s="783" t="s">
        <v>2044</v>
      </c>
      <c r="D52" s="133" t="s">
        <v>490</v>
      </c>
      <c r="E52" s="148" t="s">
        <v>491</v>
      </c>
      <c r="F52" s="784" t="s">
        <v>492</v>
      </c>
      <c r="G52" s="587" t="s">
        <v>493</v>
      </c>
      <c r="H52" s="785" t="s">
        <v>494</v>
      </c>
    </row>
    <row r="53" spans="2:8" s="331" customFormat="1" ht="17.25" customHeight="1">
      <c r="B53" s="782" t="s">
        <v>481</v>
      </c>
      <c r="C53" s="783" t="s">
        <v>482</v>
      </c>
      <c r="D53" s="133" t="s">
        <v>497</v>
      </c>
      <c r="E53" s="148" t="s">
        <v>498</v>
      </c>
      <c r="F53" s="784" t="s">
        <v>499</v>
      </c>
      <c r="G53" s="587" t="s">
        <v>500</v>
      </c>
      <c r="H53" s="785" t="s">
        <v>501</v>
      </c>
    </row>
    <row r="54" spans="2:8" s="331" customFormat="1" ht="17.25" customHeight="1">
      <c r="B54" s="782" t="s">
        <v>1888</v>
      </c>
      <c r="C54" s="783" t="s">
        <v>496</v>
      </c>
      <c r="D54" s="133" t="s">
        <v>504</v>
      </c>
      <c r="E54" s="148" t="s">
        <v>505</v>
      </c>
      <c r="F54" s="784" t="s">
        <v>506</v>
      </c>
      <c r="G54" s="587" t="s">
        <v>507</v>
      </c>
      <c r="H54" s="785" t="s">
        <v>508</v>
      </c>
    </row>
    <row r="55" spans="2:8" s="331" customFormat="1" ht="17.25" customHeight="1">
      <c r="B55" s="782" t="s">
        <v>1890</v>
      </c>
      <c r="C55" s="783" t="s">
        <v>1891</v>
      </c>
      <c r="D55" s="133" t="s">
        <v>511</v>
      </c>
      <c r="E55" s="148" t="s">
        <v>512</v>
      </c>
      <c r="F55" s="738" t="s">
        <v>513</v>
      </c>
      <c r="G55" s="587" t="s">
        <v>1892</v>
      </c>
      <c r="H55" s="785" t="s">
        <v>1894</v>
      </c>
    </row>
    <row r="56" spans="2:8" s="331" customFormat="1" ht="17.25" customHeight="1">
      <c r="B56" s="782" t="s">
        <v>2045</v>
      </c>
      <c r="C56" s="783" t="s">
        <v>2046</v>
      </c>
      <c r="D56" s="133"/>
      <c r="E56" s="145"/>
      <c r="F56" s="587"/>
      <c r="G56" s="587" t="s">
        <v>514</v>
      </c>
      <c r="H56" s="786" t="s">
        <v>515</v>
      </c>
    </row>
    <row r="57" spans="2:8" s="331" customFormat="1" ht="17.25" customHeight="1">
      <c r="B57" s="782" t="s">
        <v>502</v>
      </c>
      <c r="C57" s="783" t="s">
        <v>503</v>
      </c>
      <c r="D57" s="145"/>
      <c r="E57" s="145"/>
      <c r="F57" s="145"/>
      <c r="G57" s="145"/>
      <c r="H57" s="787"/>
    </row>
  </sheetData>
  <customSheetViews>
    <customSheetView guid="{1ECD3B71-3848-4973-92B4-4B4B149BC657}" scale="85" fitToPage="1" topLeftCell="A42">
      <selection activeCell="B60" sqref="B60"/>
      <pageMargins left="0" right="0" top="0" bottom="0" header="0" footer="0"/>
      <pageSetup paperSize="9" scale="44" orientation="landscape" r:id="rId1"/>
      <headerFooter>
        <oddFooter>&amp;L&amp;1#&amp;"Calibri"&amp;10 Sensitivity: Public</oddFooter>
      </headerFooter>
    </customSheetView>
    <customSheetView guid="{BA712AC7-4015-4F77-9461-7852ED983D52}" scale="85" fitToPage="1" topLeftCell="A25">
      <selection activeCell="B38" sqref="B38"/>
      <pageMargins left="0" right="0" top="0" bottom="0" header="0" footer="0"/>
      <pageSetup paperSize="9" scale="62" orientation="landscape" r:id="rId2"/>
    </customSheetView>
    <customSheetView guid="{081BDD81-EE06-4095-AD37-7E4189D26072}" scale="85" fitToPage="1">
      <selection activeCell="B6" sqref="B6"/>
      <pageMargins left="0" right="0" top="0" bottom="0" header="0" footer="0"/>
      <pageSetup paperSize="9" scale="62" orientation="landscape" r:id="rId3"/>
    </customSheetView>
    <customSheetView guid="{9E7EEAA3-A5FB-49FD-8C3A-1AF14EAE95FB}" scale="85" fitToPage="1">
      <selection activeCell="A24" sqref="A24:XFD35"/>
      <pageMargins left="0" right="0" top="0" bottom="0" header="0" footer="0"/>
      <pageSetup paperSize="9" scale="62" orientation="landscape" r:id="rId4"/>
    </customSheetView>
    <customSheetView guid="{2EFCC4AA-DFFF-400E-B34F-BF7B9FA2A1FF}" fitToPage="1">
      <selection activeCell="J11" sqref="J11"/>
      <pageMargins left="0" right="0" top="0" bottom="0" header="0" footer="0"/>
      <pageSetup paperSize="9" scale="62" orientation="landscape" r:id="rId5"/>
    </customSheetView>
    <customSheetView guid="{3485952D-0C31-4884-9EDF-552F3D1B124B}" scale="85" showPageBreaks="1" fitToPage="1">
      <selection activeCell="F14" sqref="F14"/>
      <pageMargins left="0" right="0" top="0" bottom="0" header="0" footer="0"/>
      <pageSetup paperSize="9" scale="67" orientation="landscape" r:id="rId6"/>
      <headerFooter>
        <oddFooter>&amp;L&amp;1#&amp;"Calibri"&amp;10 Sensitivity: Internal</oddFooter>
      </headerFooter>
    </customSheetView>
    <customSheetView guid="{3FEF6608-25EF-43D8-8468-19FFFC3BCE74}" scale="85" showPageBreaks="1" fitToPage="1">
      <selection activeCell="G13" sqref="G13"/>
      <pageMargins left="0" right="0" top="0" bottom="0" header="0" footer="0"/>
      <pageSetup paperSize="9" scale="48" orientation="landscape" r:id="rId7"/>
      <headerFooter>
        <oddFooter>&amp;L&amp;1#&amp;"Calibri"&amp;10 Sensitivity: Public</oddFooter>
      </headerFooter>
    </customSheetView>
    <customSheetView guid="{8773B614-CBE7-474E-B57F-0A27A3791CF3}" scale="85" fitToPage="1">
      <selection activeCell="F6" sqref="F6"/>
      <pageMargins left="0" right="0" top="0" bottom="0" header="0" footer="0"/>
      <pageSetup paperSize="9" scale="62" orientation="landscape" r:id="rId8"/>
    </customSheetView>
    <customSheetView guid="{1BFD2ADD-60C4-4334-9BDE-E3C6DD17BEED}" scale="85" fitToPage="1" topLeftCell="A22">
      <selection activeCell="B48" sqref="B48:E53"/>
      <pageMargins left="0" right="0" top="0" bottom="0" header="0" footer="0"/>
      <pageSetup paperSize="9" scale="44" orientation="landscape" r:id="rId9"/>
      <headerFooter>
        <oddFooter>&amp;L&amp;1#&amp;"Calibri"&amp;10 Sensitivity: Public</oddFooter>
      </headerFooter>
    </customSheetView>
    <customSheetView guid="{7D3CEC1C-CCEC-4C4E-963E-DDD8383A68C1}" scale="85" fitToPage="1">
      <selection activeCell="E15" sqref="E15"/>
      <pageMargins left="0" right="0" top="0" bottom="0" header="0" footer="0"/>
      <pageSetup paperSize="9" scale="43" orientation="landscape" r:id="rId10"/>
      <headerFooter>
        <oddFooter>&amp;L&amp;1#&amp;"Calibri"&amp;10 Sensitivity: Public</oddFooter>
      </headerFooter>
    </customSheetView>
    <customSheetView guid="{03DD319B-D6A9-4830-871F-6D56EEAA4879}" scale="85" fitToPage="1" topLeftCell="A37">
      <selection activeCell="B50" sqref="B50:E56"/>
      <pageMargins left="0" right="0" top="0" bottom="0" header="0" footer="0"/>
      <pageSetup paperSize="9" scale="45" orientation="landscape" r:id="rId11"/>
      <headerFooter>
        <oddFooter>&amp;L&amp;1#&amp;"Calibri"&amp;10 Sensitivity: Public</oddFooter>
      </headerFooter>
    </customSheetView>
    <customSheetView guid="{6B324A58-5A89-471C-AD21-0822EB95E67E}" scale="85" fitToPage="1">
      <selection activeCell="D13" sqref="D13"/>
      <pageMargins left="0" right="0" top="0" bottom="0" header="0" footer="0"/>
      <pageSetup paperSize="9" scale="47" orientation="landscape" r:id="rId12"/>
      <headerFooter>
        <oddFooter>&amp;L&amp;1#&amp;"Calibri"&amp;10 Sensitivity: Public</oddFooter>
      </headerFooter>
    </customSheetView>
    <customSheetView guid="{613E785B-CD51-494D-B041-E8D30BF6F1EC}" scale="85" showPageBreaks="1" fitToPage="1">
      <selection activeCell="D13" sqref="D13"/>
      <pageMargins left="0" right="0" top="0" bottom="0" header="0" footer="0"/>
      <pageSetup paperSize="9" scale="48" orientation="landscape" r:id="rId13"/>
      <headerFooter>
        <oddFooter>&amp;L&amp;1#&amp;"Calibri"&amp;10 Sensitivity: Public</oddFooter>
      </headerFooter>
    </customSheetView>
  </customSheetViews>
  <mergeCells count="3">
    <mergeCell ref="B4:H4"/>
    <mergeCell ref="B2:H2"/>
    <mergeCell ref="D6:D7"/>
  </mergeCells>
  <hyperlinks>
    <hyperlink ref="J2" location="HOME!Print_Area" display="HOME" xr:uid="{69FAAA21-B788-4CF0-A51A-5D92EFC2D54E}"/>
    <hyperlink ref="H49" r:id="rId14" xr:uid="{293A1DE1-84A9-4E47-B9D8-9C853E053432}"/>
    <hyperlink ref="C49" r:id="rId15" xr:uid="{40A5DDF0-6923-4F0B-8735-C8AF87D9511E}"/>
    <hyperlink ref="H54" r:id="rId16" xr:uid="{868E22BE-5843-4EEA-B98C-4AB235BB4733}"/>
    <hyperlink ref="H53" r:id="rId17" xr:uid="{190CBEE5-1A41-4DD8-8536-49A91C4231EF}"/>
    <hyperlink ref="C53" r:id="rId18" xr:uid="{901094CE-AE4D-4404-A715-0C10FEFDEF71}"/>
    <hyperlink ref="C55" r:id="rId19" xr:uid="{4B1FB34D-527C-462E-9F11-C5029FEAC943}"/>
    <hyperlink ref="C54" r:id="rId20" xr:uid="{C5B3B4FE-CF2A-479D-816D-B950D01CB2C9}"/>
    <hyperlink ref="C51" r:id="rId21" xr:uid="{DB31C0ED-DA34-4C33-B767-5B98BEE4AE67}"/>
    <hyperlink ref="C50" r:id="rId22" xr:uid="{36313BB1-A27F-4E5A-841F-9551E2326DC0}"/>
    <hyperlink ref="C57" r:id="rId23" xr:uid="{F43DC9B5-C52F-42AC-9EA3-A7ED01FB29B5}"/>
    <hyperlink ref="H55" r:id="rId24" xr:uid="{C20949E5-0D77-48E3-AD3D-2452FB17B8AA}"/>
    <hyperlink ref="H52" r:id="rId25" xr:uid="{35A0BE61-0BA9-459C-9D8A-D306C046C0B8}"/>
    <hyperlink ref="H56" r:id="rId26" xr:uid="{754C53FE-702A-4699-B3D8-2002816B3EFE}"/>
    <hyperlink ref="C52" r:id="rId27" xr:uid="{0D3C0EE9-55A3-42BC-9667-FC0B69548325}"/>
    <hyperlink ref="F49" r:id="rId28" xr:uid="{174C4DCF-20D0-49D6-8AD4-98CD09F4021B}"/>
    <hyperlink ref="F54" r:id="rId29" xr:uid="{3B6BBDE0-8419-48DA-AE6E-D7CE6E8104D7}"/>
    <hyperlink ref="F50" r:id="rId30" xr:uid="{22C1BC07-E509-4100-BD20-DD36943A2560}"/>
    <hyperlink ref="F51" r:id="rId31" xr:uid="{29693285-C262-43E8-B641-681B9516C7BD}"/>
    <hyperlink ref="F52" r:id="rId32" xr:uid="{1141181C-025F-4816-A1B6-9E38AF84A180}"/>
    <hyperlink ref="F53" r:id="rId33" xr:uid="{478EE16F-5ECA-4806-B725-A4D238964754}"/>
    <hyperlink ref="H50" r:id="rId34" xr:uid="{CEB8A3DC-BE19-401D-8D42-BCE35B13BEAB}"/>
    <hyperlink ref="H51" r:id="rId35" xr:uid="{AE0339D0-4A3F-4549-A18D-C328D18BEB00}"/>
    <hyperlink ref="F55" r:id="rId36" xr:uid="{A2C8A3C7-45C6-499D-8938-9DB226CEC8EE}"/>
  </hyperlinks>
  <pageMargins left="0.7" right="0.7" top="0.75" bottom="0.75" header="0.3" footer="0.3"/>
  <pageSetup paperSize="9" scale="67" orientation="landscape" r:id="rId37"/>
  <headerFooter>
    <oddFooter>&amp;L_x000D_&amp;1#&amp;"Calibri"&amp;10&amp;K000000 Sensitivity: Public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4">
    <tabColor rgb="FFFFCCCC"/>
  </sheetPr>
  <dimension ref="A2:O94"/>
  <sheetViews>
    <sheetView showGridLines="0" zoomScale="145" zoomScaleNormal="145" workbookViewId="0">
      <selection activeCell="E78" sqref="E78"/>
    </sheetView>
  </sheetViews>
  <sheetFormatPr defaultColWidth="9.140625" defaultRowHeight="13.15"/>
  <cols>
    <col min="1" max="1" width="22.28515625" style="873" customWidth="1"/>
    <col min="2" max="2" width="28.5703125" style="145" customWidth="1"/>
    <col min="3" max="3" width="24.28515625" style="145" bestFit="1" customWidth="1"/>
    <col min="4" max="4" width="17.28515625" style="145" customWidth="1"/>
    <col min="5" max="5" width="18.42578125" style="145" customWidth="1"/>
    <col min="6" max="6" width="23" style="145" customWidth="1"/>
    <col min="7" max="7" width="15.7109375" style="145" customWidth="1"/>
    <col min="8" max="8" width="21.7109375" style="145" bestFit="1" customWidth="1"/>
    <col min="9" max="9" width="19.28515625" style="145" bestFit="1" customWidth="1"/>
    <col min="10" max="10" width="12.7109375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1:9" ht="17.25" customHeight="1" thickBot="1">
      <c r="B2" s="1573" t="s">
        <v>0</v>
      </c>
      <c r="C2" s="1573"/>
      <c r="D2" s="1573"/>
      <c r="E2" s="1573"/>
      <c r="F2" s="1573"/>
      <c r="H2" s="943" t="s">
        <v>241</v>
      </c>
    </row>
    <row r="3" spans="1:9" ht="17.25" customHeight="1">
      <c r="B3" s="1"/>
      <c r="C3" s="752"/>
      <c r="D3" s="752"/>
      <c r="E3" s="752"/>
      <c r="F3" s="122"/>
      <c r="G3" s="169"/>
      <c r="H3" s="122"/>
    </row>
    <row r="4" spans="1:9" ht="30" customHeight="1">
      <c r="B4" s="1662" t="s">
        <v>5039</v>
      </c>
      <c r="C4" s="1663"/>
      <c r="D4" s="1663"/>
      <c r="E4" s="1663"/>
      <c r="F4" s="1664"/>
      <c r="G4" s="313"/>
      <c r="H4" s="313"/>
      <c r="I4" s="147"/>
    </row>
    <row r="5" spans="1:9" ht="17.25" customHeight="1">
      <c r="B5" s="753"/>
      <c r="C5" s="753"/>
      <c r="D5" s="753"/>
      <c r="E5" s="753"/>
      <c r="F5" s="754"/>
      <c r="G5" s="313"/>
      <c r="H5" s="313"/>
      <c r="I5" s="147"/>
    </row>
    <row r="6" spans="1:9" ht="17.25" customHeight="1">
      <c r="B6" s="148"/>
      <c r="C6" s="176"/>
      <c r="D6" s="148"/>
      <c r="E6" s="169"/>
      <c r="G6" s="148"/>
      <c r="H6" s="148"/>
      <c r="I6" s="148"/>
    </row>
    <row r="7" spans="1:9" s="331" customFormat="1" ht="30" customHeight="1">
      <c r="A7" s="1016"/>
      <c r="B7" s="1593" t="s">
        <v>5039</v>
      </c>
      <c r="C7" s="1594"/>
      <c r="D7" s="1665" t="s">
        <v>5040</v>
      </c>
      <c r="E7" s="928" t="s">
        <v>5041</v>
      </c>
      <c r="F7" s="928" t="s">
        <v>192</v>
      </c>
      <c r="G7" s="836"/>
      <c r="H7" s="874"/>
      <c r="I7" s="876"/>
    </row>
    <row r="8" spans="1:9" s="331" customFormat="1" ht="17.25" customHeight="1">
      <c r="A8" s="1016"/>
      <c r="B8" s="971" t="s">
        <v>249</v>
      </c>
      <c r="C8" s="971" t="s">
        <v>250</v>
      </c>
      <c r="D8" s="1666"/>
      <c r="E8" s="986" t="s">
        <v>134</v>
      </c>
      <c r="F8" s="986" t="s">
        <v>77</v>
      </c>
      <c r="G8" s="614"/>
      <c r="H8" s="1032" t="s">
        <v>251</v>
      </c>
      <c r="I8" s="876"/>
    </row>
    <row r="9" spans="1:9" s="331" customFormat="1" ht="15" hidden="1" customHeight="1">
      <c r="A9" s="1016"/>
      <c r="B9" s="884" t="s">
        <v>5042</v>
      </c>
      <c r="C9" s="883" t="s">
        <v>5043</v>
      </c>
      <c r="D9" s="881">
        <v>45288</v>
      </c>
      <c r="E9" s="759">
        <f t="shared" ref="E9:E10" si="0">D9+6</f>
        <v>45294</v>
      </c>
      <c r="F9" s="759">
        <f t="shared" ref="F9:F10" si="1">D9+8</f>
        <v>45296</v>
      </c>
      <c r="G9" s="815"/>
      <c r="H9" s="880" t="e">
        <f>#REF!+7</f>
        <v>#REF!</v>
      </c>
      <c r="I9" s="876"/>
    </row>
    <row r="10" spans="1:9" s="331" customFormat="1" ht="15" hidden="1" customHeight="1">
      <c r="A10" s="1016"/>
      <c r="B10" s="878" t="s">
        <v>5044</v>
      </c>
      <c r="C10" s="879" t="s">
        <v>5045</v>
      </c>
      <c r="D10" s="879">
        <v>45302</v>
      </c>
      <c r="E10" s="757">
        <f t="shared" si="0"/>
        <v>45308</v>
      </c>
      <c r="F10" s="757">
        <f t="shared" si="1"/>
        <v>45310</v>
      </c>
      <c r="G10" s="763"/>
      <c r="H10" s="875" t="e">
        <f t="shared" ref="H10:H26" si="2">H9+7</f>
        <v>#REF!</v>
      </c>
      <c r="I10" s="876"/>
    </row>
    <row r="11" spans="1:9" s="331" customFormat="1" ht="15" hidden="1" customHeight="1">
      <c r="A11" s="1016"/>
      <c r="B11" s="878" t="s">
        <v>5046</v>
      </c>
      <c r="C11" s="879" t="s">
        <v>5047</v>
      </c>
      <c r="D11" s="879">
        <v>45304</v>
      </c>
      <c r="E11" s="757">
        <f t="shared" ref="E11:E13" si="3">D11+6</f>
        <v>45310</v>
      </c>
      <c r="F11" s="757">
        <f t="shared" ref="F11:F12" si="4">D11+8</f>
        <v>45312</v>
      </c>
      <c r="G11" s="763"/>
      <c r="H11" s="875" t="e">
        <f t="shared" si="2"/>
        <v>#REF!</v>
      </c>
      <c r="I11" s="876"/>
    </row>
    <row r="12" spans="1:9" s="331" customFormat="1" ht="15" hidden="1" customHeight="1">
      <c r="A12" s="1016"/>
      <c r="B12" s="878" t="s">
        <v>5048</v>
      </c>
      <c r="C12" s="879" t="s">
        <v>5049</v>
      </c>
      <c r="D12" s="879">
        <v>45319</v>
      </c>
      <c r="E12" s="757">
        <f t="shared" si="3"/>
        <v>45325</v>
      </c>
      <c r="F12" s="757">
        <f t="shared" si="4"/>
        <v>45327</v>
      </c>
      <c r="G12" s="763"/>
      <c r="H12" s="875" t="e">
        <f t="shared" si="2"/>
        <v>#REF!</v>
      </c>
      <c r="I12" s="876"/>
    </row>
    <row r="13" spans="1:9" s="331" customFormat="1" ht="15" hidden="1" customHeight="1">
      <c r="A13" s="1016"/>
      <c r="B13" s="878" t="s">
        <v>5050</v>
      </c>
      <c r="C13" s="879" t="s">
        <v>5051</v>
      </c>
      <c r="D13" s="879">
        <v>45323</v>
      </c>
      <c r="E13" s="757">
        <f t="shared" si="3"/>
        <v>45329</v>
      </c>
      <c r="F13" s="757">
        <f>D13+10</f>
        <v>45333</v>
      </c>
      <c r="G13" s="763"/>
      <c r="H13" s="875" t="e">
        <f t="shared" si="2"/>
        <v>#REF!</v>
      </c>
      <c r="I13" s="876"/>
    </row>
    <row r="14" spans="1:9" s="331" customFormat="1" ht="15" hidden="1" customHeight="1">
      <c r="A14" s="1016"/>
      <c r="B14" s="878" t="s">
        <v>5052</v>
      </c>
      <c r="C14" s="879" t="s">
        <v>5053</v>
      </c>
      <c r="D14" s="879">
        <v>45331</v>
      </c>
      <c r="E14" s="757">
        <f t="shared" ref="E14" si="5">D14+6</f>
        <v>45337</v>
      </c>
      <c r="F14" s="757">
        <f>D14+10</f>
        <v>45341</v>
      </c>
      <c r="G14" s="763"/>
      <c r="H14" s="875" t="e">
        <f t="shared" si="2"/>
        <v>#REF!</v>
      </c>
      <c r="I14" s="876"/>
    </row>
    <row r="15" spans="1:9" s="331" customFormat="1" ht="15" hidden="1" customHeight="1">
      <c r="A15" s="1016"/>
      <c r="B15" s="878" t="s">
        <v>5054</v>
      </c>
      <c r="C15" s="879" t="s">
        <v>5055</v>
      </c>
      <c r="D15" s="879">
        <v>45330</v>
      </c>
      <c r="E15" s="757">
        <f t="shared" ref="E15" si="6">D15+6</f>
        <v>45336</v>
      </c>
      <c r="F15" s="757">
        <f>D15+10</f>
        <v>45340</v>
      </c>
      <c r="G15" s="763"/>
      <c r="H15" s="875" t="e">
        <f t="shared" si="2"/>
        <v>#REF!</v>
      </c>
      <c r="I15" s="876"/>
    </row>
    <row r="16" spans="1:9" s="331" customFormat="1" ht="15" hidden="1" customHeight="1">
      <c r="A16" s="1016"/>
      <c r="B16" s="878" t="s">
        <v>5056</v>
      </c>
      <c r="C16" s="879" t="s">
        <v>5057</v>
      </c>
      <c r="D16" s="879">
        <f t="shared" ref="D16:D17" si="7">D15+7</f>
        <v>45337</v>
      </c>
      <c r="E16" s="757">
        <f t="shared" ref="E16:E18" si="8">D16+6</f>
        <v>45343</v>
      </c>
      <c r="F16" s="757">
        <f>D16+10</f>
        <v>45347</v>
      </c>
      <c r="G16" s="763"/>
      <c r="H16" s="875" t="e">
        <f t="shared" si="2"/>
        <v>#REF!</v>
      </c>
      <c r="I16" s="876"/>
    </row>
    <row r="17" spans="1:9" s="331" customFormat="1" ht="15" hidden="1" customHeight="1">
      <c r="A17" s="1016"/>
      <c r="B17" s="878" t="s">
        <v>5058</v>
      </c>
      <c r="C17" s="879" t="s">
        <v>5059</v>
      </c>
      <c r="D17" s="879">
        <f t="shared" si="7"/>
        <v>45344</v>
      </c>
      <c r="E17" s="757">
        <f t="shared" si="8"/>
        <v>45350</v>
      </c>
      <c r="F17" s="759">
        <f t="shared" ref="F17" si="9">D17+8</f>
        <v>45352</v>
      </c>
      <c r="G17" s="815"/>
      <c r="H17" s="875" t="e">
        <f t="shared" si="2"/>
        <v>#REF!</v>
      </c>
      <c r="I17" s="876"/>
    </row>
    <row r="18" spans="1:9" s="331" customFormat="1" ht="15" hidden="1" customHeight="1">
      <c r="A18" s="1016"/>
      <c r="B18" s="878" t="s">
        <v>5060</v>
      </c>
      <c r="C18" s="879" t="s">
        <v>5061</v>
      </c>
      <c r="D18" s="879">
        <v>45360</v>
      </c>
      <c r="E18" s="757">
        <f t="shared" si="8"/>
        <v>45366</v>
      </c>
      <c r="F18" s="757">
        <f>D18+10</f>
        <v>45370</v>
      </c>
      <c r="G18" s="763"/>
      <c r="H18" s="875" t="e">
        <f t="shared" si="2"/>
        <v>#REF!</v>
      </c>
      <c r="I18" s="876"/>
    </row>
    <row r="19" spans="1:9" s="331" customFormat="1" ht="15" hidden="1" customHeight="1">
      <c r="A19" s="1016"/>
      <c r="B19" s="878" t="s">
        <v>5062</v>
      </c>
      <c r="C19" s="879" t="s">
        <v>5063</v>
      </c>
      <c r="D19" s="879">
        <v>45364</v>
      </c>
      <c r="E19" s="757">
        <f t="shared" ref="E19:E22" si="10">D19+6</f>
        <v>45370</v>
      </c>
      <c r="F19" s="799"/>
      <c r="G19" s="763"/>
      <c r="H19" s="875" t="e">
        <f t="shared" si="2"/>
        <v>#REF!</v>
      </c>
      <c r="I19" s="876"/>
    </row>
    <row r="20" spans="1:9" s="331" customFormat="1" ht="17.25" hidden="1" customHeight="1">
      <c r="A20" s="1016"/>
      <c r="B20" s="878" t="s">
        <v>5064</v>
      </c>
      <c r="C20" s="879" t="s">
        <v>5065</v>
      </c>
      <c r="D20" s="879">
        <v>45374</v>
      </c>
      <c r="E20" s="757">
        <f t="shared" si="10"/>
        <v>45380</v>
      </c>
      <c r="F20" s="757">
        <f t="shared" ref="F20:F25" si="11">D20+10</f>
        <v>45384</v>
      </c>
      <c r="G20" s="763"/>
      <c r="H20" s="757" t="e">
        <f t="shared" si="2"/>
        <v>#REF!</v>
      </c>
      <c r="I20" s="876"/>
    </row>
    <row r="21" spans="1:9" s="331" customFormat="1" ht="17.25" hidden="1" customHeight="1">
      <c r="A21" s="1016"/>
      <c r="B21" s="878" t="s">
        <v>5066</v>
      </c>
      <c r="C21" s="879" t="s">
        <v>5067</v>
      </c>
      <c r="D21" s="879">
        <v>45379</v>
      </c>
      <c r="E21" s="757">
        <f t="shared" si="10"/>
        <v>45385</v>
      </c>
      <c r="F21" s="757">
        <f t="shared" si="11"/>
        <v>45389</v>
      </c>
      <c r="G21" s="763"/>
      <c r="H21" s="757" t="e">
        <f t="shared" si="2"/>
        <v>#REF!</v>
      </c>
      <c r="I21" s="876"/>
    </row>
    <row r="22" spans="1:9" s="331" customFormat="1" ht="17.25" hidden="1" customHeight="1">
      <c r="A22" s="1016"/>
      <c r="B22" s="878" t="s">
        <v>5044</v>
      </c>
      <c r="C22" s="879" t="s">
        <v>5068</v>
      </c>
      <c r="D22" s="879">
        <v>45383</v>
      </c>
      <c r="E22" s="757">
        <f t="shared" si="10"/>
        <v>45389</v>
      </c>
      <c r="F22" s="757">
        <f t="shared" si="11"/>
        <v>45393</v>
      </c>
      <c r="G22" s="763"/>
      <c r="H22" s="757" t="e">
        <f t="shared" si="2"/>
        <v>#REF!</v>
      </c>
      <c r="I22" s="876"/>
    </row>
    <row r="23" spans="1:9" s="331" customFormat="1" ht="17.25" hidden="1" customHeight="1">
      <c r="A23" s="1016"/>
      <c r="B23" s="987" t="s">
        <v>5046</v>
      </c>
      <c r="C23" s="988" t="s">
        <v>5069</v>
      </c>
      <c r="D23" s="988">
        <v>45397</v>
      </c>
      <c r="E23" s="757">
        <f t="shared" ref="E23:E25" si="12">D23+6</f>
        <v>45403</v>
      </c>
      <c r="F23" s="757">
        <f t="shared" si="11"/>
        <v>45407</v>
      </c>
      <c r="G23" s="763"/>
      <c r="H23" s="757" t="e">
        <f t="shared" si="2"/>
        <v>#REF!</v>
      </c>
      <c r="I23" s="876"/>
    </row>
    <row r="24" spans="1:9" s="331" customFormat="1" ht="17.25" hidden="1" customHeight="1">
      <c r="A24" s="1016" t="s">
        <v>5070</v>
      </c>
      <c r="B24" s="987" t="s">
        <v>5048</v>
      </c>
      <c r="C24" s="988" t="s">
        <v>5071</v>
      </c>
      <c r="D24" s="988">
        <v>45412</v>
      </c>
      <c r="E24" s="757">
        <f t="shared" si="12"/>
        <v>45418</v>
      </c>
      <c r="F24" s="757">
        <f t="shared" si="11"/>
        <v>45422</v>
      </c>
      <c r="G24" s="763"/>
      <c r="H24" s="757" t="e">
        <f t="shared" si="2"/>
        <v>#REF!</v>
      </c>
      <c r="I24" s="876"/>
    </row>
    <row r="25" spans="1:9" s="331" customFormat="1" ht="17.25" hidden="1" customHeight="1">
      <c r="A25" s="1016"/>
      <c r="B25" s="987" t="s">
        <v>5050</v>
      </c>
      <c r="C25" s="988" t="s">
        <v>5072</v>
      </c>
      <c r="D25" s="988">
        <v>45410</v>
      </c>
      <c r="E25" s="757">
        <f t="shared" si="12"/>
        <v>45416</v>
      </c>
      <c r="F25" s="757">
        <f t="shared" si="11"/>
        <v>45420</v>
      </c>
      <c r="G25" s="763"/>
      <c r="H25" s="757" t="e">
        <f t="shared" si="2"/>
        <v>#REF!</v>
      </c>
      <c r="I25" s="876"/>
    </row>
    <row r="26" spans="1:9" s="331" customFormat="1" ht="17.25" hidden="1" customHeight="1">
      <c r="A26" s="1016"/>
      <c r="B26" s="908" t="s">
        <v>307</v>
      </c>
      <c r="C26" s="988" t="s">
        <v>5073</v>
      </c>
      <c r="D26" s="799">
        <v>45410</v>
      </c>
      <c r="E26" s="799">
        <v>45414</v>
      </c>
      <c r="F26" s="799">
        <f t="shared" ref="F26:F27" si="13">D26+10</f>
        <v>45420</v>
      </c>
      <c r="G26" s="763"/>
      <c r="H26" s="757" t="e">
        <f t="shared" si="2"/>
        <v>#REF!</v>
      </c>
      <c r="I26" s="876"/>
    </row>
    <row r="27" spans="1:9" s="331" customFormat="1" ht="17.25" hidden="1" customHeight="1">
      <c r="A27" s="1016"/>
      <c r="B27" s="987" t="s">
        <v>5054</v>
      </c>
      <c r="C27" s="988" t="s">
        <v>5074</v>
      </c>
      <c r="D27" s="988">
        <v>45424</v>
      </c>
      <c r="E27" s="757">
        <f>D27+6</f>
        <v>45430</v>
      </c>
      <c r="F27" s="757">
        <f t="shared" si="13"/>
        <v>45434</v>
      </c>
      <c r="G27" s="763"/>
      <c r="H27" s="757">
        <v>45416</v>
      </c>
      <c r="I27" s="876"/>
    </row>
    <row r="28" spans="1:9" s="331" customFormat="1" ht="17.25" hidden="1" customHeight="1">
      <c r="A28" s="1016"/>
      <c r="B28" s="908" t="s">
        <v>307</v>
      </c>
      <c r="C28" s="988" t="s">
        <v>5075</v>
      </c>
      <c r="D28" s="799">
        <v>45410</v>
      </c>
      <c r="E28" s="799">
        <v>45414</v>
      </c>
      <c r="F28" s="799">
        <f t="shared" ref="F28:F31" si="14">D28+10</f>
        <v>45420</v>
      </c>
      <c r="G28" s="763"/>
      <c r="H28" s="757">
        <f>H27+7</f>
        <v>45423</v>
      </c>
      <c r="I28" s="876"/>
    </row>
    <row r="29" spans="1:9" s="331" customFormat="1" ht="17.25" hidden="1" customHeight="1">
      <c r="A29" s="1016"/>
      <c r="B29" s="988" t="s">
        <v>5056</v>
      </c>
      <c r="C29" s="988" t="s">
        <v>5076</v>
      </c>
      <c r="D29" s="988">
        <v>45431</v>
      </c>
      <c r="E29" s="757">
        <f t="shared" ref="E29:E31" si="15">D29+6</f>
        <v>45437</v>
      </c>
      <c r="F29" s="871" t="s">
        <v>283</v>
      </c>
      <c r="G29" s="763"/>
      <c r="H29" s="757">
        <f t="shared" ref="H29:H72" si="16">H28+7</f>
        <v>45430</v>
      </c>
      <c r="I29" s="876"/>
    </row>
    <row r="30" spans="1:9" s="331" customFormat="1" ht="17.25" hidden="1" customHeight="1">
      <c r="A30" s="1016"/>
      <c r="B30" s="871" t="s">
        <v>283</v>
      </c>
      <c r="C30" s="988" t="s">
        <v>5077</v>
      </c>
      <c r="D30" s="877">
        <v>45441</v>
      </c>
      <c r="E30" s="799">
        <f t="shared" si="15"/>
        <v>45447</v>
      </c>
      <c r="F30" s="799">
        <f t="shared" si="14"/>
        <v>45451</v>
      </c>
      <c r="G30" s="763"/>
      <c r="H30" s="757">
        <f t="shared" si="16"/>
        <v>45437</v>
      </c>
      <c r="I30" s="876"/>
    </row>
    <row r="31" spans="1:9" s="331" customFormat="1" ht="17.25" hidden="1" customHeight="1">
      <c r="A31" s="1016"/>
      <c r="B31" s="988" t="s">
        <v>5060</v>
      </c>
      <c r="C31" s="988" t="s">
        <v>5078</v>
      </c>
      <c r="D31" s="988">
        <v>45449</v>
      </c>
      <c r="E31" s="757">
        <f t="shared" si="15"/>
        <v>45455</v>
      </c>
      <c r="F31" s="799">
        <f t="shared" si="14"/>
        <v>45459</v>
      </c>
      <c r="G31" s="763"/>
      <c r="H31" s="757">
        <f t="shared" si="16"/>
        <v>45444</v>
      </c>
      <c r="I31" s="876"/>
    </row>
    <row r="32" spans="1:9" s="331" customFormat="1" ht="17.25" hidden="1" customHeight="1">
      <c r="A32" s="1016" t="s">
        <v>5079</v>
      </c>
      <c r="B32" s="871" t="s">
        <v>283</v>
      </c>
      <c r="C32" s="988" t="s">
        <v>5080</v>
      </c>
      <c r="D32" s="877">
        <v>45450</v>
      </c>
      <c r="E32" s="799">
        <f t="shared" ref="E32:E34" si="17">D32+6</f>
        <v>45456</v>
      </c>
      <c r="F32" s="799">
        <f t="shared" ref="F32:F34" si="18">D32+10</f>
        <v>45460</v>
      </c>
      <c r="G32" s="763"/>
      <c r="H32" s="757">
        <f t="shared" si="16"/>
        <v>45451</v>
      </c>
      <c r="I32" s="876"/>
    </row>
    <row r="33" spans="1:9" s="331" customFormat="1" ht="17.25" hidden="1" customHeight="1">
      <c r="A33" s="1016"/>
      <c r="B33" s="988" t="s">
        <v>5081</v>
      </c>
      <c r="C33" s="988" t="s">
        <v>5082</v>
      </c>
      <c r="D33" s="988">
        <v>45473</v>
      </c>
      <c r="E33" s="757">
        <f t="shared" si="17"/>
        <v>45479</v>
      </c>
      <c r="F33" s="871" t="s">
        <v>283</v>
      </c>
      <c r="G33" s="763"/>
      <c r="H33" s="757">
        <f t="shared" si="16"/>
        <v>45458</v>
      </c>
      <c r="I33" s="876"/>
    </row>
    <row r="34" spans="1:9" s="331" customFormat="1" ht="17.25" hidden="1" customHeight="1">
      <c r="A34" s="1016"/>
      <c r="B34" s="988" t="s">
        <v>5044</v>
      </c>
      <c r="C34" s="988" t="s">
        <v>5083</v>
      </c>
      <c r="D34" s="988">
        <v>45469</v>
      </c>
      <c r="E34" s="757">
        <f t="shared" si="17"/>
        <v>45475</v>
      </c>
      <c r="F34" s="757">
        <f t="shared" si="18"/>
        <v>45479</v>
      </c>
      <c r="G34" s="763"/>
      <c r="H34" s="757">
        <f t="shared" si="16"/>
        <v>45465</v>
      </c>
      <c r="I34" s="876"/>
    </row>
    <row r="35" spans="1:9" s="331" customFormat="1" ht="17.25" hidden="1" customHeight="1">
      <c r="A35" s="1016"/>
      <c r="B35" s="988" t="s">
        <v>5084</v>
      </c>
      <c r="C35" s="988" t="s">
        <v>5085</v>
      </c>
      <c r="D35" s="988">
        <v>45479</v>
      </c>
      <c r="E35" s="757">
        <f t="shared" ref="E35:E36" si="19">D35+6</f>
        <v>45485</v>
      </c>
      <c r="F35" s="757">
        <f t="shared" ref="F35:F36" si="20">D35+10</f>
        <v>45489</v>
      </c>
      <c r="G35" s="763"/>
      <c r="H35" s="757">
        <f t="shared" si="16"/>
        <v>45472</v>
      </c>
      <c r="I35" s="876"/>
    </row>
    <row r="36" spans="1:9" s="331" customFormat="1" ht="17.25" hidden="1" customHeight="1">
      <c r="A36" s="1016" t="s">
        <v>5086</v>
      </c>
      <c r="B36" s="988" t="s">
        <v>5046</v>
      </c>
      <c r="C36" s="988" t="s">
        <v>5087</v>
      </c>
      <c r="D36" s="988">
        <v>45489</v>
      </c>
      <c r="E36" s="757">
        <f t="shared" si="19"/>
        <v>45495</v>
      </c>
      <c r="F36" s="757">
        <f t="shared" si="20"/>
        <v>45499</v>
      </c>
      <c r="G36" s="763"/>
      <c r="H36" s="757">
        <f t="shared" si="16"/>
        <v>45479</v>
      </c>
      <c r="I36" s="876"/>
    </row>
    <row r="37" spans="1:9" s="331" customFormat="1" ht="17.25" hidden="1" customHeight="1">
      <c r="A37" s="1016"/>
      <c r="B37" s="871" t="s">
        <v>307</v>
      </c>
      <c r="C37" s="988" t="s">
        <v>5088</v>
      </c>
      <c r="D37" s="877">
        <v>45471</v>
      </c>
      <c r="E37" s="799">
        <f t="shared" ref="E37:E40" si="21">D37+6</f>
        <v>45477</v>
      </c>
      <c r="F37" s="799">
        <f t="shared" ref="F37:F40" si="22">D37+10</f>
        <v>45481</v>
      </c>
      <c r="G37" s="763"/>
      <c r="H37" s="757">
        <f t="shared" si="16"/>
        <v>45486</v>
      </c>
      <c r="I37" s="876"/>
    </row>
    <row r="38" spans="1:9" s="331" customFormat="1" ht="17.25" hidden="1" customHeight="1">
      <c r="A38" s="1016"/>
      <c r="B38" s="988" t="s">
        <v>5048</v>
      </c>
      <c r="C38" s="988" t="s">
        <v>5089</v>
      </c>
      <c r="D38" s="988">
        <v>45498</v>
      </c>
      <c r="E38" s="871" t="s">
        <v>283</v>
      </c>
      <c r="F38" s="757">
        <f t="shared" si="22"/>
        <v>45508</v>
      </c>
      <c r="G38" s="763"/>
      <c r="H38" s="757">
        <f t="shared" si="16"/>
        <v>45493</v>
      </c>
      <c r="I38" s="876"/>
    </row>
    <row r="39" spans="1:9" s="331" customFormat="1" ht="17.25" hidden="1" customHeight="1">
      <c r="A39" s="1016"/>
      <c r="B39" s="988" t="s">
        <v>5050</v>
      </c>
      <c r="C39" s="988" t="s">
        <v>5090</v>
      </c>
      <c r="D39" s="988">
        <v>45506</v>
      </c>
      <c r="E39" s="871" t="s">
        <v>283</v>
      </c>
      <c r="F39" s="757">
        <f t="shared" si="22"/>
        <v>45516</v>
      </c>
      <c r="G39" s="763"/>
      <c r="H39" s="757">
        <f t="shared" si="16"/>
        <v>45500</v>
      </c>
      <c r="I39" s="876"/>
    </row>
    <row r="40" spans="1:9" s="331" customFormat="1" ht="17.25" hidden="1" customHeight="1">
      <c r="A40" s="1016"/>
      <c r="B40" s="988" t="s">
        <v>5054</v>
      </c>
      <c r="C40" s="988" t="s">
        <v>5091</v>
      </c>
      <c r="D40" s="988">
        <v>45516</v>
      </c>
      <c r="E40" s="757">
        <f t="shared" si="21"/>
        <v>45522</v>
      </c>
      <c r="F40" s="757">
        <f t="shared" si="22"/>
        <v>45526</v>
      </c>
      <c r="G40" s="763"/>
      <c r="H40" s="757">
        <f t="shared" si="16"/>
        <v>45507</v>
      </c>
      <c r="I40" s="876"/>
    </row>
    <row r="41" spans="1:9" s="331" customFormat="1" ht="17.25" hidden="1" customHeight="1">
      <c r="A41" s="1016"/>
      <c r="B41" s="988" t="s">
        <v>5056</v>
      </c>
      <c r="C41" s="988" t="s">
        <v>5092</v>
      </c>
      <c r="D41" s="988">
        <v>45517</v>
      </c>
      <c r="E41" s="757">
        <f t="shared" ref="E41:E43" si="23">D41+6</f>
        <v>45523</v>
      </c>
      <c r="F41" s="757">
        <f t="shared" ref="F41:F43" si="24">D41+10</f>
        <v>45527</v>
      </c>
      <c r="G41" s="763"/>
      <c r="H41" s="757">
        <f t="shared" si="16"/>
        <v>45514</v>
      </c>
      <c r="I41" s="876"/>
    </row>
    <row r="42" spans="1:9" s="331" customFormat="1" ht="17.25" hidden="1" customHeight="1">
      <c r="A42" s="1016"/>
      <c r="B42" s="988" t="s">
        <v>5052</v>
      </c>
      <c r="C42" s="988" t="s">
        <v>5093</v>
      </c>
      <c r="D42" s="871" t="s">
        <v>283</v>
      </c>
      <c r="E42" s="799" t="e">
        <f t="shared" si="23"/>
        <v>#VALUE!</v>
      </c>
      <c r="F42" s="799" t="e">
        <f t="shared" si="24"/>
        <v>#VALUE!</v>
      </c>
      <c r="G42" s="763"/>
      <c r="H42" s="757">
        <f t="shared" si="16"/>
        <v>45521</v>
      </c>
      <c r="I42" s="876"/>
    </row>
    <row r="43" spans="1:9" s="331" customFormat="1" ht="17.25" hidden="1" customHeight="1">
      <c r="A43" s="1016"/>
      <c r="B43" s="1011" t="s">
        <v>307</v>
      </c>
      <c r="C43" s="988" t="s">
        <v>5094</v>
      </c>
      <c r="D43" s="877">
        <v>45509</v>
      </c>
      <c r="E43" s="799">
        <f t="shared" si="23"/>
        <v>45515</v>
      </c>
      <c r="F43" s="799">
        <f t="shared" si="24"/>
        <v>45519</v>
      </c>
      <c r="G43" s="763"/>
      <c r="H43" s="757">
        <f t="shared" si="16"/>
        <v>45528</v>
      </c>
      <c r="I43" s="876"/>
    </row>
    <row r="44" spans="1:9" s="331" customFormat="1" ht="17.25" hidden="1" customHeight="1">
      <c r="A44" s="1016"/>
      <c r="B44" s="988" t="s">
        <v>5079</v>
      </c>
      <c r="C44" s="988" t="s">
        <v>5095</v>
      </c>
      <c r="D44" s="988">
        <v>45543</v>
      </c>
      <c r="E44" s="757">
        <f t="shared" ref="E44:E46" si="25">D44+6</f>
        <v>45549</v>
      </c>
      <c r="F44" s="757">
        <f t="shared" ref="F44:F46" si="26">D44+10</f>
        <v>45553</v>
      </c>
      <c r="G44" s="763"/>
      <c r="H44" s="757">
        <f t="shared" si="16"/>
        <v>45535</v>
      </c>
      <c r="I44" s="876"/>
    </row>
    <row r="45" spans="1:9" s="331" customFormat="1" ht="17.25" hidden="1" customHeight="1">
      <c r="A45" s="1016"/>
      <c r="B45" s="988" t="s">
        <v>5096</v>
      </c>
      <c r="C45" s="988" t="s">
        <v>5097</v>
      </c>
      <c r="D45" s="988">
        <v>45551</v>
      </c>
      <c r="E45" s="757">
        <f t="shared" si="25"/>
        <v>45557</v>
      </c>
      <c r="F45" s="757">
        <f t="shared" si="26"/>
        <v>45561</v>
      </c>
      <c r="G45" s="763"/>
      <c r="H45" s="757">
        <f t="shared" si="16"/>
        <v>45542</v>
      </c>
      <c r="I45" s="876"/>
    </row>
    <row r="46" spans="1:9" s="331" customFormat="1" ht="17.25" hidden="1" customHeight="1">
      <c r="A46" s="1016"/>
      <c r="B46" s="1011" t="s">
        <v>307</v>
      </c>
      <c r="C46" s="988" t="s">
        <v>5098</v>
      </c>
      <c r="D46" s="877">
        <v>45509</v>
      </c>
      <c r="E46" s="799">
        <f t="shared" si="25"/>
        <v>45515</v>
      </c>
      <c r="F46" s="799">
        <f t="shared" si="26"/>
        <v>45519</v>
      </c>
      <c r="G46" s="763"/>
      <c r="H46" s="757">
        <f t="shared" si="16"/>
        <v>45549</v>
      </c>
      <c r="I46" s="876"/>
    </row>
    <row r="47" spans="1:9" s="331" customFormat="1" ht="17.25" hidden="1" customHeight="1">
      <c r="A47" s="1016"/>
      <c r="B47" s="988" t="s">
        <v>5044</v>
      </c>
      <c r="C47" s="988" t="s">
        <v>5099</v>
      </c>
      <c r="D47" s="988">
        <v>45560</v>
      </c>
      <c r="E47" s="757">
        <f t="shared" ref="E47" si="27">D47+6</f>
        <v>45566</v>
      </c>
      <c r="F47" s="757">
        <f t="shared" ref="F47:F48" si="28">D47+10</f>
        <v>45570</v>
      </c>
      <c r="G47" s="763"/>
      <c r="H47" s="757">
        <f t="shared" si="16"/>
        <v>45556</v>
      </c>
      <c r="I47" s="876"/>
    </row>
    <row r="48" spans="1:9" s="331" customFormat="1" ht="17.25" hidden="1" customHeight="1">
      <c r="A48" s="1016"/>
      <c r="B48" s="988" t="s">
        <v>5084</v>
      </c>
      <c r="C48" s="988" t="s">
        <v>5100</v>
      </c>
      <c r="D48" s="988">
        <v>45566</v>
      </c>
      <c r="E48" s="871" t="s">
        <v>283</v>
      </c>
      <c r="F48" s="757">
        <f t="shared" si="28"/>
        <v>45576</v>
      </c>
      <c r="G48" s="763"/>
      <c r="H48" s="757">
        <f t="shared" si="16"/>
        <v>45563</v>
      </c>
      <c r="I48" s="876"/>
    </row>
    <row r="49" spans="1:9" s="331" customFormat="1" ht="17.25" hidden="1" customHeight="1">
      <c r="A49" s="1016"/>
      <c r="B49" s="988" t="s">
        <v>5046</v>
      </c>
      <c r="C49" s="988" t="s">
        <v>5101</v>
      </c>
      <c r="D49" s="988">
        <v>45619</v>
      </c>
      <c r="E49" s="871" t="s">
        <v>283</v>
      </c>
      <c r="F49" s="757">
        <f t="shared" ref="F49:F50" si="29">D49+10</f>
        <v>45629</v>
      </c>
      <c r="G49" s="763"/>
      <c r="H49" s="757">
        <f t="shared" si="16"/>
        <v>45570</v>
      </c>
      <c r="I49" s="876"/>
    </row>
    <row r="50" spans="1:9" s="331" customFormat="1" ht="17.25" hidden="1" customHeight="1">
      <c r="A50" s="1016"/>
      <c r="B50" s="988" t="s">
        <v>5048</v>
      </c>
      <c r="C50" s="988" t="s">
        <v>5102</v>
      </c>
      <c r="D50" s="988">
        <v>45588</v>
      </c>
      <c r="E50" s="757">
        <f t="shared" ref="E50" si="30">D50+6</f>
        <v>45594</v>
      </c>
      <c r="F50" s="757">
        <f t="shared" si="29"/>
        <v>45598</v>
      </c>
      <c r="G50" s="763"/>
      <c r="H50" s="757">
        <f t="shared" si="16"/>
        <v>45577</v>
      </c>
      <c r="I50" s="876"/>
    </row>
    <row r="51" spans="1:9" s="331" customFormat="1" ht="17.25" hidden="1" customHeight="1">
      <c r="A51" s="1016" t="s">
        <v>5103</v>
      </c>
      <c r="B51" s="988" t="s">
        <v>5050</v>
      </c>
      <c r="C51" s="988" t="s">
        <v>5104</v>
      </c>
      <c r="D51" s="988">
        <v>45615</v>
      </c>
      <c r="E51" s="757">
        <v>45622</v>
      </c>
      <c r="F51" s="757">
        <v>45620</v>
      </c>
      <c r="G51" s="763"/>
      <c r="H51" s="757">
        <f t="shared" si="16"/>
        <v>45584</v>
      </c>
      <c r="I51" s="876"/>
    </row>
    <row r="52" spans="1:9" s="331" customFormat="1" ht="17.25" hidden="1" customHeight="1">
      <c r="A52" s="1016"/>
      <c r="B52" s="988" t="s">
        <v>5054</v>
      </c>
      <c r="C52" s="988" t="s">
        <v>5105</v>
      </c>
      <c r="D52" s="871" t="s">
        <v>283</v>
      </c>
      <c r="E52" s="799"/>
      <c r="F52" s="799"/>
      <c r="G52" s="763"/>
      <c r="H52" s="757">
        <f t="shared" si="16"/>
        <v>45591</v>
      </c>
      <c r="I52" s="876"/>
    </row>
    <row r="53" spans="1:9" s="331" customFormat="1" ht="17.25" hidden="1" customHeight="1">
      <c r="A53" s="1016"/>
      <c r="B53" s="988" t="s">
        <v>5056</v>
      </c>
      <c r="C53" s="988" t="s">
        <v>5106</v>
      </c>
      <c r="D53" s="988">
        <v>45623</v>
      </c>
      <c r="E53" s="757">
        <f t="shared" ref="E53" si="31">D53+6</f>
        <v>45629</v>
      </c>
      <c r="F53" s="757">
        <f t="shared" ref="F53" si="32">D53+10</f>
        <v>45633</v>
      </c>
      <c r="G53" s="763"/>
      <c r="H53" s="757">
        <f t="shared" si="16"/>
        <v>45598</v>
      </c>
      <c r="I53" s="876"/>
    </row>
    <row r="54" spans="1:9" s="331" customFormat="1" ht="17.25" hidden="1" customHeight="1">
      <c r="A54" s="1016"/>
      <c r="B54" s="942" t="s">
        <v>5052</v>
      </c>
      <c r="C54" s="988" t="s">
        <v>5107</v>
      </c>
      <c r="D54" s="988">
        <v>45621</v>
      </c>
      <c r="E54" s="757">
        <f t="shared" ref="E54" si="33">D54+6</f>
        <v>45627</v>
      </c>
      <c r="F54" s="871" t="s">
        <v>283</v>
      </c>
      <c r="G54" s="763"/>
      <c r="H54" s="757">
        <f t="shared" si="16"/>
        <v>45605</v>
      </c>
      <c r="I54" s="876"/>
    </row>
    <row r="55" spans="1:9" s="331" customFormat="1" ht="17.25" hidden="1" customHeight="1">
      <c r="A55" s="1016"/>
      <c r="B55" s="988" t="s">
        <v>5108</v>
      </c>
      <c r="C55" s="988" t="s">
        <v>5109</v>
      </c>
      <c r="D55" s="988">
        <v>45627</v>
      </c>
      <c r="E55" s="757">
        <f t="shared" ref="E55" si="34">D55+6</f>
        <v>45633</v>
      </c>
      <c r="F55" s="757">
        <f t="shared" ref="F55" si="35">D55+10</f>
        <v>45637</v>
      </c>
      <c r="G55" s="763"/>
      <c r="H55" s="757">
        <f t="shared" si="16"/>
        <v>45612</v>
      </c>
      <c r="I55" s="876"/>
    </row>
    <row r="56" spans="1:9" s="331" customFormat="1" ht="17.25" hidden="1" customHeight="1">
      <c r="A56" s="1016"/>
      <c r="B56" s="1011" t="s">
        <v>307</v>
      </c>
      <c r="C56" s="988" t="s">
        <v>5110</v>
      </c>
      <c r="D56" s="877"/>
      <c r="E56" s="799"/>
      <c r="F56" s="799"/>
      <c r="G56" s="763"/>
      <c r="H56" s="757">
        <f t="shared" si="16"/>
        <v>45619</v>
      </c>
      <c r="I56" s="876"/>
    </row>
    <row r="57" spans="1:9" s="331" customFormat="1" ht="17.25" hidden="1" customHeight="1">
      <c r="A57" s="1016"/>
      <c r="B57" s="988" t="s">
        <v>5079</v>
      </c>
      <c r="C57" s="988" t="s">
        <v>5111</v>
      </c>
      <c r="D57" s="988">
        <v>45634</v>
      </c>
      <c r="E57" s="757">
        <f t="shared" ref="E57" si="36">D57+6</f>
        <v>45640</v>
      </c>
      <c r="F57" s="757">
        <f t="shared" ref="F57" si="37">D57+10</f>
        <v>45644</v>
      </c>
      <c r="G57" s="763"/>
      <c r="H57" s="757">
        <f t="shared" si="16"/>
        <v>45626</v>
      </c>
      <c r="I57" s="876"/>
    </row>
    <row r="58" spans="1:9" s="331" customFormat="1" ht="17.25" hidden="1" customHeight="1">
      <c r="A58" s="1016"/>
      <c r="B58" s="988" t="s">
        <v>5112</v>
      </c>
      <c r="C58" s="988" t="s">
        <v>5113</v>
      </c>
      <c r="D58" s="988">
        <v>45652</v>
      </c>
      <c r="E58" s="757">
        <f t="shared" ref="E58" si="38">D58+6</f>
        <v>45658</v>
      </c>
      <c r="F58" s="757">
        <f t="shared" ref="F58:F59" si="39">D58+10</f>
        <v>45662</v>
      </c>
      <c r="G58" s="763"/>
      <c r="H58" s="757">
        <f t="shared" si="16"/>
        <v>45633</v>
      </c>
      <c r="I58" s="876"/>
    </row>
    <row r="59" spans="1:9" s="331" customFormat="1" ht="17.25" hidden="1" customHeight="1">
      <c r="A59" s="1016"/>
      <c r="B59" s="988" t="s">
        <v>5044</v>
      </c>
      <c r="C59" s="988" t="s">
        <v>5114</v>
      </c>
      <c r="D59" s="988">
        <v>45655</v>
      </c>
      <c r="E59" s="871" t="s">
        <v>283</v>
      </c>
      <c r="F59" s="757">
        <f t="shared" si="39"/>
        <v>45665</v>
      </c>
      <c r="G59" s="763"/>
      <c r="H59" s="757">
        <f t="shared" si="16"/>
        <v>45640</v>
      </c>
      <c r="I59" s="876"/>
    </row>
    <row r="60" spans="1:9" s="331" customFormat="1" ht="17.25" hidden="1" customHeight="1">
      <c r="A60" s="1016"/>
      <c r="B60" s="988" t="s">
        <v>5084</v>
      </c>
      <c r="C60" s="988" t="s">
        <v>5115</v>
      </c>
      <c r="D60" s="988">
        <v>45661</v>
      </c>
      <c r="E60" s="757">
        <f t="shared" ref="E60" si="40">D60+6</f>
        <v>45667</v>
      </c>
      <c r="F60" s="757">
        <f t="shared" ref="F60" si="41">D60+10</f>
        <v>45671</v>
      </c>
      <c r="G60" s="763"/>
      <c r="H60" s="757">
        <f t="shared" si="16"/>
        <v>45647</v>
      </c>
      <c r="I60" s="876"/>
    </row>
    <row r="61" spans="1:9" s="331" customFormat="1" ht="17.25" hidden="1" customHeight="1">
      <c r="A61" s="1016"/>
      <c r="B61" s="1011" t="s">
        <v>307</v>
      </c>
      <c r="C61" s="988" t="s">
        <v>5116</v>
      </c>
      <c r="D61" s="877"/>
      <c r="E61" s="799"/>
      <c r="F61" s="799"/>
      <c r="G61" s="763"/>
      <c r="H61" s="757">
        <f t="shared" si="16"/>
        <v>45654</v>
      </c>
      <c r="I61" s="876"/>
    </row>
    <row r="62" spans="1:9" s="331" customFormat="1" ht="17.25" hidden="1" customHeight="1">
      <c r="A62" s="1016"/>
      <c r="B62" s="988" t="s">
        <v>5117</v>
      </c>
      <c r="C62" s="988" t="s">
        <v>5118</v>
      </c>
      <c r="D62" s="988">
        <v>45667</v>
      </c>
      <c r="E62" s="757">
        <f t="shared" ref="E62:E65" si="42">D62+6</f>
        <v>45673</v>
      </c>
      <c r="F62" s="757">
        <f t="shared" ref="F62:F65" si="43">D62+10</f>
        <v>45677</v>
      </c>
      <c r="G62" s="763"/>
      <c r="H62" s="757">
        <f t="shared" si="16"/>
        <v>45661</v>
      </c>
      <c r="I62" s="876"/>
    </row>
    <row r="63" spans="1:9" s="331" customFormat="1" ht="17.25" hidden="1" customHeight="1">
      <c r="A63" s="1016"/>
      <c r="B63" s="988" t="s">
        <v>5048</v>
      </c>
      <c r="C63" s="988" t="s">
        <v>5119</v>
      </c>
      <c r="D63" s="988">
        <v>45676</v>
      </c>
      <c r="E63" s="757">
        <f t="shared" si="42"/>
        <v>45682</v>
      </c>
      <c r="F63" s="757">
        <f t="shared" si="43"/>
        <v>45686</v>
      </c>
      <c r="G63" s="763"/>
      <c r="H63" s="757">
        <f t="shared" si="16"/>
        <v>45668</v>
      </c>
      <c r="I63" s="876"/>
    </row>
    <row r="64" spans="1:9" s="331" customFormat="1" ht="17.25" hidden="1" customHeight="1">
      <c r="A64" s="1016"/>
      <c r="B64" s="1011" t="s">
        <v>307</v>
      </c>
      <c r="C64" s="988" t="s">
        <v>5120</v>
      </c>
      <c r="D64" s="877">
        <v>45652</v>
      </c>
      <c r="E64" s="799">
        <f t="shared" si="42"/>
        <v>45658</v>
      </c>
      <c r="F64" s="799">
        <f t="shared" si="43"/>
        <v>45662</v>
      </c>
      <c r="G64" s="763"/>
      <c r="H64" s="757">
        <f t="shared" si="16"/>
        <v>45675</v>
      </c>
      <c r="I64" s="876"/>
    </row>
    <row r="65" spans="1:9" s="331" customFormat="1" ht="17.25" hidden="1" customHeight="1">
      <c r="A65" s="1016"/>
      <c r="B65" s="988" t="s">
        <v>5121</v>
      </c>
      <c r="C65" s="988" t="s">
        <v>5122</v>
      </c>
      <c r="D65" s="988">
        <v>45683</v>
      </c>
      <c r="E65" s="757">
        <f t="shared" si="42"/>
        <v>45689</v>
      </c>
      <c r="F65" s="757">
        <f t="shared" si="43"/>
        <v>45693</v>
      </c>
      <c r="G65" s="763"/>
      <c r="H65" s="757">
        <f t="shared" si="16"/>
        <v>45682</v>
      </c>
      <c r="I65" s="876"/>
    </row>
    <row r="66" spans="1:9" s="331" customFormat="1" ht="17.25" hidden="1" customHeight="1">
      <c r="A66" s="1016"/>
      <c r="B66" s="988" t="s">
        <v>5123</v>
      </c>
      <c r="C66" s="988" t="s">
        <v>5124</v>
      </c>
      <c r="D66" s="988">
        <v>45700</v>
      </c>
      <c r="E66" s="871" t="s">
        <v>283</v>
      </c>
      <c r="F66" s="871" t="s">
        <v>283</v>
      </c>
      <c r="G66" s="763"/>
      <c r="H66" s="757">
        <f t="shared" si="16"/>
        <v>45689</v>
      </c>
      <c r="I66" s="876"/>
    </row>
    <row r="67" spans="1:9" s="331" customFormat="1" ht="17.25" hidden="1" customHeight="1">
      <c r="A67" s="1016"/>
      <c r="B67" s="988" t="s">
        <v>5046</v>
      </c>
      <c r="C67" s="988" t="s">
        <v>5125</v>
      </c>
      <c r="D67" s="988">
        <v>45704</v>
      </c>
      <c r="E67" s="871" t="s">
        <v>283</v>
      </c>
      <c r="F67" s="871" t="s">
        <v>283</v>
      </c>
      <c r="G67" s="763"/>
      <c r="H67" s="757">
        <f t="shared" si="16"/>
        <v>45696</v>
      </c>
      <c r="I67" s="876"/>
    </row>
    <row r="68" spans="1:9" s="331" customFormat="1" ht="17.25" hidden="1" customHeight="1">
      <c r="A68" s="1016"/>
      <c r="B68" s="988" t="s">
        <v>5056</v>
      </c>
      <c r="C68" s="988" t="s">
        <v>5126</v>
      </c>
      <c r="D68" s="988">
        <v>45707</v>
      </c>
      <c r="E68" s="757">
        <f t="shared" ref="E68" si="44">D68+6</f>
        <v>45713</v>
      </c>
      <c r="F68" s="871" t="s">
        <v>283</v>
      </c>
      <c r="G68" s="763"/>
      <c r="H68" s="757">
        <f t="shared" si="16"/>
        <v>45703</v>
      </c>
      <c r="I68" s="876"/>
    </row>
    <row r="69" spans="1:9" s="331" customFormat="1" ht="17.25" hidden="1" customHeight="1">
      <c r="A69" s="1016"/>
      <c r="B69" s="988" t="s">
        <v>5108</v>
      </c>
      <c r="C69" s="988" t="s">
        <v>5127</v>
      </c>
      <c r="D69" s="988">
        <v>45730</v>
      </c>
      <c r="E69" s="871" t="s">
        <v>283</v>
      </c>
      <c r="F69" s="871" t="s">
        <v>283</v>
      </c>
      <c r="G69" s="763"/>
      <c r="H69" s="757">
        <f>H68+7</f>
        <v>45710</v>
      </c>
      <c r="I69" s="876"/>
    </row>
    <row r="70" spans="1:9" s="331" customFormat="1" ht="17.25" customHeight="1">
      <c r="A70" s="1016"/>
      <c r="B70" s="1011" t="s">
        <v>307</v>
      </c>
      <c r="C70" s="988" t="s">
        <v>5128</v>
      </c>
      <c r="D70" s="877"/>
      <c r="E70" s="799"/>
      <c r="F70" s="799"/>
      <c r="G70" s="763"/>
      <c r="H70" s="757">
        <f>H69+7</f>
        <v>45717</v>
      </c>
      <c r="I70" s="876"/>
    </row>
    <row r="71" spans="1:9" s="331" customFormat="1" ht="17.25" customHeight="1">
      <c r="A71" s="1016"/>
      <c r="B71" s="1011" t="s">
        <v>307</v>
      </c>
      <c r="C71" s="988" t="s">
        <v>5129</v>
      </c>
      <c r="D71" s="877"/>
      <c r="E71" s="799"/>
      <c r="F71" s="799"/>
      <c r="G71" s="763"/>
      <c r="H71" s="757">
        <f>H70+7</f>
        <v>45724</v>
      </c>
      <c r="I71" s="876"/>
    </row>
    <row r="72" spans="1:9" s="331" customFormat="1" ht="17.25" customHeight="1">
      <c r="A72" s="1016"/>
      <c r="B72" s="1011" t="s">
        <v>307</v>
      </c>
      <c r="C72" s="988" t="s">
        <v>5130</v>
      </c>
      <c r="D72" s="877"/>
      <c r="E72" s="799"/>
      <c r="F72" s="799"/>
      <c r="G72" s="763"/>
      <c r="H72" s="757">
        <f t="shared" si="16"/>
        <v>45731</v>
      </c>
      <c r="I72" s="876"/>
    </row>
    <row r="73" spans="1:9" s="331" customFormat="1" ht="17.25" customHeight="1">
      <c r="A73" s="1016"/>
      <c r="B73" s="988" t="s">
        <v>5044</v>
      </c>
      <c r="C73" s="988" t="s">
        <v>5131</v>
      </c>
      <c r="D73" s="988">
        <v>45748</v>
      </c>
      <c r="E73" s="757">
        <f>D73+6</f>
        <v>45754</v>
      </c>
      <c r="F73" s="871" t="s">
        <v>283</v>
      </c>
      <c r="G73" s="763"/>
      <c r="H73" s="757">
        <f>H72+7</f>
        <v>45738</v>
      </c>
      <c r="I73" s="876"/>
    </row>
    <row r="74" spans="1:9" s="331" customFormat="1" ht="17.25" customHeight="1">
      <c r="A74" s="1016"/>
      <c r="B74" s="988" t="s">
        <v>5084</v>
      </c>
      <c r="C74" s="988" t="s">
        <v>5132</v>
      </c>
      <c r="D74" s="988">
        <v>45744</v>
      </c>
      <c r="E74" s="757">
        <f t="shared" ref="E74" si="45">D74+6</f>
        <v>45750</v>
      </c>
      <c r="F74" s="871" t="s">
        <v>283</v>
      </c>
      <c r="G74" s="763"/>
      <c r="H74" s="757">
        <f>H73+7</f>
        <v>45745</v>
      </c>
      <c r="I74" s="876"/>
    </row>
    <row r="75" spans="1:9" s="331" customFormat="1" ht="17.25" customHeight="1">
      <c r="A75" s="1016"/>
      <c r="B75" s="942" t="s">
        <v>5117</v>
      </c>
      <c r="C75" s="988" t="s">
        <v>5133</v>
      </c>
      <c r="D75" s="988">
        <v>45751</v>
      </c>
      <c r="E75" s="871" t="s">
        <v>283</v>
      </c>
      <c r="F75" s="871" t="s">
        <v>283</v>
      </c>
      <c r="G75" s="763"/>
      <c r="H75" s="757">
        <f>H74+7</f>
        <v>45752</v>
      </c>
      <c r="I75" s="876"/>
    </row>
    <row r="76" spans="1:9" s="331" customFormat="1" ht="17.25" customHeight="1">
      <c r="A76" s="1016"/>
      <c r="B76" s="988" t="s">
        <v>5048</v>
      </c>
      <c r="C76" s="988" t="s">
        <v>5134</v>
      </c>
      <c r="D76" s="871" t="s">
        <v>283</v>
      </c>
      <c r="E76" s="799"/>
      <c r="F76" s="799"/>
      <c r="G76" s="763"/>
      <c r="H76" s="757">
        <f t="shared" ref="H76" si="46">H75+7</f>
        <v>45759</v>
      </c>
      <c r="I76" s="876"/>
    </row>
    <row r="77" spans="1:9" s="331" customFormat="1" ht="17.25" customHeight="1">
      <c r="A77" s="1016"/>
      <c r="B77" s="1039" t="s">
        <v>5135</v>
      </c>
      <c r="C77" s="885"/>
      <c r="D77" s="885"/>
      <c r="E77" s="763"/>
      <c r="F77" s="763"/>
      <c r="G77" s="768"/>
      <c r="H77" s="424"/>
      <c r="I77" s="750"/>
    </row>
    <row r="78" spans="1:9" s="331" customFormat="1" ht="17.25" customHeight="1">
      <c r="A78" s="1016"/>
      <c r="C78" s="885"/>
      <c r="D78" s="885"/>
      <c r="E78" s="763"/>
      <c r="F78" s="763"/>
      <c r="H78" s="795"/>
      <c r="I78" s="767"/>
    </row>
    <row r="79" spans="1:9" s="331" customFormat="1" ht="16.899999999999999" customHeight="1">
      <c r="A79" s="839"/>
      <c r="B79" s="1088" t="s">
        <v>464</v>
      </c>
      <c r="C79" s="763"/>
      <c r="D79" s="763"/>
      <c r="E79" s="763"/>
      <c r="F79" s="195"/>
      <c r="G79" s="195"/>
      <c r="H79" s="886"/>
      <c r="I79" s="886"/>
    </row>
    <row r="80" spans="1:9" s="331" customFormat="1" ht="17.25" customHeight="1">
      <c r="A80" s="839"/>
      <c r="B80" s="676"/>
      <c r="C80" s="677"/>
      <c r="D80" s="677"/>
      <c r="E80" s="677"/>
      <c r="F80" s="677"/>
      <c r="G80" s="677"/>
      <c r="H80" s="677"/>
    </row>
    <row r="81" spans="1:15" s="331" customFormat="1" ht="17.25" customHeight="1">
      <c r="A81" s="839"/>
      <c r="B81" s="676"/>
      <c r="C81" s="677"/>
      <c r="D81" s="677"/>
      <c r="E81" s="677"/>
      <c r="F81" s="677"/>
      <c r="G81" s="677"/>
      <c r="H81" s="677"/>
    </row>
    <row r="82" spans="1:15" s="331" customFormat="1" ht="17.25" customHeight="1">
      <c r="A82" s="1017"/>
      <c r="B82" s="676"/>
      <c r="C82" s="677"/>
      <c r="D82" s="677"/>
      <c r="E82" s="677"/>
      <c r="F82" s="676"/>
      <c r="G82" s="676"/>
      <c r="H82" s="676"/>
      <c r="I82" s="414"/>
    </row>
    <row r="83" spans="1:15" s="331" customFormat="1" ht="17.25" customHeight="1" thickBot="1">
      <c r="A83" s="839"/>
      <c r="B83" s="678"/>
      <c r="C83" s="676"/>
      <c r="D83" s="676"/>
      <c r="E83" s="676"/>
      <c r="F83" s="676"/>
      <c r="G83" s="676"/>
      <c r="H83" s="676"/>
      <c r="I83" s="414"/>
    </row>
    <row r="84" spans="1:15" s="147" customFormat="1" ht="18.75" customHeight="1">
      <c r="B84" s="887"/>
      <c r="C84" s="888"/>
      <c r="D84" s="889"/>
      <c r="E84" s="890"/>
      <c r="F84" s="891"/>
      <c r="G84" s="892"/>
      <c r="H84" s="893"/>
    </row>
    <row r="85" spans="1:15" s="147" customFormat="1" ht="18.75" customHeight="1">
      <c r="B85" s="777" t="s">
        <v>465</v>
      </c>
      <c r="C85" s="145"/>
      <c r="D85" s="147" t="s">
        <v>466</v>
      </c>
      <c r="G85" s="147" t="s">
        <v>467</v>
      </c>
      <c r="H85" s="778"/>
    </row>
    <row r="86" spans="1:15" s="147" customFormat="1" ht="18.75" customHeight="1">
      <c r="B86" s="779" t="s">
        <v>468</v>
      </c>
      <c r="C86" s="1080" t="s">
        <v>469</v>
      </c>
      <c r="D86" s="133" t="s">
        <v>470</v>
      </c>
      <c r="F86" s="1080" t="s">
        <v>471</v>
      </c>
      <c r="G86" s="145" t="s">
        <v>472</v>
      </c>
      <c r="H86" s="1081" t="s">
        <v>473</v>
      </c>
    </row>
    <row r="87" spans="1:15" s="147" customFormat="1" ht="18.75" customHeight="1">
      <c r="B87" s="779" t="s">
        <v>474</v>
      </c>
      <c r="C87" s="1080" t="s">
        <v>475</v>
      </c>
      <c r="D87" s="133" t="s">
        <v>476</v>
      </c>
      <c r="E87" s="148" t="s">
        <v>477</v>
      </c>
      <c r="F87" s="1082" t="s">
        <v>478</v>
      </c>
      <c r="G87" s="145" t="s">
        <v>479</v>
      </c>
      <c r="H87" s="1081" t="s">
        <v>480</v>
      </c>
    </row>
    <row r="88" spans="1:15" s="147" customFormat="1" ht="18.75" customHeight="1">
      <c r="B88" s="782" t="s">
        <v>481</v>
      </c>
      <c r="C88" s="1083" t="s">
        <v>482</v>
      </c>
      <c r="D88" s="133" t="s">
        <v>483</v>
      </c>
      <c r="E88" s="148" t="s">
        <v>484</v>
      </c>
      <c r="F88" s="1082" t="s">
        <v>485</v>
      </c>
      <c r="G88" s="587" t="s">
        <v>486</v>
      </c>
      <c r="H88" s="1084" t="s">
        <v>487</v>
      </c>
    </row>
    <row r="89" spans="1:15" s="147" customFormat="1" ht="18.75" customHeight="1">
      <c r="B89" s="782" t="s">
        <v>488</v>
      </c>
      <c r="C89" s="1083" t="s">
        <v>489</v>
      </c>
      <c r="D89" s="133" t="s">
        <v>490</v>
      </c>
      <c r="E89" s="148" t="s">
        <v>491</v>
      </c>
      <c r="F89" s="1082" t="s">
        <v>492</v>
      </c>
      <c r="G89" s="587" t="s">
        <v>493</v>
      </c>
      <c r="H89" s="1084" t="s">
        <v>494</v>
      </c>
      <c r="N89" s="149"/>
      <c r="O89" s="149"/>
    </row>
    <row r="90" spans="1:15" s="147" customFormat="1" ht="18.75" customHeight="1">
      <c r="B90" s="782" t="s">
        <v>1888</v>
      </c>
      <c r="C90" s="1083" t="s">
        <v>496</v>
      </c>
      <c r="D90" s="133" t="s">
        <v>497</v>
      </c>
      <c r="E90" s="148" t="s">
        <v>498</v>
      </c>
      <c r="F90" s="1082" t="s">
        <v>499</v>
      </c>
      <c r="G90" s="587" t="s">
        <v>500</v>
      </c>
      <c r="H90" s="1084" t="s">
        <v>501</v>
      </c>
      <c r="N90" s="149"/>
      <c r="O90" s="149"/>
    </row>
    <row r="91" spans="1:15" s="147" customFormat="1" ht="18.75" customHeight="1">
      <c r="B91" s="782" t="s">
        <v>502</v>
      </c>
      <c r="C91" s="1083" t="s">
        <v>503</v>
      </c>
      <c r="D91" s="133" t="s">
        <v>504</v>
      </c>
      <c r="E91" s="148" t="s">
        <v>505</v>
      </c>
      <c r="F91" s="1082" t="s">
        <v>506</v>
      </c>
      <c r="G91" s="587" t="s">
        <v>507</v>
      </c>
      <c r="H91" s="1084" t="s">
        <v>508</v>
      </c>
      <c r="N91" s="149"/>
      <c r="O91" s="149"/>
    </row>
    <row r="92" spans="1:15" s="147" customFormat="1" ht="18.75" customHeight="1">
      <c r="B92" s="782" t="s">
        <v>509</v>
      </c>
      <c r="C92" s="1083" t="s">
        <v>510</v>
      </c>
      <c r="D92" s="133" t="s">
        <v>511</v>
      </c>
      <c r="E92" s="148" t="s">
        <v>512</v>
      </c>
      <c r="F92" s="1080" t="s">
        <v>513</v>
      </c>
      <c r="G92" s="587" t="s">
        <v>514</v>
      </c>
      <c r="H92" s="786" t="s">
        <v>515</v>
      </c>
      <c r="N92" s="149"/>
      <c r="O92" s="149"/>
    </row>
    <row r="93" spans="1:15" ht="18.75" customHeight="1">
      <c r="A93" s="1018"/>
      <c r="B93" s="782" t="s">
        <v>516</v>
      </c>
      <c r="C93" s="1083" t="s">
        <v>517</v>
      </c>
      <c r="D93" s="133"/>
      <c r="F93" s="587"/>
      <c r="G93" s="147"/>
      <c r="H93" s="787"/>
      <c r="J93" s="145"/>
      <c r="K93" s="145"/>
    </row>
    <row r="94" spans="1:15" ht="13.9" thickBot="1">
      <c r="A94" s="1018"/>
      <c r="B94" s="1085"/>
      <c r="C94" s="790"/>
      <c r="D94" s="790"/>
      <c r="E94" s="790"/>
      <c r="F94" s="790"/>
      <c r="G94" s="790"/>
      <c r="H94" s="1086"/>
      <c r="J94" s="145"/>
      <c r="K94" s="145"/>
    </row>
  </sheetData>
  <customSheetViews>
    <customSheetView guid="{1ECD3B71-3848-4973-92B4-4B4B149BC657}">
      <selection activeCell="H14" sqref="H14"/>
      <pageMargins left="0" right="0" top="0" bottom="0" header="0" footer="0"/>
      <pageSetup paperSize="9" scale="64" orientation="landscape" verticalDpi="0" r:id="rId1"/>
      <headerFooter>
        <oddFooter>&amp;L&amp;1#&amp;"Calibri"&amp;10 Sensitivity: Public</oddFooter>
      </headerFooter>
    </customSheetView>
    <customSheetView guid="{8773B614-CBE7-474E-B57F-0A27A3791CF3}">
      <selection activeCell="E13" sqref="E13"/>
      <pageMargins left="0" right="0" top="0" bottom="0" header="0" footer="0"/>
      <pageSetup paperSize="9" scale="64" orientation="landscape" verticalDpi="0" r:id="rId2"/>
      <headerFooter>
        <oddFooter>&amp;L&amp;1#&amp;"Calibri"&amp;10 Sensitivity: Public</oddFooter>
      </headerFooter>
    </customSheetView>
    <customSheetView guid="{1BFD2ADD-60C4-4334-9BDE-E3C6DD17BEED}">
      <selection activeCell="J16" sqref="J16"/>
      <pageMargins left="0" right="0" top="0" bottom="0" header="0" footer="0"/>
      <pageSetup paperSize="9" scale="64" orientation="landscape" r:id="rId3"/>
      <headerFooter>
        <oddFooter>&amp;L&amp;1#&amp;"Calibri"&amp;10 Sensitivity: Public</oddFooter>
      </headerFooter>
    </customSheetView>
    <customSheetView guid="{7D3CEC1C-CCEC-4C4E-963E-DDD8383A68C1}" scale="85">
      <selection activeCell="C9" sqref="C8:C9"/>
      <pageMargins left="0" right="0" top="0" bottom="0" header="0" footer="0"/>
      <pageSetup paperSize="9" scale="64" orientation="landscape" verticalDpi="0" r:id="rId4"/>
      <headerFooter>
        <oddFooter>&amp;L&amp;1#&amp;"Calibri"&amp;10 Sensitivity: Public</oddFooter>
      </headerFooter>
    </customSheetView>
    <customSheetView guid="{03DD319B-D6A9-4830-871F-6D56EEAA4879}">
      <selection activeCell="R45" sqref="R45"/>
      <pageMargins left="0" right="0" top="0" bottom="0" header="0" footer="0"/>
      <pageSetup paperSize="9" scale="64" orientation="landscape" verticalDpi="0" r:id="rId5"/>
      <headerFooter>
        <oddFooter>&amp;L&amp;1#&amp;"Calibri"&amp;10 Sensitivity: Public</oddFooter>
      </headerFooter>
    </customSheetView>
    <customSheetView guid="{6B324A58-5A89-471C-AD21-0822EB95E67E}" topLeftCell="A4">
      <selection activeCell="C7" sqref="C7"/>
      <pageMargins left="0" right="0" top="0" bottom="0" header="0" footer="0"/>
      <pageSetup paperSize="9" scale="64" orientation="landscape" r:id="rId6"/>
      <headerFooter>
        <oddFooter>&amp;L&amp;1#&amp;"Calibri"&amp;10 Sensitivity: Public</oddFooter>
      </headerFooter>
    </customSheetView>
    <customSheetView guid="{613E785B-CD51-494D-B041-E8D30BF6F1EC}" showPageBreaks="1" topLeftCell="A4">
      <selection activeCell="C7" sqref="C7"/>
      <pageMargins left="0" right="0" top="0" bottom="0" header="0" footer="0"/>
      <pageSetup paperSize="9" scale="64" orientation="landscape" r:id="rId7"/>
      <headerFooter>
        <oddFooter>&amp;L&amp;1#&amp;"Calibri"&amp;10 Sensitivity: Public</oddFooter>
      </headerFooter>
    </customSheetView>
  </customSheetViews>
  <mergeCells count="4">
    <mergeCell ref="B2:F2"/>
    <mergeCell ref="B4:F4"/>
    <mergeCell ref="D7:D8"/>
    <mergeCell ref="B7:C7"/>
  </mergeCells>
  <phoneticPr fontId="81" type="noConversion"/>
  <hyperlinks>
    <hyperlink ref="H2" location="HOME!Print_Area" display="HOME" xr:uid="{688B0D67-F152-4C42-94A0-A89FF442CE7C}"/>
    <hyperlink ref="H86" r:id="rId8" xr:uid="{09C4DA23-B814-446B-935C-49A77434F91E}"/>
    <hyperlink ref="C86" r:id="rId9" xr:uid="{83BBFCB6-F336-4D48-9D47-963DB772E384}"/>
    <hyperlink ref="H91" r:id="rId10" xr:uid="{D4B50C87-8444-4DED-A2CB-70AA25DAFA2E}"/>
    <hyperlink ref="H90" r:id="rId11" xr:uid="{AAB90F74-B01E-47F4-8B63-2A876D4EE4FC}"/>
    <hyperlink ref="C89" r:id="rId12" xr:uid="{7D6A8654-B1C5-490A-8A43-EE3C818EC293}"/>
    <hyperlink ref="C87" r:id="rId13" xr:uid="{C1220099-8C76-4AAA-AA06-B0AD0196E2BF}"/>
    <hyperlink ref="C93" r:id="rId14" xr:uid="{8934FAF1-3F7A-47B7-984D-7E3BC468CD05}"/>
    <hyperlink ref="H89" r:id="rId15" xr:uid="{ECDBF4A1-E086-4457-B2B5-A07111950647}"/>
    <hyperlink ref="H92" r:id="rId16" xr:uid="{891AEBC3-4189-4F83-ADA5-5F95DCB2A735}"/>
    <hyperlink ref="F86" r:id="rId17" xr:uid="{76B53209-9D20-45ED-92E9-1DF5786960D5}"/>
    <hyperlink ref="F91" r:id="rId18" xr:uid="{4E36B3E9-79F1-4C22-8788-C549C5BED402}"/>
    <hyperlink ref="F87" r:id="rId19" xr:uid="{8304FEC7-40CD-46B9-B102-5B9F61CD3DB8}"/>
    <hyperlink ref="F88" r:id="rId20" xr:uid="{27E1072D-CCE5-44A6-80F7-AE62ADEDA2C7}"/>
    <hyperlink ref="F89" r:id="rId21" xr:uid="{F9646542-FB38-438A-B515-14F1B12719F9}"/>
    <hyperlink ref="F90" r:id="rId22" xr:uid="{2E3384D6-507A-43D4-8065-C3AE003376AD}"/>
    <hyperlink ref="H87" r:id="rId23" xr:uid="{B690A60F-64DE-4AA9-A94C-7074EFC2AD91}"/>
    <hyperlink ref="H88" r:id="rId24" xr:uid="{DD1562DF-1607-4E64-B96B-2947DFD09D50}"/>
    <hyperlink ref="F92" r:id="rId25" xr:uid="{2630BFAA-B9DC-4D2F-B631-3960161E59CD}"/>
    <hyperlink ref="C88" r:id="rId26" xr:uid="{3615F876-8950-4E04-90C7-2EB96810E9C0}"/>
    <hyperlink ref="C90" r:id="rId27" xr:uid="{6DAC6A47-9E03-42B7-9517-E4693C1994E1}"/>
    <hyperlink ref="C91" r:id="rId28" xr:uid="{5A17B416-9806-419B-BFBF-B383E4C6B6FC}"/>
    <hyperlink ref="C92" r:id="rId29" xr:uid="{5C434F1E-715B-4E47-B274-04BAEC52728B}"/>
  </hyperlinks>
  <pageMargins left="0.7" right="0.7" top="0.75" bottom="0.75" header="0.3" footer="0.3"/>
  <pageSetup paperSize="9" scale="59" orientation="landscape" r:id="rId30"/>
  <headerFooter>
    <oddFooter>&amp;L_x000D_&amp;1#&amp;"Calibri"&amp;10&amp;K000000 Sensitivity: Public</oddFooter>
  </headerFooter>
  <ignoredErrors>
    <ignoredError sqref="E42:F42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3"/>
  <sheetViews>
    <sheetView view="pageBreakPreview" topLeftCell="A9" zoomScaleNormal="100" zoomScaleSheetLayoutView="100" workbookViewId="0">
      <selection activeCell="F18" sqref="F18"/>
    </sheetView>
  </sheetViews>
  <sheetFormatPr defaultRowHeight="13.15"/>
  <cols>
    <col min="1" max="1" width="29.42578125" customWidth="1"/>
    <col min="2" max="3" width="10.7109375" customWidth="1"/>
    <col min="4" max="4" width="13.5703125" style="108" bestFit="1" customWidth="1"/>
    <col min="5" max="5" width="6.140625" bestFit="1" customWidth="1"/>
    <col min="6" max="6" width="62.140625" style="109" bestFit="1" customWidth="1"/>
    <col min="7" max="7" width="47" style="109" customWidth="1"/>
  </cols>
  <sheetData>
    <row r="1" spans="1:7" s="22" customFormat="1" ht="27" thickBot="1">
      <c r="A1" s="19" t="s">
        <v>521</v>
      </c>
      <c r="B1" s="20" t="s">
        <v>522</v>
      </c>
      <c r="C1" s="20" t="s">
        <v>523</v>
      </c>
      <c r="D1" s="20" t="s">
        <v>524</v>
      </c>
      <c r="E1" s="20" t="s">
        <v>525</v>
      </c>
      <c r="F1" s="20" t="s">
        <v>526</v>
      </c>
      <c r="G1" s="21" t="s">
        <v>527</v>
      </c>
    </row>
    <row r="2" spans="1:7" s="22" customFormat="1" ht="13.9">
      <c r="A2" s="23" t="s">
        <v>528</v>
      </c>
      <c r="B2" s="24" t="s">
        <v>529</v>
      </c>
      <c r="C2" s="24" t="s">
        <v>530</v>
      </c>
      <c r="D2" s="25" t="s">
        <v>531</v>
      </c>
      <c r="E2" s="26" t="s">
        <v>532</v>
      </c>
      <c r="F2" s="27" t="s">
        <v>533</v>
      </c>
      <c r="G2" s="28"/>
    </row>
    <row r="3" spans="1:7" s="22" customFormat="1" ht="13.9">
      <c r="A3" s="29" t="s">
        <v>534</v>
      </c>
      <c r="B3" s="24" t="s">
        <v>535</v>
      </c>
      <c r="C3" s="24" t="s">
        <v>535</v>
      </c>
      <c r="D3" s="30" t="s">
        <v>536</v>
      </c>
      <c r="E3" s="31" t="s">
        <v>532</v>
      </c>
      <c r="F3" s="27" t="s">
        <v>537</v>
      </c>
      <c r="G3" s="32" t="s">
        <v>538</v>
      </c>
    </row>
    <row r="4" spans="1:7" s="22" customFormat="1" ht="13.9">
      <c r="A4" s="33" t="s">
        <v>539</v>
      </c>
      <c r="B4" s="24" t="s">
        <v>540</v>
      </c>
      <c r="C4" s="24" t="s">
        <v>535</v>
      </c>
      <c r="D4" s="34" t="s">
        <v>541</v>
      </c>
      <c r="E4" s="26" t="s">
        <v>532</v>
      </c>
      <c r="F4" s="27" t="s">
        <v>542</v>
      </c>
      <c r="G4" s="28"/>
    </row>
    <row r="5" spans="1:7" s="22" customFormat="1" ht="13.9">
      <c r="A5" s="35" t="s">
        <v>543</v>
      </c>
      <c r="B5" s="24" t="s">
        <v>529</v>
      </c>
      <c r="C5" s="24" t="s">
        <v>530</v>
      </c>
      <c r="D5" s="36" t="s">
        <v>544</v>
      </c>
      <c r="E5" s="26" t="s">
        <v>532</v>
      </c>
      <c r="F5" s="27" t="s">
        <v>545</v>
      </c>
      <c r="G5" s="28"/>
    </row>
    <row r="6" spans="1:7" s="22" customFormat="1" ht="13.9">
      <c r="A6" s="37" t="s">
        <v>546</v>
      </c>
      <c r="B6" s="24" t="s">
        <v>547</v>
      </c>
      <c r="C6" s="24" t="s">
        <v>540</v>
      </c>
      <c r="D6" s="38" t="s">
        <v>548</v>
      </c>
      <c r="E6" s="26" t="s">
        <v>532</v>
      </c>
      <c r="F6" s="27" t="s">
        <v>549</v>
      </c>
      <c r="G6" s="39"/>
    </row>
    <row r="7" spans="1:7" s="22" customFormat="1" ht="13.9">
      <c r="A7" s="33" t="s">
        <v>550</v>
      </c>
      <c r="B7" s="24" t="s">
        <v>547</v>
      </c>
      <c r="C7" s="24" t="s">
        <v>540</v>
      </c>
      <c r="D7" s="34" t="s">
        <v>551</v>
      </c>
      <c r="E7" s="26" t="s">
        <v>532</v>
      </c>
      <c r="F7" s="27" t="s">
        <v>552</v>
      </c>
      <c r="G7" s="39"/>
    </row>
    <row r="8" spans="1:7" s="22" customFormat="1" ht="13.9">
      <c r="A8" s="40" t="s">
        <v>553</v>
      </c>
      <c r="B8" s="24" t="s">
        <v>530</v>
      </c>
      <c r="C8" s="24" t="s">
        <v>554</v>
      </c>
      <c r="D8" s="41" t="s">
        <v>555</v>
      </c>
      <c r="E8" s="26" t="s">
        <v>532</v>
      </c>
      <c r="F8" s="27" t="s">
        <v>556</v>
      </c>
      <c r="G8" s="39"/>
    </row>
    <row r="9" spans="1:7" s="22" customFormat="1" ht="13.9">
      <c r="A9" s="42" t="s">
        <v>557</v>
      </c>
      <c r="B9" s="43" t="s">
        <v>554</v>
      </c>
      <c r="C9" s="43" t="s">
        <v>558</v>
      </c>
      <c r="D9" s="44" t="s">
        <v>559</v>
      </c>
      <c r="E9" s="31" t="s">
        <v>532</v>
      </c>
      <c r="F9" s="27" t="s">
        <v>560</v>
      </c>
      <c r="G9" s="28"/>
    </row>
    <row r="10" spans="1:7" s="22" customFormat="1" ht="13.9">
      <c r="A10" s="45" t="s">
        <v>561</v>
      </c>
      <c r="B10" s="46" t="s">
        <v>540</v>
      </c>
      <c r="C10" s="46" t="s">
        <v>535</v>
      </c>
      <c r="D10" s="47" t="s">
        <v>562</v>
      </c>
      <c r="E10" s="31" t="s">
        <v>563</v>
      </c>
      <c r="F10" s="27" t="s">
        <v>564</v>
      </c>
      <c r="G10" s="32"/>
    </row>
    <row r="11" spans="1:7" ht="13.9" thickBot="1">
      <c r="A11" s="48" t="s">
        <v>565</v>
      </c>
      <c r="B11" s="49" t="s">
        <v>547</v>
      </c>
      <c r="C11" s="49" t="s">
        <v>540</v>
      </c>
      <c r="D11" s="50" t="s">
        <v>566</v>
      </c>
      <c r="E11" s="51" t="s">
        <v>563</v>
      </c>
      <c r="F11" s="52" t="s">
        <v>567</v>
      </c>
      <c r="G11" s="53"/>
    </row>
    <row r="12" spans="1:7" s="22" customFormat="1" ht="14.45" thickBot="1">
      <c r="A12" s="54" t="s">
        <v>568</v>
      </c>
      <c r="B12" s="55" t="s">
        <v>554</v>
      </c>
      <c r="C12" s="55" t="s">
        <v>558</v>
      </c>
      <c r="D12" s="56" t="s">
        <v>569</v>
      </c>
      <c r="E12" s="57" t="s">
        <v>570</v>
      </c>
      <c r="F12" s="58" t="s">
        <v>571</v>
      </c>
      <c r="G12" s="59" t="s">
        <v>572</v>
      </c>
    </row>
    <row r="13" spans="1:7" s="22" customFormat="1" ht="26.45" hidden="1">
      <c r="A13" s="60" t="s">
        <v>573</v>
      </c>
      <c r="B13" s="61" t="s">
        <v>554</v>
      </c>
      <c r="C13" s="61" t="s">
        <v>558</v>
      </c>
      <c r="D13" s="62" t="s">
        <v>574</v>
      </c>
      <c r="E13" s="63" t="s">
        <v>570</v>
      </c>
      <c r="F13" s="64" t="s">
        <v>575</v>
      </c>
      <c r="G13" s="65" t="s">
        <v>576</v>
      </c>
    </row>
    <row r="14" spans="1:7" s="22" customFormat="1" ht="14.45" hidden="1" thickBot="1">
      <c r="A14" s="60" t="s">
        <v>577</v>
      </c>
      <c r="B14" s="61" t="s">
        <v>540</v>
      </c>
      <c r="C14" s="61" t="s">
        <v>535</v>
      </c>
      <c r="D14" s="62" t="s">
        <v>578</v>
      </c>
      <c r="E14" s="63" t="s">
        <v>570</v>
      </c>
      <c r="F14" s="64" t="s">
        <v>579</v>
      </c>
      <c r="G14" s="28" t="s">
        <v>580</v>
      </c>
    </row>
    <row r="15" spans="1:7" s="71" customFormat="1" ht="13.9">
      <c r="A15" s="66" t="s">
        <v>581</v>
      </c>
      <c r="B15" s="67" t="s">
        <v>530</v>
      </c>
      <c r="C15" s="67" t="s">
        <v>554</v>
      </c>
      <c r="D15" s="68" t="s">
        <v>582</v>
      </c>
      <c r="E15" s="69" t="s">
        <v>570</v>
      </c>
      <c r="F15" s="70" t="s">
        <v>583</v>
      </c>
      <c r="G15" s="59"/>
    </row>
    <row r="16" spans="1:7" s="71" customFormat="1" ht="13.9">
      <c r="A16" s="72" t="s">
        <v>584</v>
      </c>
      <c r="B16" s="73" t="s">
        <v>529</v>
      </c>
      <c r="C16" s="73" t="s">
        <v>530</v>
      </c>
      <c r="D16" s="74" t="s">
        <v>582</v>
      </c>
      <c r="E16" s="75" t="s">
        <v>570</v>
      </c>
      <c r="F16" s="76" t="s">
        <v>585</v>
      </c>
      <c r="G16" s="77"/>
    </row>
    <row r="17" spans="1:7" s="81" customFormat="1" ht="26.45">
      <c r="A17" s="78" t="s">
        <v>586</v>
      </c>
      <c r="B17" s="61" t="s">
        <v>554</v>
      </c>
      <c r="C17" s="61" t="s">
        <v>558</v>
      </c>
      <c r="D17" s="79" t="s">
        <v>578</v>
      </c>
      <c r="E17" s="63" t="s">
        <v>570</v>
      </c>
      <c r="F17" s="64" t="s">
        <v>587</v>
      </c>
      <c r="G17" s="80"/>
    </row>
    <row r="18" spans="1:7" s="22" customFormat="1" ht="13.9">
      <c r="A18" s="82" t="s">
        <v>588</v>
      </c>
      <c r="B18" s="43" t="s">
        <v>554</v>
      </c>
      <c r="C18" s="43" t="s">
        <v>547</v>
      </c>
      <c r="D18" s="83" t="s">
        <v>578</v>
      </c>
      <c r="E18" s="31" t="s">
        <v>570</v>
      </c>
      <c r="F18" s="27" t="s">
        <v>589</v>
      </c>
      <c r="G18" s="28"/>
    </row>
    <row r="19" spans="1:7" s="22" customFormat="1" ht="13.9">
      <c r="A19" s="82" t="s">
        <v>590</v>
      </c>
      <c r="B19" s="43" t="s">
        <v>535</v>
      </c>
      <c r="C19" s="43" t="s">
        <v>529</v>
      </c>
      <c r="D19" s="83" t="s">
        <v>578</v>
      </c>
      <c r="E19" s="31" t="s">
        <v>570</v>
      </c>
      <c r="F19" s="27" t="s">
        <v>591</v>
      </c>
      <c r="G19" s="28" t="s">
        <v>592</v>
      </c>
    </row>
    <row r="20" spans="1:7" s="22" customFormat="1" ht="13.9">
      <c r="A20" s="84" t="s">
        <v>593</v>
      </c>
      <c r="B20" s="24" t="s">
        <v>529</v>
      </c>
      <c r="C20" s="24" t="s">
        <v>530</v>
      </c>
      <c r="D20" s="85" t="s">
        <v>594</v>
      </c>
      <c r="E20" s="31" t="s">
        <v>570</v>
      </c>
      <c r="F20" s="27" t="s">
        <v>595</v>
      </c>
      <c r="G20" s="32"/>
    </row>
    <row r="21" spans="1:7" s="81" customFormat="1" ht="13.9">
      <c r="A21" s="86" t="s">
        <v>596</v>
      </c>
      <c r="B21" s="61" t="s">
        <v>558</v>
      </c>
      <c r="C21" s="61" t="s">
        <v>540</v>
      </c>
      <c r="D21" s="87" t="s">
        <v>597</v>
      </c>
      <c r="E21" s="63" t="s">
        <v>570</v>
      </c>
      <c r="F21" s="64" t="s">
        <v>598</v>
      </c>
      <c r="G21" s="88"/>
    </row>
    <row r="22" spans="1:7" s="22" customFormat="1" ht="13.9">
      <c r="A22" s="89" t="s">
        <v>599</v>
      </c>
      <c r="B22" s="43" t="s">
        <v>554</v>
      </c>
      <c r="C22" s="43" t="s">
        <v>558</v>
      </c>
      <c r="D22" s="90" t="s">
        <v>597</v>
      </c>
      <c r="E22" s="31" t="s">
        <v>570</v>
      </c>
      <c r="F22" s="27" t="s">
        <v>600</v>
      </c>
      <c r="G22" s="32" t="s">
        <v>601</v>
      </c>
    </row>
    <row r="23" spans="1:7" s="22" customFormat="1" ht="13.9">
      <c r="A23" s="91" t="s">
        <v>602</v>
      </c>
      <c r="B23" s="43" t="s">
        <v>558</v>
      </c>
      <c r="C23" s="43" t="s">
        <v>540</v>
      </c>
      <c r="D23" s="92" t="s">
        <v>603</v>
      </c>
      <c r="E23" s="31" t="s">
        <v>570</v>
      </c>
      <c r="F23" s="27" t="s">
        <v>604</v>
      </c>
      <c r="G23" s="28" t="s">
        <v>605</v>
      </c>
    </row>
    <row r="24" spans="1:7" s="22" customFormat="1" ht="13.9">
      <c r="A24" s="93" t="s">
        <v>606</v>
      </c>
      <c r="B24" s="43" t="s">
        <v>554</v>
      </c>
      <c r="C24" s="43" t="s">
        <v>558</v>
      </c>
      <c r="D24" s="94" t="s">
        <v>607</v>
      </c>
      <c r="E24" s="31" t="s">
        <v>570</v>
      </c>
      <c r="F24" s="27" t="s">
        <v>608</v>
      </c>
      <c r="G24" s="28"/>
    </row>
    <row r="25" spans="1:7" s="22" customFormat="1" ht="13.9">
      <c r="A25" s="95" t="s">
        <v>609</v>
      </c>
      <c r="B25" s="43" t="s">
        <v>554</v>
      </c>
      <c r="C25" s="43" t="s">
        <v>558</v>
      </c>
      <c r="D25" s="96" t="s">
        <v>610</v>
      </c>
      <c r="E25" s="31" t="s">
        <v>570</v>
      </c>
      <c r="F25" s="27" t="s">
        <v>611</v>
      </c>
      <c r="G25" s="28" t="s">
        <v>612</v>
      </c>
    </row>
    <row r="26" spans="1:7" s="22" customFormat="1" ht="13.9">
      <c r="A26" s="95" t="s">
        <v>613</v>
      </c>
      <c r="B26" s="43" t="s">
        <v>558</v>
      </c>
      <c r="C26" s="43" t="s">
        <v>547</v>
      </c>
      <c r="D26" s="96" t="s">
        <v>614</v>
      </c>
      <c r="E26" s="31" t="s">
        <v>570</v>
      </c>
      <c r="F26" s="27" t="s">
        <v>615</v>
      </c>
      <c r="G26" s="32" t="s">
        <v>616</v>
      </c>
    </row>
    <row r="27" spans="1:7" s="22" customFormat="1" ht="13.9">
      <c r="A27" s="86" t="s">
        <v>617</v>
      </c>
      <c r="B27" s="61" t="s">
        <v>530</v>
      </c>
      <c r="C27" s="61" t="s">
        <v>554</v>
      </c>
      <c r="D27" s="87" t="s">
        <v>618</v>
      </c>
      <c r="E27" s="63" t="s">
        <v>570</v>
      </c>
      <c r="F27" s="64" t="s">
        <v>619</v>
      </c>
      <c r="G27" s="32" t="s">
        <v>620</v>
      </c>
    </row>
    <row r="28" spans="1:7" s="22" customFormat="1" ht="13.9">
      <c r="A28" s="97" t="s">
        <v>621</v>
      </c>
      <c r="B28" s="43" t="s">
        <v>540</v>
      </c>
      <c r="C28" s="43" t="s">
        <v>535</v>
      </c>
      <c r="D28" s="98" t="s">
        <v>622</v>
      </c>
      <c r="E28" s="31" t="s">
        <v>570</v>
      </c>
      <c r="F28" s="27" t="s">
        <v>619</v>
      </c>
      <c r="G28" s="32"/>
    </row>
    <row r="29" spans="1:7" s="22" customFormat="1" ht="26.45">
      <c r="A29" s="99" t="s">
        <v>623</v>
      </c>
      <c r="B29" s="100" t="s">
        <v>529</v>
      </c>
      <c r="C29" s="100" t="s">
        <v>529</v>
      </c>
      <c r="D29" s="101" t="s">
        <v>624</v>
      </c>
      <c r="E29" s="102" t="s">
        <v>570</v>
      </c>
      <c r="F29" s="103" t="s">
        <v>625</v>
      </c>
      <c r="G29" s="104" t="s">
        <v>626</v>
      </c>
    </row>
    <row r="30" spans="1:7" s="22" customFormat="1" ht="13.9">
      <c r="A30" s="99" t="s">
        <v>623</v>
      </c>
      <c r="B30" s="100" t="s">
        <v>558</v>
      </c>
      <c r="C30" s="100" t="s">
        <v>547</v>
      </c>
      <c r="D30" s="101" t="s">
        <v>624</v>
      </c>
      <c r="E30" s="102" t="s">
        <v>563</v>
      </c>
      <c r="F30" s="103" t="s">
        <v>627</v>
      </c>
      <c r="G30" s="105" t="s">
        <v>628</v>
      </c>
    </row>
    <row r="31" spans="1:7" s="22" customFormat="1" ht="13.9">
      <c r="A31" s="99" t="s">
        <v>629</v>
      </c>
      <c r="B31" s="100" t="s">
        <v>558</v>
      </c>
      <c r="C31" s="100" t="s">
        <v>547</v>
      </c>
      <c r="D31" s="101" t="s">
        <v>630</v>
      </c>
      <c r="E31" s="102" t="s">
        <v>570</v>
      </c>
      <c r="F31" s="103" t="s">
        <v>631</v>
      </c>
      <c r="G31" s="105" t="s">
        <v>628</v>
      </c>
    </row>
    <row r="32" spans="1:7" s="22" customFormat="1" ht="13.9">
      <c r="A32" s="99" t="s">
        <v>629</v>
      </c>
      <c r="B32" s="100" t="s">
        <v>547</v>
      </c>
      <c r="C32" s="100" t="s">
        <v>547</v>
      </c>
      <c r="D32" s="101" t="s">
        <v>630</v>
      </c>
      <c r="E32" s="102" t="s">
        <v>632</v>
      </c>
      <c r="F32" s="103" t="s">
        <v>633</v>
      </c>
      <c r="G32" s="105" t="s">
        <v>628</v>
      </c>
    </row>
    <row r="33" spans="1:7" ht="13.9" thickBot="1">
      <c r="A33" s="106" t="s">
        <v>634</v>
      </c>
      <c r="B33" s="49" t="s">
        <v>529</v>
      </c>
      <c r="C33" s="49" t="s">
        <v>530</v>
      </c>
      <c r="D33" s="107" t="s">
        <v>635</v>
      </c>
      <c r="E33" s="51" t="s">
        <v>563</v>
      </c>
      <c r="F33" s="52" t="s">
        <v>636</v>
      </c>
      <c r="G33" s="53"/>
    </row>
  </sheetData>
  <customSheetViews>
    <customSheetView guid="{1ECD3B71-3848-4973-92B4-4B4B149BC657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"/>
      <headerFooter>
        <oddFooter>&amp;L&amp;1#&amp;"Calibri"&amp;10 Sensitivity: Public</oddFooter>
      </headerFooter>
    </customSheetView>
    <customSheetView guid="{BA712AC7-4015-4F77-9461-7852ED983D52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2"/>
    </customSheetView>
    <customSheetView guid="{081BDD81-EE06-4095-AD37-7E4189D26072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3"/>
    </customSheetView>
    <customSheetView guid="{9E7EEAA3-A5FB-49FD-8C3A-1AF14EAE95FB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4"/>
    </customSheetView>
    <customSheetView guid="{2EFCC4AA-DFFF-400E-B34F-BF7B9FA2A1FF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5"/>
    </customSheetView>
    <customSheetView guid="{3485952D-0C31-4884-9EDF-552F3D1B124B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6"/>
      <headerFooter>
        <oddFooter>&amp;L&amp;1#&amp;"Calibri"&amp;10 Sensitivity: Internal</oddFooter>
      </headerFooter>
    </customSheetView>
    <customSheetView guid="{3FEF6608-25EF-43D8-8468-19FFFC3BCE74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7"/>
      <headerFooter>
        <oddFooter>&amp;L&amp;1#&amp;"Calibri"&amp;10 Sensitivity: Public</oddFooter>
      </headerFooter>
    </customSheetView>
    <customSheetView guid="{8773B614-CBE7-474E-B57F-0A27A3791CF3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8"/>
    </customSheetView>
    <customSheetView guid="{1BFD2ADD-60C4-4334-9BDE-E3C6DD17BEED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9"/>
      <headerFooter>
        <oddFooter>&amp;L&amp;1#&amp;"Calibri"&amp;10 Sensitivity: Public</oddFooter>
      </headerFooter>
    </customSheetView>
    <customSheetView guid="{7D3CEC1C-CCEC-4C4E-963E-DDD8383A68C1}" showPageBreaks="1" fitToPage="1" hiddenRows="1" state="hidden" view="pageBreakPreview">
      <pageMargins left="0" right="0" top="0" bottom="0" header="0" footer="0"/>
      <pageSetup paperSize="9" scale="74" orientation="landscape" r:id="rId10"/>
      <headerFooter>
        <oddFooter>&amp;L&amp;1#&amp;"Calibri"&amp;10 Sensitivity: Public</oddFooter>
      </headerFooter>
    </customSheetView>
    <customSheetView guid="{03DD319B-D6A9-4830-871F-6D56EEAA4879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1"/>
      <headerFooter>
        <oddFooter>&amp;L&amp;1#&amp;"Calibri"&amp;10 Sensitivity: Public</oddFooter>
      </headerFooter>
    </customSheetView>
    <customSheetView guid="{6B324A58-5A89-471C-AD21-0822EB95E67E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2"/>
      <headerFooter>
        <oddFooter>&amp;L&amp;1#&amp;"Calibri"&amp;10 Sensitivity: Public</oddFooter>
      </headerFooter>
    </customSheetView>
    <customSheetView guid="{613E785B-CD51-494D-B041-E8D30BF6F1EC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3"/>
      <headerFooter>
        <oddFooter>&amp;L&amp;1#&amp;"Calibri"&amp;10 Sensitivity: Public</oddFooter>
      </headerFooter>
    </customSheetView>
  </customSheetViews>
  <conditionalFormatting sqref="B2:C2">
    <cfRule type="containsText" dxfId="6" priority="8" operator="containsText" text="singapore">
      <formula>NOT(ISERROR(SEARCH("singapore",B2)))</formula>
    </cfRule>
  </conditionalFormatting>
  <conditionalFormatting sqref="B4:C4">
    <cfRule type="containsText" dxfId="5" priority="5" operator="containsText" text="singapore">
      <formula>NOT(ISERROR(SEARCH("singapore",B4)))</formula>
    </cfRule>
  </conditionalFormatting>
  <conditionalFormatting sqref="B12:C12">
    <cfRule type="containsText" dxfId="4" priority="9" operator="containsText" text="singapore">
      <formula>NOT(ISERROR(SEARCH("singapore",B12)))</formula>
    </cfRule>
  </conditionalFormatting>
  <conditionalFormatting sqref="E2:E4">
    <cfRule type="containsText" dxfId="3" priority="3" operator="containsText" text="singapore">
      <formula>NOT(ISERROR(SEARCH("singapore",E2)))</formula>
    </cfRule>
  </conditionalFormatting>
  <conditionalFormatting sqref="E8:E10">
    <cfRule type="containsText" dxfId="2" priority="4" operator="containsText" text="singapore">
      <formula>NOT(ISERROR(SEARCH("singapore",E8)))</formula>
    </cfRule>
  </conditionalFormatting>
  <conditionalFormatting sqref="E12:E20">
    <cfRule type="containsText" dxfId="1" priority="1" operator="containsText" text="singapore">
      <formula>NOT(ISERROR(SEARCH("singapore",E12)))</formula>
    </cfRule>
  </conditionalFormatting>
  <conditionalFormatting sqref="E23:E33">
    <cfRule type="containsText" dxfId="0" priority="2" operator="containsText" text="singapore">
      <formula>NOT(ISERROR(SEARCH("singapore",E23)))</formula>
    </cfRule>
  </conditionalFormatting>
  <hyperlinks>
    <hyperlink ref="A28" location="THAI!A1" display="THAI EXPRESS II" xr:uid="{00000000-0004-0000-0000-000000000000}"/>
    <hyperlink ref="A26:A27" location="THAI!A1" display="SIAM EXPRESS" xr:uid="{00000000-0004-0000-0000-000001000000}"/>
    <hyperlink ref="A25" location="VIET!A1" display="SAIGON EXPRESS" xr:uid="{00000000-0004-0000-0000-000002000000}"/>
    <hyperlink ref="A12:A14" location="INDONESIA!A1" display="INDO EXPRESS" xr:uid="{00000000-0004-0000-0000-000003000000}"/>
    <hyperlink ref="A22:A24" location="MALAYSIA!A1" display="MALACCA ST.EXPRESS" xr:uid="{00000000-0004-0000-0000-000004000000}"/>
    <hyperlink ref="A9" location="AMERICA!A1" display="AMERICA" xr:uid="{00000000-0004-0000-0000-000005000000}"/>
    <hyperlink ref="A10" location="IPANEMA!A1" display="IPANEMA" xr:uid="{00000000-0004-0000-0000-000006000000}"/>
    <hyperlink ref="A8" location="TIGER!A1" display="TIGER" xr:uid="{00000000-0004-0000-0000-000007000000}"/>
    <hyperlink ref="A7" location="JADE!A1" display="JADE" xr:uid="{00000000-0004-0000-0000-000008000000}"/>
    <hyperlink ref="A6" location="DRAGON!A1" display="DRAGON" xr:uid="{00000000-0004-0000-0000-000009000000}"/>
    <hyperlink ref="A5" location="SWAN!A1" display="SHOGUN" xr:uid="{00000000-0004-0000-0000-00000A000000}"/>
    <hyperlink ref="A4" location="SWAN!A1" display="SWAN" xr:uid="{00000000-0004-0000-0000-00000B000000}"/>
    <hyperlink ref="A3" location="LION!A1" display="LION-PEARL" xr:uid="{00000000-0004-0000-0000-00000C000000}"/>
    <hyperlink ref="A2" location="SILK!A1" display="SILK" xr:uid="{00000000-0004-0000-0000-00000D000000}"/>
    <hyperlink ref="A11" location="FALCON!A1" display="NEW FALCON SERVICE" xr:uid="{00000000-0004-0000-0000-00000E000000}"/>
    <hyperlink ref="A20" location="VIET!A1" display="MEKONG EXPRESS" xr:uid="{00000000-0004-0000-0000-00000F000000}"/>
    <hyperlink ref="A17" location="INDONESIA!A1" display="INDO EXPRESS" xr:uid="{00000000-0004-0000-0000-000010000000}"/>
    <hyperlink ref="A18" location="INDONESIA!A1" display="INDO EXPRESS" xr:uid="{00000000-0004-0000-0000-000011000000}"/>
    <hyperlink ref="A19" location="INDONESIA!A1" display="INDO EXPRESS" xr:uid="{00000000-0004-0000-0000-000012000000}"/>
  </hyperlinks>
  <pageMargins left="0.70866141732283472" right="0.70866141732283472" top="0.74803149606299213" bottom="0.74803149606299213" header="0.31496062992125984" footer="0.31496062992125984"/>
  <pageSetup paperSize="9" scale="74" orientation="landscape" r:id="rId14"/>
  <headerFooter>
    <oddFooter>&amp;L_x000D_&amp;1#&amp;"Calibri"&amp;10&amp;K000000 Sensitivity: Public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07C2D-6778-41A1-B0C2-4107FA1755F5}">
  <sheetPr codeName="Sheet25">
    <tabColor rgb="FFFFCCCC"/>
    <pageSetUpPr fitToPage="1"/>
  </sheetPr>
  <dimension ref="A2:I153"/>
  <sheetViews>
    <sheetView showGridLines="0" zoomScaleNormal="100" zoomScaleSheetLayoutView="75" workbookViewId="0">
      <selection activeCell="H152" sqref="H152"/>
    </sheetView>
  </sheetViews>
  <sheetFormatPr defaultColWidth="9.140625" defaultRowHeight="17.25" customHeight="1"/>
  <cols>
    <col min="1" max="1" width="17" style="341" customWidth="1"/>
    <col min="2" max="2" width="23.42578125" style="145" customWidth="1"/>
    <col min="3" max="3" width="24.42578125" style="145" customWidth="1"/>
    <col min="4" max="4" width="16.42578125" style="145" customWidth="1"/>
    <col min="5" max="5" width="19" style="145" customWidth="1"/>
    <col min="6" max="6" width="22.42578125" style="145" customWidth="1"/>
    <col min="7" max="7" width="20.5703125" style="145" customWidth="1"/>
    <col min="8" max="8" width="22.28515625" style="149" customWidth="1"/>
    <col min="9" max="9" width="20.42578125" style="149" customWidth="1"/>
    <col min="10" max="10" width="16" style="149" customWidth="1"/>
    <col min="11" max="11" width="12.7109375" style="149" customWidth="1"/>
    <col min="12" max="16384" width="9.140625" style="149"/>
  </cols>
  <sheetData>
    <row r="2" spans="1:9" s="168" customFormat="1" ht="17.25" customHeight="1" thickBot="1">
      <c r="A2" s="340"/>
      <c r="B2" s="1573" t="s">
        <v>0</v>
      </c>
      <c r="C2" s="1573"/>
      <c r="D2" s="1573"/>
      <c r="E2" s="1573"/>
      <c r="F2" s="1573"/>
      <c r="G2" s="1573"/>
      <c r="I2" s="943" t="s">
        <v>241</v>
      </c>
    </row>
    <row r="3" spans="1:9" ht="17.25" customHeight="1" thickBot="1">
      <c r="B3" s="165"/>
    </row>
    <row r="4" spans="1:9" ht="30" customHeight="1" thickBot="1">
      <c r="B4" s="1574" t="s">
        <v>5136</v>
      </c>
      <c r="C4" s="1575"/>
      <c r="D4" s="1575"/>
      <c r="E4" s="1575"/>
      <c r="F4" s="1575"/>
      <c r="G4" s="1576"/>
    </row>
    <row r="5" spans="1:9" ht="17.25" customHeight="1">
      <c r="B5" s="350"/>
      <c r="C5" s="148"/>
      <c r="D5" s="148"/>
      <c r="E5" s="148"/>
      <c r="F5" s="148"/>
      <c r="G5" s="148"/>
    </row>
    <row r="6" spans="1:9" ht="56.25" customHeight="1">
      <c r="A6" s="342"/>
      <c r="C6" s="614"/>
      <c r="D6" s="1670" t="s">
        <v>247</v>
      </c>
      <c r="E6" s="928" t="s">
        <v>5137</v>
      </c>
      <c r="F6" s="928" t="s">
        <v>5138</v>
      </c>
      <c r="G6" s="928" t="s">
        <v>209</v>
      </c>
      <c r="H6" s="836"/>
      <c r="I6" s="872" t="s">
        <v>5139</v>
      </c>
    </row>
    <row r="7" spans="1:9" ht="17.25" customHeight="1">
      <c r="A7" s="342"/>
      <c r="B7" s="931" t="s">
        <v>249</v>
      </c>
      <c r="C7" s="931" t="s">
        <v>250</v>
      </c>
      <c r="D7" s="1670"/>
      <c r="E7" s="927" t="s">
        <v>204</v>
      </c>
      <c r="F7" s="927" t="s">
        <v>159</v>
      </c>
      <c r="G7" s="927" t="s">
        <v>386</v>
      </c>
      <c r="H7" s="989"/>
      <c r="I7" s="1031" t="s">
        <v>251</v>
      </c>
    </row>
    <row r="8" spans="1:9" ht="17.25" hidden="1" customHeight="1">
      <c r="B8" s="990" t="s">
        <v>5140</v>
      </c>
      <c r="C8" s="990" t="s">
        <v>5141</v>
      </c>
      <c r="D8" s="757">
        <v>44470</v>
      </c>
      <c r="E8" s="757">
        <f>D8+7</f>
        <v>44477</v>
      </c>
      <c r="F8" s="757">
        <f>D8+9</f>
        <v>44479</v>
      </c>
      <c r="G8" s="757">
        <f>D8+13</f>
        <v>44483</v>
      </c>
      <c r="H8" s="763"/>
      <c r="I8" s="793"/>
    </row>
    <row r="9" spans="1:9" ht="17.25" hidden="1" customHeight="1">
      <c r="B9" s="990" t="s">
        <v>5142</v>
      </c>
      <c r="C9" s="990" t="s">
        <v>5143</v>
      </c>
      <c r="D9" s="757">
        <v>44479</v>
      </c>
      <c r="E9" s="757">
        <f t="shared" ref="E9:E20" si="0">D9+7</f>
        <v>44486</v>
      </c>
      <c r="F9" s="757">
        <f t="shared" ref="F9:F20" si="1">D9+9</f>
        <v>44488</v>
      </c>
      <c r="G9" s="757">
        <f t="shared" ref="G9:G20" si="2">D9+13</f>
        <v>44492</v>
      </c>
      <c r="H9" s="763"/>
      <c r="I9" s="793"/>
    </row>
    <row r="10" spans="1:9" ht="17.25" hidden="1" customHeight="1">
      <c r="B10" s="615" t="s">
        <v>5144</v>
      </c>
      <c r="C10" s="615" t="s">
        <v>5145</v>
      </c>
      <c r="D10" s="757">
        <v>44488</v>
      </c>
      <c r="E10" s="757">
        <f t="shared" si="0"/>
        <v>44495</v>
      </c>
      <c r="F10" s="757">
        <f t="shared" si="1"/>
        <v>44497</v>
      </c>
      <c r="G10" s="757">
        <f t="shared" si="2"/>
        <v>44501</v>
      </c>
      <c r="H10" s="763"/>
      <c r="I10" s="793"/>
    </row>
    <row r="11" spans="1:9" ht="17.25" hidden="1" customHeight="1">
      <c r="B11" s="991" t="s">
        <v>307</v>
      </c>
      <c r="C11" s="990" t="s">
        <v>5146</v>
      </c>
      <c r="D11" s="992">
        <f t="shared" ref="D11:D12" si="3">D10+7</f>
        <v>44495</v>
      </c>
      <c r="E11" s="993">
        <f t="shared" si="0"/>
        <v>44502</v>
      </c>
      <c r="F11" s="993">
        <f t="shared" si="1"/>
        <v>44504</v>
      </c>
      <c r="G11" s="993">
        <f t="shared" si="2"/>
        <v>44508</v>
      </c>
      <c r="H11" s="763"/>
      <c r="I11" s="994"/>
    </row>
    <row r="12" spans="1:9" ht="17.25" hidden="1" customHeight="1">
      <c r="B12" s="991" t="s">
        <v>307</v>
      </c>
      <c r="C12" s="990" t="s">
        <v>5147</v>
      </c>
      <c r="D12" s="992">
        <f t="shared" si="3"/>
        <v>44502</v>
      </c>
      <c r="E12" s="993">
        <f t="shared" si="0"/>
        <v>44509</v>
      </c>
      <c r="F12" s="993">
        <f t="shared" si="1"/>
        <v>44511</v>
      </c>
      <c r="G12" s="993">
        <f t="shared" si="2"/>
        <v>44515</v>
      </c>
      <c r="H12" s="763"/>
      <c r="I12" s="994"/>
    </row>
    <row r="13" spans="1:9" ht="17.25" hidden="1" customHeight="1">
      <c r="B13" s="990" t="s">
        <v>5148</v>
      </c>
      <c r="C13" s="990" t="s">
        <v>5149</v>
      </c>
      <c r="D13" s="757">
        <v>44502</v>
      </c>
      <c r="E13" s="757">
        <f t="shared" si="0"/>
        <v>44509</v>
      </c>
      <c r="F13" s="757">
        <f t="shared" si="1"/>
        <v>44511</v>
      </c>
      <c r="G13" s="757">
        <f t="shared" si="2"/>
        <v>44515</v>
      </c>
      <c r="H13" s="763"/>
      <c r="I13" s="741"/>
    </row>
    <row r="14" spans="1:9" ht="17.25" hidden="1" customHeight="1">
      <c r="B14" s="990" t="s">
        <v>5150</v>
      </c>
      <c r="C14" s="990" t="s">
        <v>5151</v>
      </c>
      <c r="D14" s="757">
        <v>44515</v>
      </c>
      <c r="E14" s="757">
        <f t="shared" si="0"/>
        <v>44522</v>
      </c>
      <c r="F14" s="757">
        <f t="shared" si="1"/>
        <v>44524</v>
      </c>
      <c r="G14" s="757">
        <f t="shared" si="2"/>
        <v>44528</v>
      </c>
      <c r="H14" s="763"/>
      <c r="I14" s="741"/>
    </row>
    <row r="15" spans="1:9" ht="17.25" hidden="1" customHeight="1">
      <c r="B15" s="990" t="s">
        <v>5152</v>
      </c>
      <c r="C15" s="990" t="s">
        <v>5153</v>
      </c>
      <c r="D15" s="757">
        <v>44526</v>
      </c>
      <c r="E15" s="757">
        <f t="shared" si="0"/>
        <v>44533</v>
      </c>
      <c r="F15" s="757">
        <f t="shared" si="1"/>
        <v>44535</v>
      </c>
      <c r="G15" s="757">
        <f t="shared" si="2"/>
        <v>44539</v>
      </c>
      <c r="H15" s="763"/>
      <c r="I15" s="741"/>
    </row>
    <row r="16" spans="1:9" ht="17.25" hidden="1" customHeight="1">
      <c r="B16" s="990" t="s">
        <v>5154</v>
      </c>
      <c r="C16" s="990" t="s">
        <v>5155</v>
      </c>
      <c r="D16" s="757">
        <v>44536</v>
      </c>
      <c r="E16" s="757">
        <f t="shared" si="0"/>
        <v>44543</v>
      </c>
      <c r="F16" s="757">
        <f t="shared" si="1"/>
        <v>44545</v>
      </c>
      <c r="G16" s="757">
        <f t="shared" si="2"/>
        <v>44549</v>
      </c>
      <c r="H16" s="763"/>
      <c r="I16" s="741"/>
    </row>
    <row r="17" spans="2:7" ht="17.25" hidden="1" customHeight="1">
      <c r="B17" s="990" t="s">
        <v>5156</v>
      </c>
      <c r="C17" s="990" t="s">
        <v>5157</v>
      </c>
      <c r="D17" s="757">
        <v>44546</v>
      </c>
      <c r="E17" s="757">
        <f t="shared" si="0"/>
        <v>44553</v>
      </c>
      <c r="F17" s="757">
        <f t="shared" si="1"/>
        <v>44555</v>
      </c>
      <c r="G17" s="757">
        <f t="shared" si="2"/>
        <v>44559</v>
      </c>
    </row>
    <row r="18" spans="2:7" ht="17.25" hidden="1" customHeight="1">
      <c r="B18" s="990" t="s">
        <v>5158</v>
      </c>
      <c r="C18" s="990" t="s">
        <v>5159</v>
      </c>
      <c r="D18" s="757">
        <v>44552</v>
      </c>
      <c r="E18" s="757">
        <f t="shared" si="0"/>
        <v>44559</v>
      </c>
      <c r="F18" s="757">
        <f t="shared" si="1"/>
        <v>44561</v>
      </c>
      <c r="G18" s="757">
        <f t="shared" si="2"/>
        <v>44565</v>
      </c>
    </row>
    <row r="19" spans="2:7" ht="17.25" hidden="1" customHeight="1">
      <c r="B19" s="990" t="s">
        <v>5160</v>
      </c>
      <c r="C19" s="990" t="s">
        <v>5161</v>
      </c>
      <c r="D19" s="757">
        <v>44567</v>
      </c>
      <c r="E19" s="757">
        <f t="shared" si="0"/>
        <v>44574</v>
      </c>
      <c r="F19" s="757">
        <f t="shared" si="1"/>
        <v>44576</v>
      </c>
      <c r="G19" s="757">
        <f t="shared" si="2"/>
        <v>44580</v>
      </c>
    </row>
    <row r="20" spans="2:7" ht="17.25" hidden="1" customHeight="1">
      <c r="B20" s="990" t="s">
        <v>5140</v>
      </c>
      <c r="C20" s="990" t="s">
        <v>5162</v>
      </c>
      <c r="D20" s="757">
        <v>44575</v>
      </c>
      <c r="E20" s="757">
        <f t="shared" si="0"/>
        <v>44582</v>
      </c>
      <c r="F20" s="757">
        <f t="shared" si="1"/>
        <v>44584</v>
      </c>
      <c r="G20" s="757">
        <f t="shared" si="2"/>
        <v>44588</v>
      </c>
    </row>
    <row r="21" spans="2:7" ht="17.25" hidden="1" customHeight="1">
      <c r="B21" s="991" t="s">
        <v>307</v>
      </c>
      <c r="C21" s="990" t="s">
        <v>5163</v>
      </c>
      <c r="D21" s="993">
        <v>44558</v>
      </c>
      <c r="E21" s="993">
        <f t="shared" ref="E21:E24" si="4">D21+7</f>
        <v>44565</v>
      </c>
      <c r="F21" s="993">
        <f t="shared" ref="F21:F24" si="5">D21+9</f>
        <v>44567</v>
      </c>
      <c r="G21" s="993">
        <f t="shared" ref="G21:G24" si="6">D21+13</f>
        <v>44571</v>
      </c>
    </row>
    <row r="22" spans="2:7" ht="17.25" hidden="1" customHeight="1">
      <c r="B22" s="990" t="s">
        <v>5142</v>
      </c>
      <c r="C22" s="990" t="s">
        <v>5164</v>
      </c>
      <c r="D22" s="757">
        <v>44581</v>
      </c>
      <c r="E22" s="757">
        <f t="shared" si="4"/>
        <v>44588</v>
      </c>
      <c r="F22" s="757">
        <f t="shared" si="5"/>
        <v>44590</v>
      </c>
      <c r="G22" s="757">
        <f t="shared" si="6"/>
        <v>44594</v>
      </c>
    </row>
    <row r="23" spans="2:7" ht="17.25" hidden="1" customHeight="1">
      <c r="B23" s="615" t="s">
        <v>5144</v>
      </c>
      <c r="C23" s="615" t="s">
        <v>5165</v>
      </c>
      <c r="D23" s="617">
        <v>44598</v>
      </c>
      <c r="E23" s="757">
        <f t="shared" si="4"/>
        <v>44605</v>
      </c>
      <c r="F23" s="757">
        <f t="shared" si="5"/>
        <v>44607</v>
      </c>
      <c r="G23" s="757">
        <f t="shared" si="6"/>
        <v>44611</v>
      </c>
    </row>
    <row r="24" spans="2:7" ht="17.25" hidden="1" customHeight="1">
      <c r="B24" s="990" t="s">
        <v>5148</v>
      </c>
      <c r="C24" s="990" t="s">
        <v>5166</v>
      </c>
      <c r="D24" s="757">
        <v>44592</v>
      </c>
      <c r="E24" s="757">
        <f t="shared" si="4"/>
        <v>44599</v>
      </c>
      <c r="F24" s="757">
        <f t="shared" si="5"/>
        <v>44601</v>
      </c>
      <c r="G24" s="757">
        <f t="shared" si="6"/>
        <v>44605</v>
      </c>
    </row>
    <row r="25" spans="2:7" ht="17.25" hidden="1" customHeight="1">
      <c r="B25" s="990" t="s">
        <v>5167</v>
      </c>
      <c r="C25" s="990" t="s">
        <v>5168</v>
      </c>
      <c r="D25" s="757">
        <v>44610</v>
      </c>
      <c r="E25" s="757">
        <f t="shared" ref="E25:E26" si="7">D25+7</f>
        <v>44617</v>
      </c>
      <c r="F25" s="757">
        <f t="shared" ref="F25:F26" si="8">D25+9</f>
        <v>44619</v>
      </c>
      <c r="G25" s="757">
        <f t="shared" ref="G25:G26" si="9">D25+13</f>
        <v>44623</v>
      </c>
    </row>
    <row r="26" spans="2:7" ht="15.6" hidden="1" customHeight="1">
      <c r="B26" s="990" t="s">
        <v>5150</v>
      </c>
      <c r="C26" s="990" t="s">
        <v>5169</v>
      </c>
      <c r="D26" s="757">
        <v>44617</v>
      </c>
      <c r="E26" s="757">
        <f t="shared" si="7"/>
        <v>44624</v>
      </c>
      <c r="F26" s="757">
        <f t="shared" si="8"/>
        <v>44626</v>
      </c>
      <c r="G26" s="757">
        <f t="shared" si="9"/>
        <v>44630</v>
      </c>
    </row>
    <row r="27" spans="2:7" ht="15.6" hidden="1" customHeight="1">
      <c r="B27" s="990" t="s">
        <v>5152</v>
      </c>
      <c r="C27" s="990" t="s">
        <v>5170</v>
      </c>
      <c r="D27" s="757">
        <v>44624</v>
      </c>
      <c r="E27" s="757">
        <f t="shared" ref="E27" si="10">D27+7</f>
        <v>44631</v>
      </c>
      <c r="F27" s="757">
        <f t="shared" ref="F27" si="11">D27+9</f>
        <v>44633</v>
      </c>
      <c r="G27" s="757">
        <f t="shared" ref="G27" si="12">D27+13</f>
        <v>44637</v>
      </c>
    </row>
    <row r="28" spans="2:7" ht="15.6" hidden="1" customHeight="1">
      <c r="B28" s="990" t="s">
        <v>5154</v>
      </c>
      <c r="C28" s="990" t="s">
        <v>5171</v>
      </c>
      <c r="D28" s="757">
        <v>44640</v>
      </c>
      <c r="E28" s="995">
        <f t="shared" ref="E28:E29" si="13">D28+7</f>
        <v>44647</v>
      </c>
      <c r="F28" s="757">
        <f t="shared" ref="F28:F29" si="14">D28+9</f>
        <v>44649</v>
      </c>
      <c r="G28" s="757">
        <f t="shared" ref="G28:G29" si="15">D28+13</f>
        <v>44653</v>
      </c>
    </row>
    <row r="29" spans="2:7" ht="15.6" hidden="1" customHeight="1">
      <c r="B29" s="990" t="s">
        <v>5156</v>
      </c>
      <c r="C29" s="990" t="s">
        <v>5172</v>
      </c>
      <c r="D29" s="757">
        <v>44655</v>
      </c>
      <c r="E29" s="757">
        <f t="shared" si="13"/>
        <v>44662</v>
      </c>
      <c r="F29" s="757">
        <f t="shared" si="14"/>
        <v>44664</v>
      </c>
      <c r="G29" s="757">
        <f t="shared" si="15"/>
        <v>44668</v>
      </c>
    </row>
    <row r="30" spans="2:7" ht="15.6" hidden="1" customHeight="1">
      <c r="B30" s="990" t="s">
        <v>5158</v>
      </c>
      <c r="C30" s="990" t="s">
        <v>5173</v>
      </c>
      <c r="D30" s="757">
        <v>44656</v>
      </c>
      <c r="E30" s="757">
        <f t="shared" ref="E30" si="16">D30+7</f>
        <v>44663</v>
      </c>
      <c r="F30" s="757">
        <f t="shared" ref="F30" si="17">D30+9</f>
        <v>44665</v>
      </c>
      <c r="G30" s="757">
        <f t="shared" ref="G30" si="18">D30+13</f>
        <v>44669</v>
      </c>
    </row>
    <row r="31" spans="2:7" ht="15.6" hidden="1" customHeight="1">
      <c r="B31" s="990" t="s">
        <v>5160</v>
      </c>
      <c r="C31" s="990" t="s">
        <v>5174</v>
      </c>
      <c r="D31" s="757">
        <v>44662</v>
      </c>
      <c r="E31" s="757">
        <f t="shared" ref="E31" si="19">D31+7</f>
        <v>44669</v>
      </c>
      <c r="F31" s="757">
        <f t="shared" ref="F31" si="20">D31+9</f>
        <v>44671</v>
      </c>
      <c r="G31" s="757">
        <f t="shared" ref="G31" si="21">D31+13</f>
        <v>44675</v>
      </c>
    </row>
    <row r="32" spans="2:7" ht="15.6" hidden="1" customHeight="1">
      <c r="B32" s="990" t="s">
        <v>5140</v>
      </c>
      <c r="C32" s="990" t="s">
        <v>5175</v>
      </c>
      <c r="D32" s="757">
        <v>44660</v>
      </c>
      <c r="E32" s="757">
        <f t="shared" ref="E32:E34" si="22">D32+7</f>
        <v>44667</v>
      </c>
      <c r="F32" s="757">
        <f t="shared" ref="F32:F34" si="23">D32+9</f>
        <v>44669</v>
      </c>
      <c r="G32" s="757">
        <f t="shared" ref="G32:G34" si="24">D32+13</f>
        <v>44673</v>
      </c>
    </row>
    <row r="33" spans="2:7" ht="15.6" hidden="1" customHeight="1">
      <c r="B33" s="990" t="s">
        <v>5142</v>
      </c>
      <c r="C33" s="990" t="s">
        <v>5176</v>
      </c>
      <c r="D33" s="757">
        <v>44687</v>
      </c>
      <c r="E33" s="757">
        <f t="shared" si="22"/>
        <v>44694</v>
      </c>
      <c r="F33" s="757">
        <f t="shared" si="23"/>
        <v>44696</v>
      </c>
      <c r="G33" s="757">
        <f t="shared" si="24"/>
        <v>44700</v>
      </c>
    </row>
    <row r="34" spans="2:7" ht="15.6" hidden="1" customHeight="1">
      <c r="B34" s="990" t="s">
        <v>5148</v>
      </c>
      <c r="C34" s="990" t="s">
        <v>5177</v>
      </c>
      <c r="D34" s="757">
        <v>44690</v>
      </c>
      <c r="E34" s="757">
        <f t="shared" si="22"/>
        <v>44697</v>
      </c>
      <c r="F34" s="757">
        <f t="shared" si="23"/>
        <v>44699</v>
      </c>
      <c r="G34" s="757">
        <f t="shared" si="24"/>
        <v>44703</v>
      </c>
    </row>
    <row r="35" spans="2:7" ht="15.6" hidden="1" customHeight="1">
      <c r="B35" s="990" t="s">
        <v>5167</v>
      </c>
      <c r="C35" s="990" t="s">
        <v>5178</v>
      </c>
      <c r="D35" s="757">
        <v>44702</v>
      </c>
      <c r="E35" s="757">
        <f t="shared" ref="E35" si="25">D35+7</f>
        <v>44709</v>
      </c>
      <c r="F35" s="757">
        <f t="shared" ref="F35" si="26">D35+9</f>
        <v>44711</v>
      </c>
      <c r="G35" s="757">
        <f t="shared" ref="G35" si="27">D35+13</f>
        <v>44715</v>
      </c>
    </row>
    <row r="36" spans="2:7" ht="15.6" hidden="1" customHeight="1">
      <c r="B36" s="991" t="s">
        <v>307</v>
      </c>
      <c r="C36" s="991" t="s">
        <v>5179</v>
      </c>
      <c r="D36" s="759"/>
      <c r="E36" s="759"/>
      <c r="F36" s="759"/>
      <c r="G36" s="759"/>
    </row>
    <row r="37" spans="2:7" ht="15.6" hidden="1" customHeight="1">
      <c r="B37" s="990" t="s">
        <v>5150</v>
      </c>
      <c r="C37" s="990" t="s">
        <v>5180</v>
      </c>
      <c r="D37" s="757">
        <v>44702</v>
      </c>
      <c r="E37" s="757">
        <f t="shared" ref="E37" si="28">D37+7</f>
        <v>44709</v>
      </c>
      <c r="F37" s="757">
        <f t="shared" ref="F37" si="29">D37+9</f>
        <v>44711</v>
      </c>
      <c r="G37" s="757">
        <f t="shared" ref="G37" si="30">D37+13</f>
        <v>44715</v>
      </c>
    </row>
    <row r="38" spans="2:7" ht="15.6" hidden="1" customHeight="1">
      <c r="B38" s="990" t="s">
        <v>5152</v>
      </c>
      <c r="C38" s="990" t="s">
        <v>5181</v>
      </c>
      <c r="D38" s="757">
        <v>44719</v>
      </c>
      <c r="E38" s="757">
        <f t="shared" ref="E38:E39" si="31">D38+7</f>
        <v>44726</v>
      </c>
      <c r="F38" s="757">
        <f t="shared" ref="F38:F39" si="32">D38+9</f>
        <v>44728</v>
      </c>
      <c r="G38" s="757">
        <f t="shared" ref="G38:G39" si="33">D38+13</f>
        <v>44732</v>
      </c>
    </row>
    <row r="39" spans="2:7" ht="15.6" hidden="1" customHeight="1">
      <c r="B39" s="990" t="s">
        <v>5182</v>
      </c>
      <c r="C39" s="990" t="s">
        <v>5183</v>
      </c>
      <c r="D39" s="757">
        <v>44710</v>
      </c>
      <c r="E39" s="757">
        <f t="shared" si="31"/>
        <v>44717</v>
      </c>
      <c r="F39" s="757">
        <f t="shared" si="32"/>
        <v>44719</v>
      </c>
      <c r="G39" s="757">
        <f t="shared" si="33"/>
        <v>44723</v>
      </c>
    </row>
    <row r="40" spans="2:7" ht="15.6" hidden="1" customHeight="1">
      <c r="B40" s="990" t="s">
        <v>5156</v>
      </c>
      <c r="C40" s="990" t="s">
        <v>5184</v>
      </c>
      <c r="D40" s="757">
        <v>44722</v>
      </c>
      <c r="E40" s="757">
        <f t="shared" ref="E40" si="34">D40+7</f>
        <v>44729</v>
      </c>
      <c r="F40" s="757">
        <f t="shared" ref="F40" si="35">D40+9</f>
        <v>44731</v>
      </c>
      <c r="G40" s="757">
        <f t="shared" ref="G40" si="36">D40+13</f>
        <v>44735</v>
      </c>
    </row>
    <row r="41" spans="2:7" ht="15.6" hidden="1" customHeight="1">
      <c r="B41" s="991" t="s">
        <v>307</v>
      </c>
      <c r="C41" s="991" t="s">
        <v>5185</v>
      </c>
      <c r="D41" s="759">
        <v>44722</v>
      </c>
      <c r="E41" s="759">
        <f t="shared" ref="E41:E42" si="37">D41+7</f>
        <v>44729</v>
      </c>
      <c r="F41" s="759">
        <f t="shared" ref="F41:F42" si="38">D41+9</f>
        <v>44731</v>
      </c>
      <c r="G41" s="759">
        <f t="shared" ref="G41:G42" si="39">D41+13</f>
        <v>44735</v>
      </c>
    </row>
    <row r="42" spans="2:7" ht="15.6" hidden="1" customHeight="1">
      <c r="B42" s="990" t="s">
        <v>5160</v>
      </c>
      <c r="C42" s="990" t="s">
        <v>5186</v>
      </c>
      <c r="D42" s="757">
        <v>44747</v>
      </c>
      <c r="E42" s="757">
        <f t="shared" si="37"/>
        <v>44754</v>
      </c>
      <c r="F42" s="757">
        <f t="shared" si="38"/>
        <v>44756</v>
      </c>
      <c r="G42" s="757">
        <f t="shared" si="39"/>
        <v>44760</v>
      </c>
    </row>
    <row r="43" spans="2:7" ht="15.6" hidden="1" customHeight="1">
      <c r="B43" s="990" t="s">
        <v>5152</v>
      </c>
      <c r="C43" s="990" t="s">
        <v>5187</v>
      </c>
      <c r="D43" s="757">
        <v>44794</v>
      </c>
      <c r="E43" s="757">
        <f t="shared" ref="E43" si="40">D43+7</f>
        <v>44801</v>
      </c>
      <c r="F43" s="757">
        <f t="shared" ref="F43" si="41">D43+9</f>
        <v>44803</v>
      </c>
      <c r="G43" s="757">
        <f t="shared" ref="G43" si="42">D43+13</f>
        <v>44807</v>
      </c>
    </row>
    <row r="44" spans="2:7" ht="15.6" hidden="1" customHeight="1">
      <c r="B44" s="990" t="s">
        <v>5156</v>
      </c>
      <c r="C44" s="990" t="s">
        <v>5188</v>
      </c>
      <c r="D44" s="757">
        <f t="shared" ref="D44:D54" si="43">D43+7</f>
        <v>44801</v>
      </c>
      <c r="E44" s="757">
        <f t="shared" ref="E44" si="44">D44+7</f>
        <v>44808</v>
      </c>
      <c r="F44" s="757">
        <f t="shared" ref="F44" si="45">D44+9</f>
        <v>44810</v>
      </c>
      <c r="G44" s="757">
        <f t="shared" ref="G44" si="46">D44+13</f>
        <v>44814</v>
      </c>
    </row>
    <row r="45" spans="2:7" ht="15.6" hidden="1" customHeight="1">
      <c r="B45" s="615" t="s">
        <v>5189</v>
      </c>
      <c r="C45" s="990" t="s">
        <v>5190</v>
      </c>
      <c r="D45" s="992">
        <f t="shared" si="43"/>
        <v>44808</v>
      </c>
      <c r="E45" s="992">
        <f t="shared" ref="E45" si="47">D45+7</f>
        <v>44815</v>
      </c>
      <c r="F45" s="992">
        <f t="shared" ref="F45" si="48">D45+9</f>
        <v>44817</v>
      </c>
      <c r="G45" s="992">
        <f t="shared" ref="G45" si="49">D45+13</f>
        <v>44821</v>
      </c>
    </row>
    <row r="46" spans="2:7" ht="15.6" hidden="1" customHeight="1">
      <c r="B46" s="990" t="s">
        <v>5191</v>
      </c>
      <c r="C46" s="990" t="s">
        <v>5192</v>
      </c>
      <c r="D46" s="757">
        <f t="shared" si="43"/>
        <v>44815</v>
      </c>
      <c r="E46" s="757">
        <f t="shared" ref="E46" si="50">D46+7</f>
        <v>44822</v>
      </c>
      <c r="F46" s="757">
        <f t="shared" ref="F46" si="51">D46+9</f>
        <v>44824</v>
      </c>
      <c r="G46" s="757">
        <f t="shared" ref="G46" si="52">D46+13</f>
        <v>44828</v>
      </c>
    </row>
    <row r="47" spans="2:7" ht="17.25" hidden="1" customHeight="1">
      <c r="B47" s="615" t="s">
        <v>5193</v>
      </c>
      <c r="C47" s="990" t="s">
        <v>5194</v>
      </c>
      <c r="D47" s="759">
        <f t="shared" si="43"/>
        <v>44822</v>
      </c>
      <c r="E47" s="759">
        <f t="shared" ref="E47" si="53">D47+7</f>
        <v>44829</v>
      </c>
      <c r="F47" s="759">
        <f t="shared" ref="F47" si="54">D47+9</f>
        <v>44831</v>
      </c>
      <c r="G47" s="759">
        <f t="shared" ref="G47" si="55">D47+13</f>
        <v>44835</v>
      </c>
    </row>
    <row r="48" spans="2:7" ht="15.6" hidden="1" customHeight="1">
      <c r="B48" s="990" t="s">
        <v>5195</v>
      </c>
      <c r="C48" s="990" t="s">
        <v>5196</v>
      </c>
      <c r="D48" s="757">
        <f t="shared" si="43"/>
        <v>44829</v>
      </c>
      <c r="E48" s="757">
        <f t="shared" ref="E48" si="56">D48+7</f>
        <v>44836</v>
      </c>
      <c r="F48" s="757">
        <f t="shared" ref="F48" si="57">D48+9</f>
        <v>44838</v>
      </c>
      <c r="G48" s="757">
        <f t="shared" ref="G48" si="58">D48+13</f>
        <v>44842</v>
      </c>
    </row>
    <row r="49" spans="2:7" ht="15.6" hidden="1" customHeight="1">
      <c r="B49" s="990" t="s">
        <v>5160</v>
      </c>
      <c r="C49" s="990" t="s">
        <v>5197</v>
      </c>
      <c r="D49" s="757">
        <f t="shared" si="43"/>
        <v>44836</v>
      </c>
      <c r="E49" s="757">
        <f t="shared" ref="E49" si="59">D49+7</f>
        <v>44843</v>
      </c>
      <c r="F49" s="757">
        <f t="shared" ref="F49" si="60">D49+9</f>
        <v>44845</v>
      </c>
      <c r="G49" s="757">
        <f t="shared" ref="G49" si="61">D49+13</f>
        <v>44849</v>
      </c>
    </row>
    <row r="50" spans="2:7" ht="15.6" hidden="1" customHeight="1">
      <c r="B50" s="615" t="s">
        <v>5198</v>
      </c>
      <c r="C50" s="990" t="s">
        <v>5199</v>
      </c>
      <c r="D50" s="759">
        <f t="shared" si="43"/>
        <v>44843</v>
      </c>
      <c r="E50" s="759">
        <f t="shared" ref="E50" si="62">D50+7</f>
        <v>44850</v>
      </c>
      <c r="F50" s="759">
        <f t="shared" ref="F50" si="63">D50+9</f>
        <v>44852</v>
      </c>
      <c r="G50" s="759">
        <f t="shared" ref="G50" si="64">D50+13</f>
        <v>44856</v>
      </c>
    </row>
    <row r="51" spans="2:7" ht="15.6" hidden="1" customHeight="1">
      <c r="B51" s="990" t="s">
        <v>5140</v>
      </c>
      <c r="C51" s="990" t="s">
        <v>5200</v>
      </c>
      <c r="D51" s="757">
        <f t="shared" si="43"/>
        <v>44850</v>
      </c>
      <c r="E51" s="757">
        <f t="shared" ref="E51" si="65">D51+7</f>
        <v>44857</v>
      </c>
      <c r="F51" s="757">
        <f t="shared" ref="F51" si="66">D51+9</f>
        <v>44859</v>
      </c>
      <c r="G51" s="757">
        <f t="shared" ref="G51" si="67">D51+13</f>
        <v>44863</v>
      </c>
    </row>
    <row r="52" spans="2:7" ht="15.6" hidden="1" customHeight="1">
      <c r="B52" s="990" t="s">
        <v>5201</v>
      </c>
      <c r="C52" s="990" t="s">
        <v>5202</v>
      </c>
      <c r="D52" s="757">
        <f t="shared" si="43"/>
        <v>44857</v>
      </c>
      <c r="E52" s="757">
        <f t="shared" ref="E52" si="68">D52+7</f>
        <v>44864</v>
      </c>
      <c r="F52" s="757">
        <f t="shared" ref="F52" si="69">D52+9</f>
        <v>44866</v>
      </c>
      <c r="G52" s="757">
        <f t="shared" ref="G52" si="70">D52+13</f>
        <v>44870</v>
      </c>
    </row>
    <row r="53" spans="2:7" ht="15.6" hidden="1" customHeight="1">
      <c r="B53" s="990" t="s">
        <v>5203</v>
      </c>
      <c r="C53" s="990" t="s">
        <v>5204</v>
      </c>
      <c r="D53" s="757">
        <f t="shared" si="43"/>
        <v>44864</v>
      </c>
      <c r="E53" s="757">
        <f t="shared" ref="E53" si="71">D53+7</f>
        <v>44871</v>
      </c>
      <c r="F53" s="757">
        <f t="shared" ref="F53" si="72">D53+9</f>
        <v>44873</v>
      </c>
      <c r="G53" s="757">
        <f t="shared" ref="G53" si="73">D53+13</f>
        <v>44877</v>
      </c>
    </row>
    <row r="54" spans="2:7" ht="15.6" hidden="1" customHeight="1">
      <c r="B54" s="990" t="s">
        <v>5182</v>
      </c>
      <c r="C54" s="990" t="s">
        <v>5205</v>
      </c>
      <c r="D54" s="757">
        <f t="shared" si="43"/>
        <v>44871</v>
      </c>
      <c r="E54" s="757">
        <f t="shared" ref="E54" si="74">D54+7</f>
        <v>44878</v>
      </c>
      <c r="F54" s="757">
        <f t="shared" ref="F54" si="75">D54+9</f>
        <v>44880</v>
      </c>
      <c r="G54" s="757">
        <f t="shared" ref="G54" si="76">D54+13</f>
        <v>44884</v>
      </c>
    </row>
    <row r="55" spans="2:7" ht="15.6" hidden="1" customHeight="1">
      <c r="B55" s="990" t="s">
        <v>5152</v>
      </c>
      <c r="C55" s="990" t="s">
        <v>5206</v>
      </c>
      <c r="D55" s="757">
        <v>44897</v>
      </c>
      <c r="E55" s="757">
        <f t="shared" ref="E55:E65" si="77">D55+7</f>
        <v>44904</v>
      </c>
      <c r="F55" s="757">
        <f t="shared" ref="F55:F65" si="78">D55+9</f>
        <v>44906</v>
      </c>
      <c r="G55" s="757">
        <f t="shared" ref="G55:G65" si="79">D55+13</f>
        <v>44910</v>
      </c>
    </row>
    <row r="56" spans="2:7" ht="15.6" hidden="1" customHeight="1">
      <c r="B56" s="990" t="s">
        <v>5207</v>
      </c>
      <c r="C56" s="990" t="s">
        <v>5208</v>
      </c>
      <c r="D56" s="757">
        <v>44900</v>
      </c>
      <c r="E56" s="757">
        <f t="shared" si="77"/>
        <v>44907</v>
      </c>
      <c r="F56" s="757">
        <f t="shared" si="78"/>
        <v>44909</v>
      </c>
      <c r="G56" s="757">
        <f t="shared" si="79"/>
        <v>44913</v>
      </c>
    </row>
    <row r="57" spans="2:7" ht="15.6" hidden="1" customHeight="1">
      <c r="B57" s="990" t="s">
        <v>5191</v>
      </c>
      <c r="C57" s="990" t="s">
        <v>5209</v>
      </c>
      <c r="D57" s="757">
        <v>44905</v>
      </c>
      <c r="E57" s="757">
        <f t="shared" si="77"/>
        <v>44912</v>
      </c>
      <c r="F57" s="757">
        <f t="shared" si="78"/>
        <v>44914</v>
      </c>
      <c r="G57" s="757">
        <f t="shared" si="79"/>
        <v>44918</v>
      </c>
    </row>
    <row r="58" spans="2:7" ht="15.6" hidden="1" customHeight="1">
      <c r="B58" s="990" t="s">
        <v>5210</v>
      </c>
      <c r="C58" s="990" t="s">
        <v>5211</v>
      </c>
      <c r="D58" s="757">
        <v>44911</v>
      </c>
      <c r="E58" s="757">
        <f t="shared" si="77"/>
        <v>44918</v>
      </c>
      <c r="F58" s="757">
        <f t="shared" si="78"/>
        <v>44920</v>
      </c>
      <c r="G58" s="757">
        <f t="shared" si="79"/>
        <v>44924</v>
      </c>
    </row>
    <row r="59" spans="2:7" ht="15.6" hidden="1" customHeight="1">
      <c r="B59" s="990" t="s">
        <v>5212</v>
      </c>
      <c r="C59" s="990" t="s">
        <v>5213</v>
      </c>
      <c r="D59" s="757">
        <v>44917</v>
      </c>
      <c r="E59" s="757">
        <f t="shared" si="77"/>
        <v>44924</v>
      </c>
      <c r="F59" s="757">
        <f t="shared" si="78"/>
        <v>44926</v>
      </c>
      <c r="G59" s="757">
        <f t="shared" si="79"/>
        <v>44930</v>
      </c>
    </row>
    <row r="60" spans="2:7" ht="15.6" hidden="1" customHeight="1">
      <c r="B60" s="990" t="s">
        <v>5214</v>
      </c>
      <c r="C60" s="990" t="s">
        <v>5215</v>
      </c>
      <c r="D60" s="759">
        <f t="shared" ref="D60:D65" si="80">D59+7</f>
        <v>44924</v>
      </c>
      <c r="E60" s="759">
        <f t="shared" si="77"/>
        <v>44931</v>
      </c>
      <c r="F60" s="759">
        <f t="shared" si="78"/>
        <v>44933</v>
      </c>
      <c r="G60" s="759">
        <f t="shared" si="79"/>
        <v>44937</v>
      </c>
    </row>
    <row r="61" spans="2:7" ht="17.25" hidden="1" customHeight="1">
      <c r="B61" s="990" t="s">
        <v>5216</v>
      </c>
      <c r="C61" s="990" t="s">
        <v>5217</v>
      </c>
      <c r="D61" s="759">
        <f t="shared" si="80"/>
        <v>44931</v>
      </c>
      <c r="E61" s="759">
        <f t="shared" si="77"/>
        <v>44938</v>
      </c>
      <c r="F61" s="759">
        <f t="shared" si="78"/>
        <v>44940</v>
      </c>
      <c r="G61" s="759">
        <f t="shared" si="79"/>
        <v>44944</v>
      </c>
    </row>
    <row r="62" spans="2:7" ht="17.25" hidden="1" customHeight="1">
      <c r="B62" s="990" t="s">
        <v>5218</v>
      </c>
      <c r="C62" s="990" t="s">
        <v>5219</v>
      </c>
      <c r="D62" s="757">
        <v>44927</v>
      </c>
      <c r="E62" s="757">
        <f t="shared" si="77"/>
        <v>44934</v>
      </c>
      <c r="F62" s="757">
        <f t="shared" si="78"/>
        <v>44936</v>
      </c>
      <c r="G62" s="757">
        <f t="shared" si="79"/>
        <v>44940</v>
      </c>
    </row>
    <row r="63" spans="2:7" ht="17.25" hidden="1" customHeight="1">
      <c r="B63" s="990" t="s">
        <v>5140</v>
      </c>
      <c r="C63" s="990" t="s">
        <v>5220</v>
      </c>
      <c r="D63" s="757">
        <f t="shared" si="80"/>
        <v>44934</v>
      </c>
      <c r="E63" s="757">
        <f t="shared" si="77"/>
        <v>44941</v>
      </c>
      <c r="F63" s="757">
        <f t="shared" si="78"/>
        <v>44943</v>
      </c>
      <c r="G63" s="757">
        <f t="shared" si="79"/>
        <v>44947</v>
      </c>
    </row>
    <row r="64" spans="2:7" ht="17.25" hidden="1" customHeight="1">
      <c r="B64" s="990" t="s">
        <v>5221</v>
      </c>
      <c r="C64" s="990" t="s">
        <v>5222</v>
      </c>
      <c r="D64" s="757">
        <v>44944</v>
      </c>
      <c r="E64" s="757">
        <f t="shared" si="77"/>
        <v>44951</v>
      </c>
      <c r="F64" s="757">
        <f t="shared" si="78"/>
        <v>44953</v>
      </c>
      <c r="G64" s="757">
        <f t="shared" si="79"/>
        <v>44957</v>
      </c>
    </row>
    <row r="65" spans="1:7" ht="17.25" hidden="1" customHeight="1">
      <c r="B65" s="990" t="s">
        <v>5223</v>
      </c>
      <c r="C65" s="990" t="s">
        <v>5224</v>
      </c>
      <c r="D65" s="759">
        <f t="shared" si="80"/>
        <v>44951</v>
      </c>
      <c r="E65" s="759">
        <f t="shared" si="77"/>
        <v>44958</v>
      </c>
      <c r="F65" s="759">
        <f t="shared" si="78"/>
        <v>44960</v>
      </c>
      <c r="G65" s="759">
        <f t="shared" si="79"/>
        <v>44964</v>
      </c>
    </row>
    <row r="66" spans="1:7" ht="17.25" hidden="1" customHeight="1">
      <c r="B66" s="990" t="s">
        <v>5225</v>
      </c>
      <c r="C66" s="990" t="s">
        <v>5226</v>
      </c>
      <c r="D66" s="815"/>
      <c r="E66" s="815"/>
      <c r="F66" s="815"/>
      <c r="G66" s="815"/>
    </row>
    <row r="67" spans="1:7" ht="17.25" hidden="1" customHeight="1">
      <c r="B67" s="990" t="s">
        <v>5182</v>
      </c>
      <c r="C67" s="990" t="s">
        <v>5227</v>
      </c>
      <c r="D67" s="757">
        <v>44966</v>
      </c>
      <c r="E67" s="757">
        <f t="shared" ref="E67" si="81">D67+7</f>
        <v>44973</v>
      </c>
      <c r="F67" s="759">
        <f t="shared" ref="F67" si="82">D67+9</f>
        <v>44975</v>
      </c>
      <c r="G67" s="759">
        <f t="shared" ref="G67" si="83">D67+13</f>
        <v>44979</v>
      </c>
    </row>
    <row r="68" spans="1:7" ht="17.25" hidden="1" customHeight="1">
      <c r="B68" s="990" t="s">
        <v>5228</v>
      </c>
      <c r="C68" s="990" t="s">
        <v>5229</v>
      </c>
      <c r="D68" s="759">
        <v>44962</v>
      </c>
      <c r="E68" s="759">
        <f t="shared" ref="E68:E69" si="84">D68+7</f>
        <v>44969</v>
      </c>
      <c r="F68" s="759">
        <f t="shared" ref="F68:F69" si="85">D68+9</f>
        <v>44971</v>
      </c>
      <c r="G68" s="759">
        <f t="shared" ref="G68:G69" si="86">D68+13</f>
        <v>44975</v>
      </c>
    </row>
    <row r="69" spans="1:7" ht="17.25" hidden="1" customHeight="1">
      <c r="B69" s="990" t="s">
        <v>5230</v>
      </c>
      <c r="C69" s="990" t="s">
        <v>5231</v>
      </c>
      <c r="D69" s="759">
        <v>44962</v>
      </c>
      <c r="E69" s="759">
        <f t="shared" si="84"/>
        <v>44969</v>
      </c>
      <c r="F69" s="759">
        <f t="shared" si="85"/>
        <v>44971</v>
      </c>
      <c r="G69" s="759">
        <f t="shared" si="86"/>
        <v>44975</v>
      </c>
    </row>
    <row r="70" spans="1:7" ht="17.25" hidden="1" customHeight="1">
      <c r="B70" s="990" t="s">
        <v>5232</v>
      </c>
      <c r="C70" s="990" t="s">
        <v>5233</v>
      </c>
      <c r="D70" s="759">
        <v>44962</v>
      </c>
      <c r="E70" s="759">
        <f t="shared" ref="E70" si="87">D70+7</f>
        <v>44969</v>
      </c>
      <c r="F70" s="759">
        <f t="shared" ref="F70" si="88">D70+9</f>
        <v>44971</v>
      </c>
      <c r="G70" s="759">
        <f t="shared" ref="G70" si="89">D70+13</f>
        <v>44975</v>
      </c>
    </row>
    <row r="71" spans="1:7" ht="17.25" hidden="1" customHeight="1">
      <c r="B71" s="990" t="s">
        <v>5234</v>
      </c>
      <c r="C71" s="990" t="s">
        <v>5235</v>
      </c>
      <c r="D71" s="759">
        <v>44962</v>
      </c>
      <c r="E71" s="759">
        <f t="shared" ref="E71" si="90">D71+7</f>
        <v>44969</v>
      </c>
      <c r="F71" s="759">
        <f t="shared" ref="F71" si="91">D71+9</f>
        <v>44971</v>
      </c>
      <c r="G71" s="759">
        <f t="shared" ref="G71" si="92">D71+13</f>
        <v>44975</v>
      </c>
    </row>
    <row r="72" spans="1:7" ht="17.25" hidden="1" customHeight="1">
      <c r="A72" s="341" t="s">
        <v>5236</v>
      </c>
      <c r="B72" s="990" t="s">
        <v>5237</v>
      </c>
      <c r="C72" s="990" t="s">
        <v>5238</v>
      </c>
      <c r="D72" s="757">
        <v>44997</v>
      </c>
      <c r="E72" s="757">
        <f t="shared" ref="E72" si="93">D72+7</f>
        <v>45004</v>
      </c>
      <c r="F72" s="759">
        <f t="shared" ref="F72" si="94">D72+9</f>
        <v>45006</v>
      </c>
      <c r="G72" s="759">
        <f t="shared" ref="G72" si="95">D72+13</f>
        <v>45010</v>
      </c>
    </row>
    <row r="73" spans="1:7" ht="17.25" hidden="1" customHeight="1">
      <c r="B73" s="990" t="s">
        <v>5239</v>
      </c>
      <c r="C73" s="990" t="s">
        <v>5240</v>
      </c>
      <c r="D73" s="757">
        <v>45004</v>
      </c>
      <c r="E73" s="757">
        <f t="shared" ref="E73" si="96">D73+7</f>
        <v>45011</v>
      </c>
      <c r="F73" s="757">
        <f t="shared" ref="F73" si="97">D73+9</f>
        <v>45013</v>
      </c>
      <c r="G73" s="759">
        <f t="shared" ref="G73" si="98">D73+13</f>
        <v>45017</v>
      </c>
    </row>
    <row r="74" spans="1:7" ht="17.25" hidden="1" customHeight="1">
      <c r="B74" s="990" t="s">
        <v>5218</v>
      </c>
      <c r="C74" s="990" t="s">
        <v>5241</v>
      </c>
      <c r="D74" s="757">
        <v>45011</v>
      </c>
      <c r="E74" s="757">
        <f t="shared" ref="E74" si="99">D74+7</f>
        <v>45018</v>
      </c>
      <c r="F74" s="757">
        <f t="shared" ref="F74" si="100">D74+9</f>
        <v>45020</v>
      </c>
      <c r="G74" s="759">
        <f t="shared" ref="G74" si="101">D74+13</f>
        <v>45024</v>
      </c>
    </row>
    <row r="75" spans="1:7" ht="17.25" hidden="1" customHeight="1">
      <c r="B75" s="991" t="s">
        <v>5242</v>
      </c>
      <c r="C75" s="990" t="s">
        <v>5243</v>
      </c>
      <c r="D75" s="759">
        <f>D74+7</f>
        <v>45018</v>
      </c>
      <c r="E75" s="759">
        <f t="shared" ref="E75:E77" si="102">D75+7</f>
        <v>45025</v>
      </c>
      <c r="F75" s="759">
        <f t="shared" ref="F75:F77" si="103">D75+9</f>
        <v>45027</v>
      </c>
      <c r="G75" s="759">
        <f t="shared" ref="G75:G77" si="104">D75+13</f>
        <v>45031</v>
      </c>
    </row>
    <row r="76" spans="1:7" ht="17.25" hidden="1" customHeight="1">
      <c r="B76" s="991" t="s">
        <v>5244</v>
      </c>
      <c r="C76" s="990" t="s">
        <v>5245</v>
      </c>
      <c r="D76" s="759">
        <f t="shared" ref="D76:D77" si="105">D75+7</f>
        <v>45025</v>
      </c>
      <c r="E76" s="759">
        <f t="shared" si="102"/>
        <v>45032</v>
      </c>
      <c r="F76" s="759">
        <f t="shared" si="103"/>
        <v>45034</v>
      </c>
      <c r="G76" s="759">
        <f t="shared" si="104"/>
        <v>45038</v>
      </c>
    </row>
    <row r="77" spans="1:7" ht="17.25" hidden="1" customHeight="1">
      <c r="B77" s="991" t="s">
        <v>5246</v>
      </c>
      <c r="C77" s="990" t="s">
        <v>5247</v>
      </c>
      <c r="D77" s="759">
        <f t="shared" si="105"/>
        <v>45032</v>
      </c>
      <c r="E77" s="759">
        <f t="shared" si="102"/>
        <v>45039</v>
      </c>
      <c r="F77" s="759">
        <f t="shared" si="103"/>
        <v>45041</v>
      </c>
      <c r="G77" s="759">
        <f t="shared" si="104"/>
        <v>45045</v>
      </c>
    </row>
    <row r="78" spans="1:7" ht="17.25" hidden="1" customHeight="1">
      <c r="B78" s="991" t="s">
        <v>5248</v>
      </c>
      <c r="C78" s="990" t="s">
        <v>5249</v>
      </c>
      <c r="D78" s="759">
        <f t="shared" ref="D78" si="106">D77+7</f>
        <v>45039</v>
      </c>
      <c r="E78" s="759">
        <f t="shared" ref="E78" si="107">D78+7</f>
        <v>45046</v>
      </c>
      <c r="F78" s="759">
        <f t="shared" ref="F78" si="108">D78+9</f>
        <v>45048</v>
      </c>
      <c r="G78" s="815"/>
    </row>
    <row r="79" spans="1:7" ht="17.25" hidden="1" customHeight="1">
      <c r="B79" s="991" t="s">
        <v>5250</v>
      </c>
      <c r="C79" s="990" t="s">
        <v>5251</v>
      </c>
      <c r="D79" s="759">
        <f t="shared" ref="D79" si="109">D78+7</f>
        <v>45046</v>
      </c>
      <c r="E79" s="759">
        <f t="shared" ref="E79" si="110">D79+7</f>
        <v>45053</v>
      </c>
      <c r="F79" s="759">
        <f t="shared" ref="F79" si="111">D79+9</f>
        <v>45055</v>
      </c>
      <c r="G79" s="815"/>
    </row>
    <row r="80" spans="1:7" ht="17.25" hidden="1" customHeight="1">
      <c r="B80" s="990" t="s">
        <v>5207</v>
      </c>
      <c r="C80" s="996" t="s">
        <v>5252</v>
      </c>
      <c r="D80" s="757">
        <f t="shared" ref="D80:D92" si="112">D79+7</f>
        <v>45053</v>
      </c>
      <c r="E80" s="757">
        <f t="shared" ref="E80" si="113">D80+7</f>
        <v>45060</v>
      </c>
      <c r="F80" s="757">
        <f t="shared" ref="F80" si="114">D80+9</f>
        <v>45062</v>
      </c>
      <c r="G80" s="757">
        <f t="shared" ref="G80:G88" si="115">F80+4</f>
        <v>45066</v>
      </c>
    </row>
    <row r="81" spans="2:7" ht="17.25" hidden="1" customHeight="1">
      <c r="B81" s="990" t="s">
        <v>5212</v>
      </c>
      <c r="C81" s="990" t="s">
        <v>5253</v>
      </c>
      <c r="D81" s="757">
        <f t="shared" si="112"/>
        <v>45060</v>
      </c>
      <c r="E81" s="757">
        <f t="shared" ref="E81" si="116">D81+7</f>
        <v>45067</v>
      </c>
      <c r="F81" s="757">
        <f t="shared" ref="F81" si="117">D81+9</f>
        <v>45069</v>
      </c>
      <c r="G81" s="757">
        <f t="shared" si="115"/>
        <v>45073</v>
      </c>
    </row>
    <row r="82" spans="2:7" ht="17.25" hidden="1" customHeight="1">
      <c r="B82" s="990" t="s">
        <v>5254</v>
      </c>
      <c r="C82" s="990" t="s">
        <v>5255</v>
      </c>
      <c r="D82" s="757">
        <f t="shared" si="112"/>
        <v>45067</v>
      </c>
      <c r="E82" s="757">
        <f t="shared" ref="E82" si="118">D82+7</f>
        <v>45074</v>
      </c>
      <c r="F82" s="757">
        <f t="shared" ref="F82" si="119">D82+9</f>
        <v>45076</v>
      </c>
      <c r="G82" s="757">
        <f t="shared" si="115"/>
        <v>45080</v>
      </c>
    </row>
    <row r="83" spans="2:7" ht="17.25" hidden="1" customHeight="1">
      <c r="B83" s="990" t="s">
        <v>5256</v>
      </c>
      <c r="C83" s="990" t="s">
        <v>5257</v>
      </c>
      <c r="D83" s="757">
        <f t="shared" si="112"/>
        <v>45074</v>
      </c>
      <c r="E83" s="757">
        <f t="shared" ref="E83" si="120">D83+7</f>
        <v>45081</v>
      </c>
      <c r="F83" s="757">
        <f t="shared" ref="F83" si="121">D83+9</f>
        <v>45083</v>
      </c>
      <c r="G83" s="757">
        <f t="shared" si="115"/>
        <v>45087</v>
      </c>
    </row>
    <row r="84" spans="2:7" ht="17.25" hidden="1" customHeight="1">
      <c r="B84" s="990" t="s">
        <v>5258</v>
      </c>
      <c r="C84" s="990" t="s">
        <v>5259</v>
      </c>
      <c r="D84" s="757">
        <f t="shared" si="112"/>
        <v>45081</v>
      </c>
      <c r="E84" s="757">
        <f t="shared" ref="E84" si="122">D84+7</f>
        <v>45088</v>
      </c>
      <c r="F84" s="757">
        <f t="shared" ref="F84" si="123">D84+9</f>
        <v>45090</v>
      </c>
      <c r="G84" s="757">
        <f t="shared" si="115"/>
        <v>45094</v>
      </c>
    </row>
    <row r="85" spans="2:7" ht="17.25" hidden="1" customHeight="1">
      <c r="B85" s="990" t="s">
        <v>5239</v>
      </c>
      <c r="C85" s="990" t="s">
        <v>5260</v>
      </c>
      <c r="D85" s="757">
        <f t="shared" si="112"/>
        <v>45088</v>
      </c>
      <c r="E85" s="757">
        <f t="shared" ref="E85" si="124">D85+7</f>
        <v>45095</v>
      </c>
      <c r="F85" s="757">
        <f t="shared" ref="F85" si="125">D85+9</f>
        <v>45097</v>
      </c>
      <c r="G85" s="757">
        <f t="shared" si="115"/>
        <v>45101</v>
      </c>
    </row>
    <row r="86" spans="2:7" ht="17.25" hidden="1" customHeight="1">
      <c r="B86" s="990" t="s">
        <v>5261</v>
      </c>
      <c r="C86" s="990" t="s">
        <v>5262</v>
      </c>
      <c r="D86" s="757">
        <f t="shared" si="112"/>
        <v>45095</v>
      </c>
      <c r="E86" s="757">
        <f t="shared" ref="E86" si="126">D86+7</f>
        <v>45102</v>
      </c>
      <c r="F86" s="757">
        <f t="shared" ref="F86" si="127">D86+9</f>
        <v>45104</v>
      </c>
      <c r="G86" s="757">
        <f t="shared" si="115"/>
        <v>45108</v>
      </c>
    </row>
    <row r="87" spans="2:7" ht="17.25" hidden="1" customHeight="1">
      <c r="B87" s="990" t="s">
        <v>5263</v>
      </c>
      <c r="C87" s="990" t="s">
        <v>5264</v>
      </c>
      <c r="D87" s="757">
        <f t="shared" si="112"/>
        <v>45102</v>
      </c>
      <c r="E87" s="757">
        <f t="shared" ref="E87" si="128">D87+7</f>
        <v>45109</v>
      </c>
      <c r="F87" s="757">
        <f t="shared" ref="F87" si="129">D87+9</f>
        <v>45111</v>
      </c>
      <c r="G87" s="757">
        <f t="shared" si="115"/>
        <v>45115</v>
      </c>
    </row>
    <row r="88" spans="2:7" ht="17.25" hidden="1" customHeight="1">
      <c r="B88" s="990" t="s">
        <v>5142</v>
      </c>
      <c r="C88" s="990" t="s">
        <v>5265</v>
      </c>
      <c r="D88" s="757">
        <f t="shared" si="112"/>
        <v>45109</v>
      </c>
      <c r="E88" s="757">
        <f t="shared" ref="E88" si="130">D88+7</f>
        <v>45116</v>
      </c>
      <c r="F88" s="757">
        <f t="shared" ref="F88" si="131">D88+9</f>
        <v>45118</v>
      </c>
      <c r="G88" s="757">
        <f t="shared" si="115"/>
        <v>45122</v>
      </c>
    </row>
    <row r="89" spans="2:7" ht="17.25" hidden="1" customHeight="1">
      <c r="B89" s="990" t="s">
        <v>5266</v>
      </c>
      <c r="C89" s="990" t="s">
        <v>5267</v>
      </c>
      <c r="D89" s="757">
        <f t="shared" si="112"/>
        <v>45116</v>
      </c>
      <c r="E89" s="757">
        <f t="shared" ref="E89" si="132">D89+7</f>
        <v>45123</v>
      </c>
      <c r="F89" s="757">
        <f t="shared" ref="F89" si="133">D89+9</f>
        <v>45125</v>
      </c>
      <c r="G89" s="757">
        <f t="shared" ref="G89" si="134">F89+4</f>
        <v>45129</v>
      </c>
    </row>
    <row r="90" spans="2:7" ht="17.25" hidden="1" customHeight="1">
      <c r="B90" s="990" t="s">
        <v>5268</v>
      </c>
      <c r="C90" s="990" t="s">
        <v>5269</v>
      </c>
      <c r="D90" s="757">
        <v>45125</v>
      </c>
      <c r="E90" s="757">
        <f t="shared" ref="E90" si="135">D90+7</f>
        <v>45132</v>
      </c>
      <c r="F90" s="759">
        <f t="shared" ref="F90" si="136">D90+9</f>
        <v>45134</v>
      </c>
      <c r="G90" s="759">
        <f t="shared" ref="G90" si="137">F90+4</f>
        <v>45138</v>
      </c>
    </row>
    <row r="91" spans="2:7" ht="17.25" hidden="1" customHeight="1">
      <c r="B91" s="990" t="s">
        <v>5207</v>
      </c>
      <c r="C91" s="990" t="s">
        <v>5270</v>
      </c>
      <c r="D91" s="757">
        <v>45130</v>
      </c>
      <c r="E91" s="757">
        <f t="shared" ref="E91" si="138">D91+7</f>
        <v>45137</v>
      </c>
      <c r="F91" s="757">
        <f t="shared" ref="F91" si="139">D91+9</f>
        <v>45139</v>
      </c>
      <c r="G91" s="757">
        <f t="shared" ref="G91" si="140">F91+4</f>
        <v>45143</v>
      </c>
    </row>
    <row r="92" spans="2:7" ht="17.25" hidden="1" customHeight="1">
      <c r="B92" s="990" t="s">
        <v>5271</v>
      </c>
      <c r="C92" s="990" t="s">
        <v>5272</v>
      </c>
      <c r="D92" s="757">
        <f t="shared" si="112"/>
        <v>45137</v>
      </c>
      <c r="E92" s="757">
        <f t="shared" ref="E92:E98" si="141">D92+7</f>
        <v>45144</v>
      </c>
      <c r="F92" s="757">
        <f t="shared" ref="F92:F103" si="142">D92+9</f>
        <v>45146</v>
      </c>
      <c r="G92" s="757">
        <f t="shared" ref="G92:G103" si="143">F92+4</f>
        <v>45150</v>
      </c>
    </row>
    <row r="93" spans="2:7" ht="17.25" hidden="1" customHeight="1">
      <c r="B93" s="997" t="s">
        <v>5254</v>
      </c>
      <c r="C93" s="997" t="s">
        <v>5273</v>
      </c>
      <c r="D93" s="797">
        <v>45144</v>
      </c>
      <c r="E93" s="797">
        <f t="shared" si="141"/>
        <v>45151</v>
      </c>
      <c r="F93" s="797">
        <f t="shared" si="142"/>
        <v>45153</v>
      </c>
      <c r="G93" s="797">
        <f t="shared" si="143"/>
        <v>45157</v>
      </c>
    </row>
    <row r="94" spans="2:7" ht="17.25" hidden="1" customHeight="1">
      <c r="B94" s="997" t="s">
        <v>5274</v>
      </c>
      <c r="C94" s="997" t="s">
        <v>5275</v>
      </c>
      <c r="D94" s="797">
        <v>45151</v>
      </c>
      <c r="E94" s="797">
        <f t="shared" si="141"/>
        <v>45158</v>
      </c>
      <c r="F94" s="797">
        <f t="shared" si="142"/>
        <v>45160</v>
      </c>
      <c r="G94" s="797">
        <f t="shared" si="143"/>
        <v>45164</v>
      </c>
    </row>
    <row r="95" spans="2:7" ht="17.25" hidden="1" customHeight="1">
      <c r="B95" s="997" t="s">
        <v>5256</v>
      </c>
      <c r="C95" s="997" t="s">
        <v>5276</v>
      </c>
      <c r="D95" s="797">
        <v>45160</v>
      </c>
      <c r="E95" s="797">
        <f t="shared" si="141"/>
        <v>45167</v>
      </c>
      <c r="F95" s="797">
        <f t="shared" si="142"/>
        <v>45169</v>
      </c>
      <c r="G95" s="797">
        <f t="shared" si="143"/>
        <v>45173</v>
      </c>
    </row>
    <row r="96" spans="2:7" ht="17.25" hidden="1" customHeight="1">
      <c r="B96" s="997" t="s">
        <v>5258</v>
      </c>
      <c r="C96" s="997" t="s">
        <v>5277</v>
      </c>
      <c r="D96" s="797">
        <v>45167</v>
      </c>
      <c r="E96" s="797">
        <f t="shared" si="141"/>
        <v>45174</v>
      </c>
      <c r="F96" s="797">
        <f t="shared" si="142"/>
        <v>45176</v>
      </c>
      <c r="G96" s="797">
        <f t="shared" si="143"/>
        <v>45180</v>
      </c>
    </row>
    <row r="97" spans="1:9" ht="17.25" hidden="1" customHeight="1">
      <c r="B97" s="990" t="s">
        <v>5239</v>
      </c>
      <c r="C97" s="990" t="s">
        <v>5278</v>
      </c>
      <c r="D97" s="757">
        <v>45174</v>
      </c>
      <c r="E97" s="757">
        <f t="shared" si="141"/>
        <v>45181</v>
      </c>
      <c r="F97" s="757">
        <f t="shared" si="142"/>
        <v>45183</v>
      </c>
      <c r="G97" s="757">
        <f t="shared" si="143"/>
        <v>45187</v>
      </c>
      <c r="H97" s="763"/>
      <c r="I97" s="741"/>
    </row>
    <row r="98" spans="1:9" ht="17.25" hidden="1" customHeight="1">
      <c r="B98" s="990" t="s">
        <v>5261</v>
      </c>
      <c r="C98" s="990" t="s">
        <v>5279</v>
      </c>
      <c r="D98" s="757">
        <v>45181</v>
      </c>
      <c r="E98" s="759">
        <f t="shared" si="141"/>
        <v>45188</v>
      </c>
      <c r="F98" s="757">
        <f t="shared" si="142"/>
        <v>45190</v>
      </c>
      <c r="G98" s="757">
        <f t="shared" si="143"/>
        <v>45194</v>
      </c>
      <c r="H98" s="763"/>
      <c r="I98" s="741"/>
    </row>
    <row r="99" spans="1:9" ht="17.25" hidden="1" customHeight="1">
      <c r="B99" s="760" t="s">
        <v>307</v>
      </c>
      <c r="C99" s="998"/>
      <c r="D99" s="799"/>
      <c r="E99" s="799"/>
      <c r="F99" s="799"/>
      <c r="G99" s="799"/>
      <c r="H99" s="763"/>
      <c r="I99" s="741"/>
    </row>
    <row r="100" spans="1:9" ht="17.25" hidden="1" customHeight="1">
      <c r="B100" s="990" t="s">
        <v>5280</v>
      </c>
      <c r="C100" s="990" t="s">
        <v>5281</v>
      </c>
      <c r="D100" s="757">
        <v>45195</v>
      </c>
      <c r="E100" s="757">
        <f>D100+9</f>
        <v>45204</v>
      </c>
      <c r="F100" s="757">
        <f t="shared" si="142"/>
        <v>45204</v>
      </c>
      <c r="G100" s="757">
        <f t="shared" si="143"/>
        <v>45208</v>
      </c>
      <c r="H100" s="763"/>
      <c r="I100" s="741"/>
    </row>
    <row r="101" spans="1:9" ht="17.25" hidden="1" customHeight="1">
      <c r="B101" s="990" t="s">
        <v>5266</v>
      </c>
      <c r="C101" s="990" t="s">
        <v>5282</v>
      </c>
      <c r="D101" s="757">
        <v>45202</v>
      </c>
      <c r="E101" s="757">
        <f t="shared" ref="E101:E109" si="144">D101+9</f>
        <v>45211</v>
      </c>
      <c r="F101" s="757">
        <f t="shared" si="142"/>
        <v>45211</v>
      </c>
      <c r="G101" s="757">
        <f t="shared" si="143"/>
        <v>45215</v>
      </c>
      <c r="H101" s="763"/>
      <c r="I101" s="741"/>
    </row>
    <row r="102" spans="1:9" ht="17.25" hidden="1" customHeight="1">
      <c r="B102" s="760" t="s">
        <v>307</v>
      </c>
      <c r="C102" s="998"/>
      <c r="D102" s="799"/>
      <c r="E102" s="759">
        <f t="shared" si="144"/>
        <v>9</v>
      </c>
      <c r="F102" s="799"/>
      <c r="G102" s="799"/>
      <c r="H102" s="763"/>
      <c r="I102" s="741"/>
    </row>
    <row r="103" spans="1:9" ht="17.25" hidden="1" customHeight="1">
      <c r="B103" s="990" t="s">
        <v>5207</v>
      </c>
      <c r="C103" s="990" t="s">
        <v>5283</v>
      </c>
      <c r="D103" s="757">
        <v>45217</v>
      </c>
      <c r="E103" s="757">
        <v>45225</v>
      </c>
      <c r="F103" s="759">
        <f t="shared" si="142"/>
        <v>45226</v>
      </c>
      <c r="G103" s="759">
        <f t="shared" si="143"/>
        <v>45230</v>
      </c>
      <c r="H103" s="763"/>
      <c r="I103" s="741"/>
    </row>
    <row r="104" spans="1:9" ht="17.25" hidden="1" customHeight="1">
      <c r="B104" s="990" t="s">
        <v>5268</v>
      </c>
      <c r="C104" s="990" t="s">
        <v>5284</v>
      </c>
      <c r="D104" s="757">
        <v>45223</v>
      </c>
      <c r="E104" s="757">
        <f t="shared" si="144"/>
        <v>45232</v>
      </c>
      <c r="F104" s="757">
        <f>D104+19</f>
        <v>45242</v>
      </c>
      <c r="G104" s="757">
        <f>D104+24</f>
        <v>45247</v>
      </c>
      <c r="H104" s="763"/>
      <c r="I104" s="741"/>
    </row>
    <row r="105" spans="1:9" ht="17.25" hidden="1" customHeight="1">
      <c r="B105" s="990" t="s">
        <v>5254</v>
      </c>
      <c r="C105" s="990" t="s">
        <v>5285</v>
      </c>
      <c r="D105" s="757">
        <v>45230</v>
      </c>
      <c r="E105" s="757">
        <f t="shared" si="144"/>
        <v>45239</v>
      </c>
      <c r="F105" s="757">
        <f t="shared" ref="F105:F113" si="145">D105+19</f>
        <v>45249</v>
      </c>
      <c r="G105" s="757">
        <f t="shared" ref="G105:G113" si="146">D105+24</f>
        <v>45254</v>
      </c>
      <c r="H105" s="763"/>
      <c r="I105" s="741"/>
    </row>
    <row r="106" spans="1:9" ht="17.25" hidden="1" customHeight="1">
      <c r="B106" s="990" t="s">
        <v>5286</v>
      </c>
      <c r="C106" s="990" t="s">
        <v>5287</v>
      </c>
      <c r="D106" s="757">
        <v>45237</v>
      </c>
      <c r="E106" s="757">
        <f t="shared" si="144"/>
        <v>45246</v>
      </c>
      <c r="F106" s="759">
        <f t="shared" si="145"/>
        <v>45256</v>
      </c>
      <c r="G106" s="759">
        <f t="shared" si="146"/>
        <v>45261</v>
      </c>
      <c r="H106" s="763"/>
      <c r="I106" s="741"/>
    </row>
    <row r="107" spans="1:9" ht="17.25" hidden="1" customHeight="1">
      <c r="B107" s="990" t="s">
        <v>5256</v>
      </c>
      <c r="C107" s="990" t="s">
        <v>5288</v>
      </c>
      <c r="D107" s="757">
        <v>45244</v>
      </c>
      <c r="E107" s="757">
        <f t="shared" si="144"/>
        <v>45253</v>
      </c>
      <c r="F107" s="757">
        <f t="shared" si="145"/>
        <v>45263</v>
      </c>
      <c r="G107" s="757">
        <f t="shared" si="146"/>
        <v>45268</v>
      </c>
      <c r="H107" s="763"/>
      <c r="I107" s="741"/>
    </row>
    <row r="108" spans="1:9" ht="17.25" hidden="1" customHeight="1">
      <c r="B108" s="990" t="s">
        <v>5258</v>
      </c>
      <c r="C108" s="990" t="s">
        <v>5289</v>
      </c>
      <c r="D108" s="757">
        <v>45251</v>
      </c>
      <c r="E108" s="757">
        <f t="shared" si="144"/>
        <v>45260</v>
      </c>
      <c r="F108" s="757">
        <f t="shared" si="145"/>
        <v>45270</v>
      </c>
      <c r="G108" s="757">
        <f t="shared" si="146"/>
        <v>45275</v>
      </c>
      <c r="H108" s="763"/>
      <c r="I108" s="793"/>
    </row>
    <row r="109" spans="1:9" ht="17.25" hidden="1" customHeight="1">
      <c r="A109" s="341" t="s">
        <v>5290</v>
      </c>
      <c r="B109" s="990" t="s">
        <v>5291</v>
      </c>
      <c r="C109" s="990" t="s">
        <v>5292</v>
      </c>
      <c r="D109" s="757">
        <v>45258</v>
      </c>
      <c r="E109" s="757">
        <f t="shared" si="144"/>
        <v>45267</v>
      </c>
      <c r="F109" s="757">
        <f t="shared" si="145"/>
        <v>45277</v>
      </c>
      <c r="G109" s="757">
        <f t="shared" si="146"/>
        <v>45282</v>
      </c>
      <c r="H109" s="763"/>
      <c r="I109" s="793"/>
    </row>
    <row r="110" spans="1:9" ht="17.25" hidden="1" customHeight="1">
      <c r="B110" s="990" t="s">
        <v>5293</v>
      </c>
      <c r="C110" s="990" t="s">
        <v>5294</v>
      </c>
      <c r="D110" s="757">
        <f t="shared" ref="D110:D117" si="147">D109+7</f>
        <v>45265</v>
      </c>
      <c r="E110" s="757">
        <f t="shared" ref="E110" si="148">D110+9</f>
        <v>45274</v>
      </c>
      <c r="F110" s="757">
        <f t="shared" si="145"/>
        <v>45284</v>
      </c>
      <c r="G110" s="757">
        <f t="shared" si="146"/>
        <v>45289</v>
      </c>
      <c r="H110" s="763"/>
      <c r="I110" s="793"/>
    </row>
    <row r="111" spans="1:9" ht="17.25" hidden="1" customHeight="1">
      <c r="B111" s="615" t="s">
        <v>5295</v>
      </c>
      <c r="C111" s="990" t="s">
        <v>5296</v>
      </c>
      <c r="D111" s="759">
        <f t="shared" si="147"/>
        <v>45272</v>
      </c>
      <c r="E111" s="759">
        <f t="shared" ref="E111" si="149">D111+9</f>
        <v>45281</v>
      </c>
      <c r="F111" s="759">
        <f t="shared" si="145"/>
        <v>45291</v>
      </c>
      <c r="G111" s="759">
        <f t="shared" si="146"/>
        <v>45296</v>
      </c>
      <c r="H111" s="763"/>
      <c r="I111" s="793"/>
    </row>
    <row r="112" spans="1:9" ht="17.25" hidden="1" customHeight="1">
      <c r="B112" s="990" t="s">
        <v>5280</v>
      </c>
      <c r="C112" s="990" t="s">
        <v>5297</v>
      </c>
      <c r="D112" s="757">
        <v>45290</v>
      </c>
      <c r="E112" s="757">
        <f t="shared" ref="E112:E113" si="150">D112+9</f>
        <v>45299</v>
      </c>
      <c r="F112" s="759">
        <f t="shared" si="145"/>
        <v>45309</v>
      </c>
      <c r="G112" s="759">
        <f t="shared" si="146"/>
        <v>45314</v>
      </c>
      <c r="H112" s="763"/>
      <c r="I112" s="793">
        <v>45293</v>
      </c>
    </row>
    <row r="113" spans="2:9" ht="17.25" hidden="1" customHeight="1">
      <c r="B113" s="615" t="s">
        <v>5295</v>
      </c>
      <c r="C113" s="990" t="s">
        <v>5298</v>
      </c>
      <c r="D113" s="759">
        <f t="shared" si="147"/>
        <v>45297</v>
      </c>
      <c r="E113" s="759">
        <f t="shared" si="150"/>
        <v>45306</v>
      </c>
      <c r="F113" s="759">
        <f t="shared" si="145"/>
        <v>45316</v>
      </c>
      <c r="G113" s="759">
        <f t="shared" si="146"/>
        <v>45321</v>
      </c>
      <c r="H113" s="763"/>
      <c r="I113" s="793"/>
    </row>
    <row r="114" spans="2:9" ht="17.25" hidden="1" customHeight="1">
      <c r="B114" s="990" t="s">
        <v>5299</v>
      </c>
      <c r="C114" s="990" t="s">
        <v>5300</v>
      </c>
      <c r="D114" s="757">
        <v>45312</v>
      </c>
      <c r="E114" s="759">
        <f t="shared" ref="E114" si="151">D114+9</f>
        <v>45321</v>
      </c>
      <c r="F114" s="757">
        <f t="shared" ref="F114" si="152">D114+19</f>
        <v>45331</v>
      </c>
      <c r="G114" s="757">
        <f t="shared" ref="G114" si="153">D114+24</f>
        <v>45336</v>
      </c>
      <c r="H114" s="763"/>
      <c r="I114" s="793">
        <v>45295</v>
      </c>
    </row>
    <row r="115" spans="2:9" ht="17.25" hidden="1" customHeight="1">
      <c r="B115" s="615" t="s">
        <v>5295</v>
      </c>
      <c r="C115" s="990" t="s">
        <v>5301</v>
      </c>
      <c r="D115" s="759">
        <f t="shared" si="147"/>
        <v>45319</v>
      </c>
      <c r="E115" s="759">
        <f t="shared" ref="E115" si="154">D115+9</f>
        <v>45328</v>
      </c>
      <c r="F115" s="759">
        <f t="shared" ref="F115" si="155">D115+19</f>
        <v>45338</v>
      </c>
      <c r="G115" s="759">
        <f t="shared" ref="G115" si="156">D115+24</f>
        <v>45343</v>
      </c>
      <c r="H115" s="763"/>
      <c r="I115" s="999">
        <f t="shared" ref="I115" si="157">I114+7</f>
        <v>45302</v>
      </c>
    </row>
    <row r="116" spans="2:9" ht="17.25" hidden="1" customHeight="1">
      <c r="B116" s="990" t="s">
        <v>5302</v>
      </c>
      <c r="C116" s="990" t="s">
        <v>5303</v>
      </c>
      <c r="D116" s="757">
        <v>45321</v>
      </c>
      <c r="E116" s="759">
        <f t="shared" ref="E116" si="158">D116+9</f>
        <v>45330</v>
      </c>
      <c r="F116" s="759">
        <f t="shared" ref="F116" si="159">D116+19</f>
        <v>45340</v>
      </c>
      <c r="G116" s="759">
        <f t="shared" ref="G116" si="160">D116+24</f>
        <v>45345</v>
      </c>
      <c r="H116" s="763"/>
      <c r="I116" s="793">
        <f t="shared" ref="I116" si="161">I115+7</f>
        <v>45309</v>
      </c>
    </row>
    <row r="117" spans="2:9" ht="17.25" hidden="1" customHeight="1">
      <c r="B117" s="615" t="s">
        <v>5295</v>
      </c>
      <c r="C117" s="990" t="s">
        <v>5304</v>
      </c>
      <c r="D117" s="759">
        <f t="shared" si="147"/>
        <v>45328</v>
      </c>
      <c r="E117" s="759">
        <f t="shared" ref="E117" si="162">D117+9</f>
        <v>45337</v>
      </c>
      <c r="F117" s="759">
        <f t="shared" ref="F117" si="163">D117+19</f>
        <v>45347</v>
      </c>
      <c r="G117" s="759">
        <f t="shared" ref="G117" si="164">D117+24</f>
        <v>45352</v>
      </c>
      <c r="H117" s="763"/>
      <c r="I117" s="999">
        <f t="shared" ref="I117" si="165">I116+7</f>
        <v>45316</v>
      </c>
    </row>
    <row r="118" spans="2:9" ht="17.25" hidden="1" customHeight="1">
      <c r="B118" s="990" t="s">
        <v>5305</v>
      </c>
      <c r="C118" s="990" t="s">
        <v>5306</v>
      </c>
      <c r="D118" s="757">
        <v>45341</v>
      </c>
      <c r="E118" s="757">
        <f t="shared" ref="E118" si="166">D118+9</f>
        <v>45350</v>
      </c>
      <c r="F118" s="757">
        <f t="shared" ref="F118" si="167">D118+19</f>
        <v>45360</v>
      </c>
      <c r="G118" s="757">
        <f t="shared" ref="G118" si="168">D118+24</f>
        <v>45365</v>
      </c>
      <c r="H118" s="763"/>
      <c r="I118" s="793">
        <f t="shared" ref="I118" si="169">I117+7</f>
        <v>45323</v>
      </c>
    </row>
    <row r="119" spans="2:9" ht="17.25" hidden="1" customHeight="1">
      <c r="B119" s="990" t="s">
        <v>5274</v>
      </c>
      <c r="C119" s="990" t="s">
        <v>5307</v>
      </c>
      <c r="D119" s="757">
        <v>45350</v>
      </c>
      <c r="E119" s="757">
        <f t="shared" ref="E119" si="170">D119+9</f>
        <v>45359</v>
      </c>
      <c r="F119" s="757">
        <f t="shared" ref="F119" si="171">D119+19</f>
        <v>45369</v>
      </c>
      <c r="G119" s="757">
        <f t="shared" ref="G119" si="172">D119+24</f>
        <v>45374</v>
      </c>
      <c r="H119" s="763"/>
      <c r="I119" s="793">
        <f t="shared" ref="I119" si="173">I118+7</f>
        <v>45330</v>
      </c>
    </row>
    <row r="120" spans="2:9" ht="17.25" hidden="1" customHeight="1">
      <c r="B120" s="615" t="s">
        <v>5295</v>
      </c>
      <c r="C120" s="990" t="s">
        <v>5308</v>
      </c>
      <c r="D120" s="759">
        <f>D119+7</f>
        <v>45357</v>
      </c>
      <c r="E120" s="759">
        <f t="shared" ref="E120" si="174">D120+9</f>
        <v>45366</v>
      </c>
      <c r="F120" s="759">
        <f t="shared" ref="F120" si="175">D120+19</f>
        <v>45376</v>
      </c>
      <c r="G120" s="759">
        <f t="shared" ref="G120" si="176">D120+24</f>
        <v>45381</v>
      </c>
      <c r="H120" s="763"/>
      <c r="I120" s="999">
        <f t="shared" ref="I120" si="177">I119+7</f>
        <v>45337</v>
      </c>
    </row>
    <row r="121" spans="2:9" ht="17.25" hidden="1" customHeight="1">
      <c r="B121" s="990" t="s">
        <v>5309</v>
      </c>
      <c r="C121" s="990" t="s">
        <v>5310</v>
      </c>
      <c r="D121" s="757">
        <v>45365</v>
      </c>
      <c r="E121" s="757">
        <f t="shared" ref="E121" si="178">D121+9</f>
        <v>45374</v>
      </c>
      <c r="F121" s="799"/>
      <c r="G121" s="799"/>
      <c r="H121" s="763"/>
      <c r="I121" s="793">
        <f t="shared" ref="I121" si="179">I120+7</f>
        <v>45344</v>
      </c>
    </row>
    <row r="122" spans="2:9" ht="17.25" hidden="1" customHeight="1">
      <c r="B122" s="990" t="s">
        <v>5254</v>
      </c>
      <c r="C122" s="990" t="s">
        <v>5311</v>
      </c>
      <c r="D122" s="757">
        <v>45369</v>
      </c>
      <c r="E122" s="757">
        <f t="shared" ref="E122" si="180">D122+9</f>
        <v>45378</v>
      </c>
      <c r="F122" s="757">
        <f t="shared" ref="F122" si="181">D122+19</f>
        <v>45388</v>
      </c>
      <c r="G122" s="757">
        <f t="shared" ref="G122" si="182">D122+24</f>
        <v>45393</v>
      </c>
      <c r="H122" s="763"/>
      <c r="I122" s="793">
        <f t="shared" ref="I122:I138" si="183">I121+7</f>
        <v>45351</v>
      </c>
    </row>
    <row r="123" spans="2:9" ht="17.25" hidden="1" customHeight="1">
      <c r="B123" s="990" t="s">
        <v>5312</v>
      </c>
      <c r="C123" s="990" t="s">
        <v>5313</v>
      </c>
      <c r="D123" s="757">
        <v>45371</v>
      </c>
      <c r="E123" s="757">
        <f t="shared" ref="E123:E129" si="184">D123+9</f>
        <v>45380</v>
      </c>
      <c r="F123" s="799"/>
      <c r="G123" s="799"/>
      <c r="H123" s="763"/>
      <c r="I123" s="793">
        <f t="shared" si="183"/>
        <v>45358</v>
      </c>
    </row>
    <row r="124" spans="2:9" ht="17.25" hidden="1" customHeight="1">
      <c r="B124" s="990" t="s">
        <v>5314</v>
      </c>
      <c r="C124" s="990" t="s">
        <v>5315</v>
      </c>
      <c r="D124" s="757">
        <v>45380</v>
      </c>
      <c r="E124" s="757">
        <f t="shared" si="184"/>
        <v>45389</v>
      </c>
      <c r="F124" s="757">
        <f t="shared" ref="F124:F129" si="185">D124+19</f>
        <v>45399</v>
      </c>
      <c r="G124" s="757">
        <f t="shared" ref="G124:G129" si="186">D124+24</f>
        <v>45404</v>
      </c>
      <c r="H124" s="763"/>
      <c r="I124" s="793">
        <f t="shared" si="183"/>
        <v>45365</v>
      </c>
    </row>
    <row r="125" spans="2:9" ht="17.25" hidden="1" customHeight="1">
      <c r="B125" s="990" t="s">
        <v>5207</v>
      </c>
      <c r="C125" s="990" t="s">
        <v>5316</v>
      </c>
      <c r="D125" s="757">
        <v>45385</v>
      </c>
      <c r="E125" s="757">
        <f t="shared" si="184"/>
        <v>45394</v>
      </c>
      <c r="F125" s="757">
        <f t="shared" si="185"/>
        <v>45404</v>
      </c>
      <c r="G125" s="757">
        <f t="shared" si="186"/>
        <v>45409</v>
      </c>
      <c r="H125" s="763"/>
      <c r="I125" s="793">
        <f t="shared" si="183"/>
        <v>45372</v>
      </c>
    </row>
    <row r="126" spans="2:9" ht="17.25" hidden="1" customHeight="1">
      <c r="B126" s="962" t="s">
        <v>5280</v>
      </c>
      <c r="C126" s="962" t="s">
        <v>5317</v>
      </c>
      <c r="D126" s="942">
        <v>45403</v>
      </c>
      <c r="E126" s="871" t="s">
        <v>283</v>
      </c>
      <c r="F126" s="799"/>
      <c r="G126" s="799"/>
      <c r="H126" s="763"/>
      <c r="I126" s="757">
        <f t="shared" si="183"/>
        <v>45379</v>
      </c>
    </row>
    <row r="127" spans="2:9" ht="17.25" hidden="1" customHeight="1">
      <c r="B127" s="962" t="s">
        <v>5318</v>
      </c>
      <c r="C127" s="962" t="s">
        <v>5319</v>
      </c>
      <c r="D127" s="942">
        <v>45406</v>
      </c>
      <c r="E127" s="757">
        <f t="shared" si="184"/>
        <v>45415</v>
      </c>
      <c r="F127" s="757">
        <f t="shared" si="185"/>
        <v>45425</v>
      </c>
      <c r="G127" s="757">
        <f t="shared" si="186"/>
        <v>45430</v>
      </c>
      <c r="H127" s="763"/>
      <c r="I127" s="757">
        <f t="shared" si="183"/>
        <v>45386</v>
      </c>
    </row>
    <row r="128" spans="2:9" ht="17.25" hidden="1" customHeight="1">
      <c r="B128" s="962" t="s">
        <v>5320</v>
      </c>
      <c r="C128" s="962" t="s">
        <v>5321</v>
      </c>
      <c r="D128" s="942">
        <v>45411</v>
      </c>
      <c r="E128" s="757">
        <f t="shared" si="184"/>
        <v>45420</v>
      </c>
      <c r="F128" s="757">
        <f t="shared" ref="F128" si="187">D128+19</f>
        <v>45430</v>
      </c>
      <c r="G128" s="757">
        <f t="shared" ref="G128" si="188">D128+24</f>
        <v>45435</v>
      </c>
      <c r="H128" s="763"/>
      <c r="I128" s="757">
        <f t="shared" si="183"/>
        <v>45393</v>
      </c>
    </row>
    <row r="129" spans="1:9" ht="17.25" hidden="1" customHeight="1">
      <c r="B129" s="962" t="s">
        <v>5322</v>
      </c>
      <c r="C129" s="962" t="s">
        <v>5323</v>
      </c>
      <c r="D129" s="942">
        <v>45417</v>
      </c>
      <c r="E129" s="757">
        <f t="shared" si="184"/>
        <v>45426</v>
      </c>
      <c r="F129" s="757">
        <f t="shared" si="185"/>
        <v>45436</v>
      </c>
      <c r="G129" s="757">
        <f t="shared" si="186"/>
        <v>45441</v>
      </c>
      <c r="H129" s="763"/>
      <c r="I129" s="757">
        <f t="shared" si="183"/>
        <v>45400</v>
      </c>
    </row>
    <row r="130" spans="1:9" ht="17.25" customHeight="1">
      <c r="B130" s="1667" t="s">
        <v>307</v>
      </c>
      <c r="C130" s="962" t="s">
        <v>5324</v>
      </c>
      <c r="D130" s="799">
        <v>45405</v>
      </c>
      <c r="E130" s="799"/>
      <c r="F130" s="799"/>
      <c r="G130" s="799"/>
      <c r="H130" s="763"/>
      <c r="I130" s="757">
        <f t="shared" si="183"/>
        <v>45407</v>
      </c>
    </row>
    <row r="131" spans="1:9" ht="17.25" customHeight="1">
      <c r="B131" s="1668"/>
      <c r="C131" s="962" t="s">
        <v>5325</v>
      </c>
      <c r="D131" s="799">
        <v>45412</v>
      </c>
      <c r="E131" s="799"/>
      <c r="F131" s="799"/>
      <c r="G131" s="799"/>
      <c r="H131" s="763"/>
      <c r="I131" s="757">
        <f t="shared" si="183"/>
        <v>45414</v>
      </c>
    </row>
    <row r="132" spans="1:9" ht="17.25" customHeight="1">
      <c r="B132" s="1668"/>
      <c r="C132" s="962" t="s">
        <v>5326</v>
      </c>
      <c r="D132" s="799">
        <v>45413</v>
      </c>
      <c r="E132" s="799"/>
      <c r="F132" s="799"/>
      <c r="G132" s="799"/>
      <c r="H132" s="763"/>
      <c r="I132" s="757">
        <f t="shared" si="183"/>
        <v>45421</v>
      </c>
    </row>
    <row r="133" spans="1:9" ht="17.25" customHeight="1">
      <c r="B133" s="1668"/>
      <c r="C133" s="962" t="s">
        <v>5327</v>
      </c>
      <c r="D133" s="799">
        <v>45414</v>
      </c>
      <c r="E133" s="799"/>
      <c r="F133" s="799"/>
      <c r="G133" s="799"/>
      <c r="H133" s="763"/>
      <c r="I133" s="757">
        <f t="shared" si="183"/>
        <v>45428</v>
      </c>
    </row>
    <row r="134" spans="1:9" ht="17.25" customHeight="1">
      <c r="B134" s="1669"/>
      <c r="C134" s="962" t="s">
        <v>5328</v>
      </c>
      <c r="D134" s="799">
        <v>45415</v>
      </c>
      <c r="E134" s="799"/>
      <c r="F134" s="799"/>
      <c r="G134" s="799"/>
      <c r="H134" s="763"/>
      <c r="I134" s="757">
        <f t="shared" si="183"/>
        <v>45435</v>
      </c>
    </row>
    <row r="135" spans="1:9" ht="17.25" customHeight="1">
      <c r="B135" s="962" t="s">
        <v>5191</v>
      </c>
      <c r="C135" s="962" t="s">
        <v>5329</v>
      </c>
      <c r="D135" s="942">
        <v>45452</v>
      </c>
      <c r="E135" s="757">
        <f t="shared" ref="E135" si="189">D135+9</f>
        <v>45461</v>
      </c>
      <c r="F135" s="757">
        <f t="shared" ref="F135" si="190">D135+19</f>
        <v>45471</v>
      </c>
      <c r="G135" s="757">
        <f t="shared" ref="G135" si="191">D135+24</f>
        <v>45476</v>
      </c>
      <c r="H135" s="763"/>
      <c r="I135" s="757">
        <v>45449</v>
      </c>
    </row>
    <row r="136" spans="1:9" ht="17.25" customHeight="1">
      <c r="B136" s="962" t="s">
        <v>5261</v>
      </c>
      <c r="C136" s="962" t="s">
        <v>5330</v>
      </c>
      <c r="D136" s="942">
        <v>45461</v>
      </c>
      <c r="E136" s="757">
        <f t="shared" ref="E136:E137" si="192">D136+9</f>
        <v>45470</v>
      </c>
      <c r="F136" s="757">
        <f t="shared" ref="F136:F137" si="193">D136+19</f>
        <v>45480</v>
      </c>
      <c r="G136" s="757">
        <f t="shared" ref="G136:G137" si="194">D136+24</f>
        <v>45485</v>
      </c>
      <c r="H136" s="763"/>
      <c r="I136" s="757">
        <f t="shared" si="183"/>
        <v>45456</v>
      </c>
    </row>
    <row r="137" spans="1:9" ht="17.25" customHeight="1">
      <c r="B137" s="962" t="s">
        <v>5254</v>
      </c>
      <c r="C137" s="962" t="s">
        <v>5331</v>
      </c>
      <c r="D137" s="942">
        <v>45466</v>
      </c>
      <c r="E137" s="757">
        <f t="shared" si="192"/>
        <v>45475</v>
      </c>
      <c r="F137" s="757">
        <f t="shared" si="193"/>
        <v>45485</v>
      </c>
      <c r="G137" s="757">
        <f t="shared" si="194"/>
        <v>45490</v>
      </c>
      <c r="H137" s="763"/>
      <c r="I137" s="757">
        <f t="shared" si="183"/>
        <v>45463</v>
      </c>
    </row>
    <row r="138" spans="1:9" ht="17.25" customHeight="1">
      <c r="B138" s="962" t="s">
        <v>5142</v>
      </c>
      <c r="C138" s="962" t="s">
        <v>5332</v>
      </c>
      <c r="D138" s="942">
        <v>45468</v>
      </c>
      <c r="E138" s="757">
        <f t="shared" ref="E138" si="195">D138+9</f>
        <v>45477</v>
      </c>
      <c r="F138" s="757">
        <f t="shared" ref="F138" si="196">D138+19</f>
        <v>45487</v>
      </c>
      <c r="G138" s="757">
        <f t="shared" ref="G138" si="197">D138+24</f>
        <v>45492</v>
      </c>
      <c r="H138" s="763"/>
      <c r="I138" s="757">
        <f t="shared" si="183"/>
        <v>45470</v>
      </c>
    </row>
    <row r="139" spans="1:9" ht="17.25" customHeight="1">
      <c r="B139" s="148"/>
      <c r="C139" s="148"/>
      <c r="D139" s="155"/>
      <c r="E139" s="155"/>
      <c r="F139" s="155"/>
      <c r="G139" s="155"/>
      <c r="H139" s="417"/>
      <c r="I139" s="417"/>
    </row>
    <row r="140" spans="1:9" ht="17.25" customHeight="1">
      <c r="A140" s="342"/>
      <c r="B140" s="147" t="s">
        <v>464</v>
      </c>
      <c r="C140" s="155"/>
      <c r="D140" s="155"/>
      <c r="E140" s="155"/>
      <c r="F140" s="155"/>
      <c r="G140" s="147"/>
      <c r="H140" s="146"/>
      <c r="I140" s="146"/>
    </row>
    <row r="141" spans="1:9" s="159" customFormat="1" ht="17.25" customHeight="1">
      <c r="A141" s="342"/>
      <c r="B141" s="157"/>
      <c r="C141" s="145"/>
      <c r="D141" s="145"/>
      <c r="E141" s="145"/>
      <c r="F141" s="145"/>
      <c r="H141" s="145"/>
    </row>
    <row r="142" spans="1:9" s="159" customFormat="1" ht="17.25" customHeight="1" thickBot="1">
      <c r="A142" s="343"/>
      <c r="B142" s="192"/>
      <c r="C142" s="193"/>
      <c r="D142" s="193"/>
      <c r="E142" s="193"/>
      <c r="F142" s="194"/>
      <c r="G142" s="195"/>
      <c r="H142" s="195"/>
      <c r="I142" s="195"/>
    </row>
    <row r="143" spans="1:9" s="159" customFormat="1" ht="17.25" customHeight="1">
      <c r="A143" s="343"/>
      <c r="B143" s="887"/>
      <c r="C143" s="888"/>
      <c r="D143" s="889"/>
      <c r="E143" s="890"/>
      <c r="F143" s="891"/>
      <c r="G143" s="892"/>
      <c r="H143" s="893"/>
      <c r="I143" s="11"/>
    </row>
    <row r="144" spans="1:9" s="159" customFormat="1" ht="17.25" customHeight="1">
      <c r="A144" s="344"/>
      <c r="B144" s="777" t="s">
        <v>465</v>
      </c>
      <c r="C144" s="145"/>
      <c r="D144" s="147" t="s">
        <v>466</v>
      </c>
      <c r="E144" s="147"/>
      <c r="F144" s="147"/>
      <c r="G144" s="147" t="s">
        <v>467</v>
      </c>
      <c r="H144" s="778"/>
      <c r="I144" s="11"/>
    </row>
    <row r="145" spans="2:8" s="159" customFormat="1" ht="17.25" customHeight="1">
      <c r="B145" s="779" t="s">
        <v>468</v>
      </c>
      <c r="C145" s="780" t="s">
        <v>469</v>
      </c>
      <c r="D145" s="133" t="s">
        <v>470</v>
      </c>
      <c r="E145" s="147"/>
      <c r="F145" s="780" t="s">
        <v>471</v>
      </c>
      <c r="G145" s="145" t="s">
        <v>472</v>
      </c>
      <c r="H145" s="781" t="s">
        <v>473</v>
      </c>
    </row>
    <row r="146" spans="2:8" s="159" customFormat="1" ht="17.25" customHeight="1">
      <c r="B146" s="782" t="s">
        <v>474</v>
      </c>
      <c r="C146" s="783" t="s">
        <v>475</v>
      </c>
      <c r="D146" s="133" t="s">
        <v>476</v>
      </c>
      <c r="E146" s="148" t="s">
        <v>477</v>
      </c>
      <c r="F146" s="784" t="s">
        <v>478</v>
      </c>
      <c r="G146" s="587" t="s">
        <v>479</v>
      </c>
      <c r="H146" s="785" t="s">
        <v>480</v>
      </c>
    </row>
    <row r="147" spans="2:8" s="159" customFormat="1" ht="17.25" customHeight="1">
      <c r="B147" s="782" t="s">
        <v>488</v>
      </c>
      <c r="C147" s="783" t="s">
        <v>489</v>
      </c>
      <c r="D147" s="133" t="s">
        <v>483</v>
      </c>
      <c r="E147" s="148" t="s">
        <v>484</v>
      </c>
      <c r="F147" s="784" t="s">
        <v>485</v>
      </c>
      <c r="G147" s="587" t="s">
        <v>486</v>
      </c>
      <c r="H147" s="785" t="s">
        <v>487</v>
      </c>
    </row>
    <row r="148" spans="2:8" s="159" customFormat="1" ht="17.25" customHeight="1">
      <c r="B148" s="782" t="s">
        <v>2043</v>
      </c>
      <c r="C148" s="783" t="s">
        <v>2044</v>
      </c>
      <c r="D148" s="133" t="s">
        <v>490</v>
      </c>
      <c r="E148" s="148" t="s">
        <v>491</v>
      </c>
      <c r="F148" s="784" t="s">
        <v>492</v>
      </c>
      <c r="G148" s="587" t="s">
        <v>493</v>
      </c>
      <c r="H148" s="785" t="s">
        <v>494</v>
      </c>
    </row>
    <row r="149" spans="2:8" s="159" customFormat="1" ht="17.25" customHeight="1">
      <c r="B149" s="782" t="s">
        <v>481</v>
      </c>
      <c r="C149" s="783" t="s">
        <v>482</v>
      </c>
      <c r="D149" s="133" t="s">
        <v>497</v>
      </c>
      <c r="E149" s="148" t="s">
        <v>498</v>
      </c>
      <c r="F149" s="784" t="s">
        <v>499</v>
      </c>
      <c r="G149" s="587" t="s">
        <v>500</v>
      </c>
      <c r="H149" s="785" t="s">
        <v>501</v>
      </c>
    </row>
    <row r="150" spans="2:8" s="159" customFormat="1" ht="17.25" customHeight="1">
      <c r="B150" s="782" t="s">
        <v>1888</v>
      </c>
      <c r="C150" s="783" t="s">
        <v>496</v>
      </c>
      <c r="D150" s="133" t="s">
        <v>504</v>
      </c>
      <c r="E150" s="148" t="s">
        <v>505</v>
      </c>
      <c r="F150" s="784" t="s">
        <v>506</v>
      </c>
      <c r="G150" s="587" t="s">
        <v>507</v>
      </c>
      <c r="H150" s="785" t="s">
        <v>508</v>
      </c>
    </row>
    <row r="151" spans="2:8" s="159" customFormat="1" ht="17.25" customHeight="1">
      <c r="B151" s="782" t="s">
        <v>1890</v>
      </c>
      <c r="C151" s="783" t="s">
        <v>1891</v>
      </c>
      <c r="D151" s="133" t="s">
        <v>511</v>
      </c>
      <c r="E151" s="148" t="s">
        <v>512</v>
      </c>
      <c r="F151" s="738" t="s">
        <v>513</v>
      </c>
      <c r="G151" s="587" t="s">
        <v>1892</v>
      </c>
      <c r="H151" s="785" t="s">
        <v>1894</v>
      </c>
    </row>
    <row r="152" spans="2:8" ht="17.25" customHeight="1">
      <c r="B152" s="782" t="s">
        <v>2045</v>
      </c>
      <c r="C152" s="783" t="s">
        <v>2046</v>
      </c>
      <c r="D152" s="133"/>
      <c r="F152" s="587"/>
      <c r="G152" s="587" t="s">
        <v>514</v>
      </c>
      <c r="H152" s="786" t="s">
        <v>515</v>
      </c>
    </row>
    <row r="153" spans="2:8" ht="17.25" customHeight="1">
      <c r="B153" s="782" t="s">
        <v>502</v>
      </c>
      <c r="C153" s="783" t="s">
        <v>503</v>
      </c>
      <c r="H153" s="787"/>
    </row>
  </sheetData>
  <mergeCells count="4">
    <mergeCell ref="B2:G2"/>
    <mergeCell ref="B130:B134"/>
    <mergeCell ref="D6:D7"/>
    <mergeCell ref="B4:G4"/>
  </mergeCells>
  <hyperlinks>
    <hyperlink ref="I2" location="HOME!Print_Area" display="HOME" xr:uid="{B0A6AB55-D8C5-42DD-B615-56BEE75B6CC3}"/>
    <hyperlink ref="H145" r:id="rId1" xr:uid="{F866B65C-D8A4-4C4E-ACE1-3D4F42BFD8EC}"/>
    <hyperlink ref="C145" r:id="rId2" xr:uid="{5148A1CD-7366-4145-B7FB-D47A7A941302}"/>
    <hyperlink ref="H150" r:id="rId3" xr:uid="{BE3C0AAA-2E26-4B20-820F-9D7841EA506B}"/>
    <hyperlink ref="H149" r:id="rId4" xr:uid="{363A7714-686C-4046-A7D8-FF6435FD5A16}"/>
    <hyperlink ref="C149" r:id="rId5" xr:uid="{900AD76B-124C-43FF-9958-478C60A35372}"/>
    <hyperlink ref="C151" r:id="rId6" xr:uid="{495A0511-284A-4693-892A-FE1858622D36}"/>
    <hyperlink ref="C150" r:id="rId7" xr:uid="{D728C288-4F7A-4CD5-B792-1309A8B5D7C7}"/>
    <hyperlink ref="C147" r:id="rId8" xr:uid="{8B4980E0-BD63-4EA2-9F2D-5B11FC525294}"/>
    <hyperlink ref="C146" r:id="rId9" xr:uid="{32439011-29CD-4678-824D-0A17088FBC66}"/>
    <hyperlink ref="C153" r:id="rId10" xr:uid="{4785BBF5-F37B-4857-9369-4CA971C7F237}"/>
    <hyperlink ref="H151" r:id="rId11" xr:uid="{4DE09147-5097-4E51-A00A-DFEE5281EDB1}"/>
    <hyperlink ref="H148" r:id="rId12" xr:uid="{4FA8F87F-BC9C-4C95-92A8-05BB799DFF54}"/>
    <hyperlink ref="H152" r:id="rId13" xr:uid="{8DBA669E-3253-4DB0-9A28-795AB5BD18F5}"/>
    <hyperlink ref="C148" r:id="rId14" xr:uid="{EAB08750-FB63-480E-BA34-3C4CEC59A967}"/>
    <hyperlink ref="F145" r:id="rId15" xr:uid="{A2319ADA-892A-4194-A11B-1829C9478444}"/>
    <hyperlink ref="F150" r:id="rId16" xr:uid="{C87AC892-7158-470D-BE9E-B52F9C609203}"/>
    <hyperlink ref="F146" r:id="rId17" xr:uid="{8803EDAF-BDFF-4BDB-BE94-3953CC857DCF}"/>
    <hyperlink ref="F147" r:id="rId18" xr:uid="{F40403D4-9B84-43DA-8E50-205BF4FA3B09}"/>
    <hyperlink ref="F148" r:id="rId19" xr:uid="{5D1150AF-B579-4707-8FFA-614AEB90DB38}"/>
    <hyperlink ref="F149" r:id="rId20" xr:uid="{BF17B43F-5308-410F-9EB5-AF516E5A698F}"/>
    <hyperlink ref="H146" r:id="rId21" xr:uid="{7EEA9623-7156-49D0-8CD0-FA1A8887D02D}"/>
    <hyperlink ref="H147" r:id="rId22" xr:uid="{88E5297E-E09B-4F0A-B6B8-C5518E88B9F6}"/>
    <hyperlink ref="F151" r:id="rId23" xr:uid="{B7E109E4-C872-4571-8E96-B0E64F45F0F5}"/>
  </hyperlinks>
  <pageMargins left="0.7" right="0.7" top="0.75" bottom="0.75" header="0.3" footer="0.3"/>
  <pageSetup paperSize="9" scale="72" orientation="landscape" r:id="rId24"/>
  <headerFooter>
    <oddFooter>&amp;L_x000D_&amp;1#&amp;"Calibri"&amp;10&amp;K000000 Sensitivity: Public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270D-9E23-4D21-AA38-2C7E3AE02F2C}">
  <sheetPr codeName="Sheet51">
    <tabColor rgb="FFFFCCCC"/>
    <pageSetUpPr fitToPage="1"/>
  </sheetPr>
  <dimension ref="A2:K76"/>
  <sheetViews>
    <sheetView showGridLines="0" zoomScale="115" zoomScaleNormal="115" zoomScaleSheetLayoutView="80" workbookViewId="0">
      <selection activeCell="B65" sqref="B65"/>
    </sheetView>
  </sheetViews>
  <sheetFormatPr defaultColWidth="9.140625" defaultRowHeight="13.15"/>
  <cols>
    <col min="1" max="1" width="24.7109375" style="972" customWidth="1"/>
    <col min="2" max="2" width="24.140625" style="145" customWidth="1"/>
    <col min="3" max="3" width="25.140625" style="145" customWidth="1"/>
    <col min="4" max="4" width="17.5703125" style="145" customWidth="1"/>
    <col min="5" max="5" width="26" style="145" customWidth="1"/>
    <col min="6" max="6" width="24.85546875" style="145" customWidth="1"/>
    <col min="7" max="7" width="14.28515625" style="145" customWidth="1"/>
    <col min="8" max="8" width="22.85546875" style="145" customWidth="1"/>
    <col min="9" max="10" width="17.140625" style="145" customWidth="1"/>
    <col min="11" max="11" width="18.28515625" style="145" bestFit="1" customWidth="1"/>
    <col min="12" max="13" width="13" style="149" customWidth="1"/>
    <col min="14" max="14" width="4.140625" style="149" customWidth="1"/>
    <col min="15" max="15" width="12.28515625" style="149" customWidth="1"/>
    <col min="16" max="16384" width="9.140625" style="149"/>
  </cols>
  <sheetData>
    <row r="2" spans="1:8" ht="16.149999999999999" thickBot="1">
      <c r="B2" s="8" t="s">
        <v>1743</v>
      </c>
      <c r="H2" s="943" t="s">
        <v>241</v>
      </c>
    </row>
    <row r="3" spans="1:8" ht="15.75" customHeight="1" thickBot="1"/>
    <row r="4" spans="1:8" ht="30" customHeight="1" thickBot="1">
      <c r="B4" s="1574" t="s">
        <v>5333</v>
      </c>
      <c r="C4" s="1575"/>
      <c r="D4" s="1575"/>
      <c r="E4" s="1575"/>
      <c r="F4" s="1576"/>
    </row>
    <row r="5" spans="1:8" ht="30" customHeight="1">
      <c r="B5" s="1040"/>
      <c r="C5" s="1040"/>
      <c r="D5" s="1040"/>
      <c r="E5" s="1040"/>
      <c r="F5" s="1040"/>
    </row>
    <row r="6" spans="1:8">
      <c r="B6" s="146"/>
      <c r="C6" s="146"/>
      <c r="D6" s="146"/>
      <c r="E6" s="146"/>
      <c r="F6" s="133"/>
      <c r="G6" s="133"/>
    </row>
    <row r="7" spans="1:8" s="146" customFormat="1" ht="39.950000000000003" customHeight="1">
      <c r="A7" s="973"/>
      <c r="C7" s="751"/>
      <c r="D7" s="1636" t="s">
        <v>247</v>
      </c>
      <c r="E7" s="928" t="s">
        <v>1747</v>
      </c>
      <c r="F7" s="928" t="s">
        <v>1748</v>
      </c>
      <c r="G7" s="974"/>
      <c r="H7" s="872" t="s">
        <v>2416</v>
      </c>
    </row>
    <row r="8" spans="1:8" s="146" customFormat="1" ht="20.100000000000001" customHeight="1">
      <c r="A8" s="973"/>
      <c r="B8" s="931" t="s">
        <v>249</v>
      </c>
      <c r="C8" s="932" t="s">
        <v>250</v>
      </c>
      <c r="D8" s="1637"/>
      <c r="E8" s="975" t="s">
        <v>32</v>
      </c>
      <c r="F8" s="975" t="s">
        <v>134</v>
      </c>
      <c r="G8" s="974"/>
      <c r="H8" s="1032" t="s">
        <v>251</v>
      </c>
    </row>
    <row r="9" spans="1:8" ht="18.75" hidden="1" customHeight="1">
      <c r="B9" s="426" t="s">
        <v>5334</v>
      </c>
      <c r="C9" s="320" t="s">
        <v>5335</v>
      </c>
      <c r="D9" s="320">
        <v>45204</v>
      </c>
      <c r="E9" s="320">
        <f t="shared" ref="E9:E17" si="0">D9+5</f>
        <v>45209</v>
      </c>
      <c r="F9" s="320">
        <f t="shared" ref="F9:F17" si="1">E9+1</f>
        <v>45210</v>
      </c>
      <c r="H9" s="482">
        <v>45205</v>
      </c>
    </row>
    <row r="10" spans="1:8" ht="18.75" hidden="1" customHeight="1">
      <c r="B10" s="426" t="s">
        <v>5336</v>
      </c>
      <c r="C10" s="320" t="s">
        <v>5337</v>
      </c>
      <c r="D10" s="320">
        <v>45212</v>
      </c>
      <c r="E10" s="320">
        <f t="shared" si="0"/>
        <v>45217</v>
      </c>
      <c r="F10" s="320">
        <f t="shared" si="1"/>
        <v>45218</v>
      </c>
      <c r="H10" s="482">
        <f t="shared" ref="H10:H17" si="2">H9+7</f>
        <v>45212</v>
      </c>
    </row>
    <row r="11" spans="1:8" ht="18.75" hidden="1" customHeight="1">
      <c r="A11" s="972" t="s">
        <v>5338</v>
      </c>
      <c r="B11" s="426" t="s">
        <v>307</v>
      </c>
      <c r="C11" s="320" t="s">
        <v>5339</v>
      </c>
      <c r="D11" s="479">
        <v>45218</v>
      </c>
      <c r="E11" s="479">
        <f t="shared" si="0"/>
        <v>45223</v>
      </c>
      <c r="F11" s="479">
        <f t="shared" si="1"/>
        <v>45224</v>
      </c>
      <c r="H11" s="521">
        <f t="shared" si="2"/>
        <v>45219</v>
      </c>
    </row>
    <row r="12" spans="1:8" ht="18.75" hidden="1" customHeight="1">
      <c r="A12" s="972" t="s">
        <v>4053</v>
      </c>
      <c r="B12" s="426" t="s">
        <v>4010</v>
      </c>
      <c r="C12" s="320" t="s">
        <v>5340</v>
      </c>
      <c r="D12" s="320">
        <v>45221</v>
      </c>
      <c r="E12" s="320">
        <f t="shared" si="0"/>
        <v>45226</v>
      </c>
      <c r="F12" s="320">
        <f t="shared" si="1"/>
        <v>45227</v>
      </c>
      <c r="H12" s="482">
        <f t="shared" si="2"/>
        <v>45226</v>
      </c>
    </row>
    <row r="13" spans="1:8" ht="18.75" hidden="1" customHeight="1">
      <c r="B13" s="728" t="s">
        <v>2499</v>
      </c>
      <c r="C13" s="726" t="s">
        <v>5341</v>
      </c>
      <c r="D13" s="726">
        <v>45237</v>
      </c>
      <c r="E13" s="457">
        <f t="shared" si="0"/>
        <v>45242</v>
      </c>
      <c r="F13" s="457">
        <f t="shared" si="1"/>
        <v>45243</v>
      </c>
      <c r="H13" s="536">
        <f t="shared" si="2"/>
        <v>45233</v>
      </c>
    </row>
    <row r="14" spans="1:8" ht="18.75" hidden="1" customHeight="1">
      <c r="A14" s="972" t="s">
        <v>5342</v>
      </c>
      <c r="B14" s="728" t="s">
        <v>3530</v>
      </c>
      <c r="C14" s="726" t="s">
        <v>5343</v>
      </c>
      <c r="D14" s="726">
        <v>45237</v>
      </c>
      <c r="E14" s="479">
        <f t="shared" si="0"/>
        <v>45242</v>
      </c>
      <c r="F14" s="479">
        <f t="shared" si="1"/>
        <v>45243</v>
      </c>
      <c r="H14" s="521">
        <f t="shared" si="2"/>
        <v>45240</v>
      </c>
    </row>
    <row r="15" spans="1:8" ht="18.75" hidden="1" customHeight="1">
      <c r="A15" s="972" t="s">
        <v>3726</v>
      </c>
      <c r="B15" s="728" t="s">
        <v>5344</v>
      </c>
      <c r="C15" s="726" t="s">
        <v>5345</v>
      </c>
      <c r="D15" s="726">
        <v>45251</v>
      </c>
      <c r="E15" s="726">
        <f t="shared" si="0"/>
        <v>45256</v>
      </c>
      <c r="F15" s="726">
        <f t="shared" si="1"/>
        <v>45257</v>
      </c>
      <c r="H15" s="482">
        <f t="shared" si="2"/>
        <v>45247</v>
      </c>
    </row>
    <row r="16" spans="1:8" ht="18.75" hidden="1" customHeight="1">
      <c r="B16" s="728" t="s">
        <v>5346</v>
      </c>
      <c r="C16" s="726" t="s">
        <v>5347</v>
      </c>
      <c r="D16" s="154">
        <v>45253</v>
      </c>
      <c r="E16" s="154"/>
      <c r="F16" s="154"/>
      <c r="H16" s="401">
        <f t="shared" si="2"/>
        <v>45254</v>
      </c>
    </row>
    <row r="17" spans="1:8" ht="18.75" hidden="1" customHeight="1">
      <c r="A17" s="972" t="s">
        <v>5348</v>
      </c>
      <c r="B17" s="728" t="s">
        <v>5216</v>
      </c>
      <c r="C17" s="726" t="s">
        <v>5349</v>
      </c>
      <c r="D17" s="479">
        <v>45260</v>
      </c>
      <c r="E17" s="479">
        <f t="shared" si="0"/>
        <v>45265</v>
      </c>
      <c r="F17" s="479">
        <f t="shared" si="1"/>
        <v>45266</v>
      </c>
      <c r="H17" s="521">
        <f t="shared" si="2"/>
        <v>45261</v>
      </c>
    </row>
    <row r="18" spans="1:8" ht="18.75" hidden="1" customHeight="1">
      <c r="B18" s="728" t="s">
        <v>2705</v>
      </c>
      <c r="C18" s="726" t="s">
        <v>5350</v>
      </c>
      <c r="D18" s="320">
        <v>45260</v>
      </c>
      <c r="E18" s="320">
        <f t="shared" ref="E18" si="3">D18+5</f>
        <v>45265</v>
      </c>
      <c r="F18" s="320">
        <f t="shared" ref="F18" si="4">E18+1</f>
        <v>45266</v>
      </c>
      <c r="H18" s="482">
        <f t="shared" ref="H18:H26" si="5">D18+1</f>
        <v>45261</v>
      </c>
    </row>
    <row r="19" spans="1:8" ht="18.75" hidden="1" customHeight="1">
      <c r="B19" s="426" t="s">
        <v>5334</v>
      </c>
      <c r="C19" s="726" t="s">
        <v>5351</v>
      </c>
      <c r="D19" s="320">
        <f t="shared" ref="D19:D26" si="6">D18+7</f>
        <v>45267</v>
      </c>
      <c r="E19" s="320">
        <f t="shared" ref="E19:E20" si="7">D19+5</f>
        <v>45272</v>
      </c>
      <c r="F19" s="320">
        <f t="shared" ref="F19:F20" si="8">E19+1</f>
        <v>45273</v>
      </c>
      <c r="H19" s="482">
        <f t="shared" si="5"/>
        <v>45268</v>
      </c>
    </row>
    <row r="20" spans="1:8" ht="18.75" hidden="1" customHeight="1">
      <c r="A20" s="972" t="s">
        <v>5352</v>
      </c>
      <c r="B20" s="426" t="s">
        <v>3713</v>
      </c>
      <c r="C20" s="726" t="s">
        <v>5353</v>
      </c>
      <c r="D20" s="320">
        <v>45271</v>
      </c>
      <c r="E20" s="320">
        <f t="shared" si="7"/>
        <v>45276</v>
      </c>
      <c r="F20" s="320">
        <f t="shared" si="8"/>
        <v>45277</v>
      </c>
      <c r="H20" s="482">
        <f t="shared" si="5"/>
        <v>45272</v>
      </c>
    </row>
    <row r="21" spans="1:8" ht="18.75" hidden="1" customHeight="1">
      <c r="B21" s="426" t="s">
        <v>4010</v>
      </c>
      <c r="C21" s="726" t="s">
        <v>5354</v>
      </c>
      <c r="D21" s="320">
        <v>45282</v>
      </c>
      <c r="E21" s="320">
        <f t="shared" ref="E21" si="9">D21+5</f>
        <v>45287</v>
      </c>
      <c r="F21" s="320">
        <f t="shared" ref="F21" si="10">E21+1</f>
        <v>45288</v>
      </c>
      <c r="H21" s="482">
        <f t="shared" si="5"/>
        <v>45283</v>
      </c>
    </row>
    <row r="22" spans="1:8" ht="18.75" hidden="1" customHeight="1">
      <c r="A22" s="972" t="s">
        <v>5355</v>
      </c>
      <c r="B22" s="426" t="s">
        <v>2123</v>
      </c>
      <c r="C22" s="726" t="s">
        <v>5356</v>
      </c>
      <c r="D22" s="320">
        <v>45288</v>
      </c>
      <c r="E22" s="320">
        <f t="shared" ref="E22" si="11">D22+5</f>
        <v>45293</v>
      </c>
      <c r="F22" s="320">
        <f t="shared" ref="F22" si="12">E22+1</f>
        <v>45294</v>
      </c>
      <c r="H22" s="482">
        <f t="shared" si="5"/>
        <v>45289</v>
      </c>
    </row>
    <row r="23" spans="1:8" ht="18.75" hidden="1" customHeight="1">
      <c r="A23" s="972" t="s">
        <v>5357</v>
      </c>
      <c r="B23" s="426" t="s">
        <v>3928</v>
      </c>
      <c r="C23" s="726" t="s">
        <v>5358</v>
      </c>
      <c r="D23" s="320">
        <v>45295</v>
      </c>
      <c r="E23" s="320">
        <f t="shared" ref="E23" si="13">D23+5</f>
        <v>45300</v>
      </c>
      <c r="F23" s="320">
        <f t="shared" ref="F23" si="14">E23+1</f>
        <v>45301</v>
      </c>
      <c r="H23" s="482">
        <f t="shared" si="5"/>
        <v>45296</v>
      </c>
    </row>
    <row r="24" spans="1:8" ht="18.75" hidden="1" customHeight="1">
      <c r="A24" s="972" t="s">
        <v>5359</v>
      </c>
      <c r="B24" s="748" t="s">
        <v>3004</v>
      </c>
      <c r="C24" s="726" t="s">
        <v>5360</v>
      </c>
      <c r="D24" s="320">
        <f t="shared" si="6"/>
        <v>45302</v>
      </c>
      <c r="E24" s="320">
        <f t="shared" ref="E24:E26" si="15">D24+5</f>
        <v>45307</v>
      </c>
      <c r="F24" s="320">
        <f t="shared" ref="F24:F26" si="16">E24+1</f>
        <v>45308</v>
      </c>
      <c r="H24" s="482">
        <f t="shared" si="5"/>
        <v>45303</v>
      </c>
    </row>
    <row r="25" spans="1:8" ht="18.75" hidden="1" customHeight="1">
      <c r="A25" s="972" t="s">
        <v>5361</v>
      </c>
      <c r="B25" s="426" t="s">
        <v>2705</v>
      </c>
      <c r="C25" s="726" t="s">
        <v>5362</v>
      </c>
      <c r="D25" s="320">
        <f t="shared" si="6"/>
        <v>45309</v>
      </c>
      <c r="E25" s="320">
        <f t="shared" si="15"/>
        <v>45314</v>
      </c>
      <c r="F25" s="320">
        <f t="shared" si="16"/>
        <v>45315</v>
      </c>
      <c r="H25" s="482">
        <f t="shared" si="5"/>
        <v>45310</v>
      </c>
    </row>
    <row r="26" spans="1:8" ht="18.75" hidden="1" customHeight="1">
      <c r="A26" s="972" t="s">
        <v>5363</v>
      </c>
      <c r="B26" s="426" t="s">
        <v>1759</v>
      </c>
      <c r="C26" s="726" t="s">
        <v>5364</v>
      </c>
      <c r="D26" s="320">
        <f t="shared" si="6"/>
        <v>45316</v>
      </c>
      <c r="E26" s="320">
        <f t="shared" si="15"/>
        <v>45321</v>
      </c>
      <c r="F26" s="320">
        <f t="shared" si="16"/>
        <v>45322</v>
      </c>
      <c r="H26" s="482">
        <f t="shared" si="5"/>
        <v>45317</v>
      </c>
    </row>
    <row r="27" spans="1:8" ht="18.75" hidden="1" customHeight="1">
      <c r="A27" s="972" t="s">
        <v>5348</v>
      </c>
      <c r="B27" s="426" t="s">
        <v>5365</v>
      </c>
      <c r="C27" s="726" t="s">
        <v>5366</v>
      </c>
      <c r="D27" s="320">
        <v>45325</v>
      </c>
      <c r="E27" s="320">
        <f t="shared" ref="E27" si="17">D27+5</f>
        <v>45330</v>
      </c>
      <c r="F27" s="320">
        <f t="shared" ref="F27" si="18">E27+1</f>
        <v>45331</v>
      </c>
      <c r="H27" s="482">
        <v>45326</v>
      </c>
    </row>
    <row r="28" spans="1:8" ht="18.75" hidden="1" customHeight="1">
      <c r="A28" s="972" t="s">
        <v>5367</v>
      </c>
      <c r="B28" s="748" t="s">
        <v>1332</v>
      </c>
      <c r="C28" s="726" t="s">
        <v>5368</v>
      </c>
      <c r="D28" s="320">
        <v>45331</v>
      </c>
      <c r="E28" s="320">
        <f t="shared" ref="E28:E29" si="19">D28+5</f>
        <v>45336</v>
      </c>
      <c r="F28" s="320">
        <f t="shared" ref="F28:F29" si="20">E28+1</f>
        <v>45337</v>
      </c>
      <c r="H28" s="482">
        <f>D28+1</f>
        <v>45332</v>
      </c>
    </row>
    <row r="29" spans="1:8" ht="18.75" hidden="1" customHeight="1">
      <c r="A29" s="972" t="s">
        <v>5369</v>
      </c>
      <c r="B29" s="576" t="s">
        <v>307</v>
      </c>
      <c r="C29" s="726" t="s">
        <v>5370</v>
      </c>
      <c r="D29" s="320">
        <v>45337</v>
      </c>
      <c r="E29" s="479">
        <f t="shared" si="19"/>
        <v>45342</v>
      </c>
      <c r="F29" s="479">
        <f t="shared" si="20"/>
        <v>45343</v>
      </c>
      <c r="H29" s="521">
        <f>D29+1</f>
        <v>45338</v>
      </c>
    </row>
    <row r="30" spans="1:8" ht="18.75" hidden="1" customHeight="1">
      <c r="A30" s="972" t="s">
        <v>5371</v>
      </c>
      <c r="B30" s="576" t="s">
        <v>307</v>
      </c>
      <c r="C30" s="726" t="s">
        <v>5372</v>
      </c>
      <c r="D30" s="320">
        <v>45344</v>
      </c>
      <c r="E30" s="154"/>
      <c r="F30" s="154"/>
      <c r="H30" s="482">
        <f>D30+1</f>
        <v>45345</v>
      </c>
    </row>
    <row r="31" spans="1:8" ht="18.75" hidden="1" customHeight="1">
      <c r="A31" s="972" t="s">
        <v>5373</v>
      </c>
      <c r="B31" s="743" t="s">
        <v>2123</v>
      </c>
      <c r="C31" s="726" t="s">
        <v>5374</v>
      </c>
      <c r="D31" s="320">
        <v>45351</v>
      </c>
      <c r="E31" s="320">
        <f t="shared" ref="E31" si="21">D31+5</f>
        <v>45356</v>
      </c>
      <c r="F31" s="320">
        <f t="shared" ref="F31" si="22">E31+1</f>
        <v>45357</v>
      </c>
      <c r="H31" s="482">
        <v>45352</v>
      </c>
    </row>
    <row r="32" spans="1:8" ht="18.75" hidden="1" customHeight="1">
      <c r="A32" s="972" t="s">
        <v>5375</v>
      </c>
      <c r="B32" s="426" t="s">
        <v>4069</v>
      </c>
      <c r="C32" s="726" t="s">
        <v>5376</v>
      </c>
      <c r="D32" s="154">
        <v>45365</v>
      </c>
      <c r="E32" s="154"/>
      <c r="F32" s="154"/>
      <c r="H32" s="482">
        <f>D32+1</f>
        <v>45366</v>
      </c>
    </row>
    <row r="33" spans="1:8" ht="18.75" hidden="1" customHeight="1">
      <c r="A33" s="972" t="s">
        <v>5377</v>
      </c>
      <c r="B33" s="942" t="s">
        <v>283</v>
      </c>
      <c r="C33" s="942" t="s">
        <v>5378</v>
      </c>
      <c r="D33" s="799">
        <v>45365</v>
      </c>
      <c r="E33" s="799"/>
      <c r="F33" s="799"/>
      <c r="G33" s="331"/>
      <c r="H33" s="757">
        <f>D33+1</f>
        <v>45366</v>
      </c>
    </row>
    <row r="34" spans="1:8" ht="18.75" hidden="1" customHeight="1">
      <c r="A34" s="972" t="s">
        <v>5379</v>
      </c>
      <c r="B34" s="942"/>
      <c r="C34" s="942" t="s">
        <v>5380</v>
      </c>
      <c r="D34" s="799">
        <v>45372</v>
      </c>
      <c r="E34" s="799"/>
      <c r="F34" s="799"/>
      <c r="G34" s="331"/>
      <c r="H34" s="757">
        <f>D34+1</f>
        <v>45373</v>
      </c>
    </row>
    <row r="35" spans="1:8" ht="18.75" hidden="1" customHeight="1">
      <c r="A35" s="972" t="s">
        <v>5381</v>
      </c>
      <c r="B35" s="942"/>
      <c r="C35" s="942" t="s">
        <v>5382</v>
      </c>
      <c r="D35" s="799">
        <v>45379</v>
      </c>
      <c r="E35" s="799"/>
      <c r="F35" s="799"/>
      <c r="G35" s="331"/>
      <c r="H35" s="757">
        <f>D35+1</f>
        <v>45380</v>
      </c>
    </row>
    <row r="36" spans="1:8" ht="18.75" hidden="1" customHeight="1">
      <c r="B36" s="942"/>
      <c r="C36" s="942" t="s">
        <v>5383</v>
      </c>
      <c r="D36" s="799">
        <v>45386</v>
      </c>
      <c r="E36" s="799">
        <f t="shared" ref="E36:E37" si="23">D36+5</f>
        <v>45391</v>
      </c>
      <c r="F36" s="799">
        <f t="shared" ref="F36:F37" si="24">E36+1</f>
        <v>45392</v>
      </c>
      <c r="G36" s="331"/>
      <c r="H36" s="757">
        <v>45387</v>
      </c>
    </row>
    <row r="37" spans="1:8" ht="18.75" hidden="1" customHeight="1">
      <c r="B37" s="942" t="s">
        <v>1332</v>
      </c>
      <c r="C37" s="942" t="s">
        <v>5384</v>
      </c>
      <c r="D37" s="942">
        <v>45399</v>
      </c>
      <c r="E37" s="757">
        <f t="shared" si="23"/>
        <v>45404</v>
      </c>
      <c r="F37" s="757">
        <f t="shared" si="24"/>
        <v>45405</v>
      </c>
      <c r="G37" s="331"/>
      <c r="H37" s="757">
        <f>D37+1</f>
        <v>45400</v>
      </c>
    </row>
    <row r="38" spans="1:8" ht="18.75" hidden="1" customHeight="1">
      <c r="B38" s="871" t="s">
        <v>283</v>
      </c>
      <c r="C38" s="942" t="s">
        <v>5385</v>
      </c>
      <c r="D38" s="799">
        <v>45407</v>
      </c>
      <c r="E38" s="799">
        <f t="shared" ref="E38:E39" si="25">D38+5</f>
        <v>45412</v>
      </c>
      <c r="F38" s="799">
        <f t="shared" ref="F38:F39" si="26">E38+1</f>
        <v>45413</v>
      </c>
      <c r="G38" s="331"/>
      <c r="H38" s="757">
        <f>D38+1</f>
        <v>45408</v>
      </c>
    </row>
    <row r="39" spans="1:8" ht="18.75" hidden="1" customHeight="1">
      <c r="B39" s="942" t="s">
        <v>5334</v>
      </c>
      <c r="C39" s="942" t="s">
        <v>5386</v>
      </c>
      <c r="D39" s="942">
        <v>45409</v>
      </c>
      <c r="E39" s="799">
        <f t="shared" si="25"/>
        <v>45414</v>
      </c>
      <c r="F39" s="757">
        <f t="shared" si="26"/>
        <v>45415</v>
      </c>
      <c r="G39" s="331"/>
      <c r="H39" s="757">
        <f>D39+1</f>
        <v>45410</v>
      </c>
    </row>
    <row r="40" spans="1:8" ht="18.75" hidden="1" customHeight="1">
      <c r="B40" s="942" t="s">
        <v>2123</v>
      </c>
      <c r="C40" s="942" t="s">
        <v>5387</v>
      </c>
      <c r="D40" s="942">
        <v>45416</v>
      </c>
      <c r="E40" s="757">
        <f t="shared" ref="E40:E41" si="27">D40+5</f>
        <v>45421</v>
      </c>
      <c r="F40" s="757">
        <f t="shared" ref="F40:F41" si="28">E40+1</f>
        <v>45422</v>
      </c>
      <c r="G40" s="331"/>
      <c r="H40" s="757">
        <v>45415</v>
      </c>
    </row>
    <row r="41" spans="1:8" ht="18.75" hidden="1" customHeight="1">
      <c r="B41" s="942" t="s">
        <v>5388</v>
      </c>
      <c r="C41" s="942" t="s">
        <v>5389</v>
      </c>
      <c r="D41" s="942">
        <v>45425</v>
      </c>
      <c r="E41" s="757">
        <f t="shared" si="27"/>
        <v>45430</v>
      </c>
      <c r="F41" s="757">
        <f t="shared" si="28"/>
        <v>45431</v>
      </c>
      <c r="G41" s="331"/>
      <c r="H41" s="757">
        <v>45422</v>
      </c>
    </row>
    <row r="42" spans="1:8" ht="18.75" hidden="1" customHeight="1">
      <c r="A42" s="972" t="s">
        <v>3682</v>
      </c>
      <c r="B42" s="942" t="s">
        <v>3928</v>
      </c>
      <c r="C42" s="942" t="s">
        <v>5390</v>
      </c>
      <c r="D42" s="942">
        <v>45435</v>
      </c>
      <c r="E42" s="757">
        <f>D42+5</f>
        <v>45440</v>
      </c>
      <c r="F42" s="757">
        <f>E42+1</f>
        <v>45441</v>
      </c>
      <c r="G42" s="331"/>
      <c r="H42" s="757">
        <f>H41+7</f>
        <v>45429</v>
      </c>
    </row>
    <row r="43" spans="1:8" ht="18.75" hidden="1" customHeight="1">
      <c r="A43" s="972" t="s">
        <v>3682</v>
      </c>
      <c r="B43" s="942" t="s">
        <v>5391</v>
      </c>
      <c r="C43" s="942" t="s">
        <v>5392</v>
      </c>
      <c r="D43" s="942">
        <v>45447</v>
      </c>
      <c r="E43" s="757">
        <f t="shared" ref="E43:E45" si="29">D43+5</f>
        <v>45452</v>
      </c>
      <c r="F43" s="757">
        <f t="shared" ref="F43:F45" si="30">E43+1</f>
        <v>45453</v>
      </c>
      <c r="G43" s="331"/>
      <c r="H43" s="757">
        <f t="shared" ref="H43:H44" si="31">H42+7</f>
        <v>45436</v>
      </c>
    </row>
    <row r="44" spans="1:8" ht="18.75" hidden="1" customHeight="1">
      <c r="A44" s="972" t="s">
        <v>2705</v>
      </c>
      <c r="B44" s="942" t="s">
        <v>3682</v>
      </c>
      <c r="C44" s="942" t="s">
        <v>5393</v>
      </c>
      <c r="D44" s="942">
        <v>45452</v>
      </c>
      <c r="E44" s="757">
        <f t="shared" si="29"/>
        <v>45457</v>
      </c>
      <c r="F44" s="757">
        <f t="shared" si="30"/>
        <v>45458</v>
      </c>
      <c r="G44" s="331"/>
      <c r="H44" s="757">
        <f t="shared" si="31"/>
        <v>45443</v>
      </c>
    </row>
    <row r="45" spans="1:8" ht="18.75" hidden="1" customHeight="1">
      <c r="B45" s="942" t="s">
        <v>5394</v>
      </c>
      <c r="C45" s="942" t="s">
        <v>5395</v>
      </c>
      <c r="D45" s="942">
        <v>45459</v>
      </c>
      <c r="E45" s="757">
        <f t="shared" si="29"/>
        <v>45464</v>
      </c>
      <c r="F45" s="757">
        <f t="shared" si="30"/>
        <v>45465</v>
      </c>
      <c r="G45" s="331"/>
      <c r="H45" s="757">
        <v>45449</v>
      </c>
    </row>
    <row r="46" spans="1:8" ht="18.75" hidden="1" customHeight="1">
      <c r="A46" s="972" t="s">
        <v>3682</v>
      </c>
      <c r="B46" s="942" t="s">
        <v>3637</v>
      </c>
      <c r="C46" s="942" t="s">
        <v>5396</v>
      </c>
      <c r="D46" s="942">
        <v>45462</v>
      </c>
      <c r="E46" s="757">
        <f>D46+5</f>
        <v>45467</v>
      </c>
      <c r="F46" s="757">
        <f>E46+1</f>
        <v>45468</v>
      </c>
      <c r="G46" s="331"/>
      <c r="H46" s="757">
        <f>H45+7</f>
        <v>45456</v>
      </c>
    </row>
    <row r="47" spans="1:8" ht="18.75" hidden="1" customHeight="1">
      <c r="A47" s="972" t="s">
        <v>3682</v>
      </c>
      <c r="B47" s="856" t="s">
        <v>307</v>
      </c>
      <c r="C47" s="942" t="s">
        <v>5397</v>
      </c>
      <c r="D47" s="799">
        <v>45475</v>
      </c>
      <c r="E47" s="799">
        <f t="shared" ref="E47:E48" si="32">D47+5</f>
        <v>45480</v>
      </c>
      <c r="F47" s="799">
        <f t="shared" ref="F47:F48" si="33">E47+1</f>
        <v>45481</v>
      </c>
      <c r="G47" s="331"/>
      <c r="H47" s="757">
        <f t="shared" ref="H47:H61" si="34">H46+7</f>
        <v>45463</v>
      </c>
    </row>
    <row r="48" spans="1:8" ht="18.75" hidden="1" customHeight="1">
      <c r="A48" s="972" t="s">
        <v>2705</v>
      </c>
      <c r="B48" s="856" t="s">
        <v>307</v>
      </c>
      <c r="C48" s="942" t="s">
        <v>5398</v>
      </c>
      <c r="D48" s="799">
        <v>45476</v>
      </c>
      <c r="E48" s="799">
        <f t="shared" si="32"/>
        <v>45481</v>
      </c>
      <c r="F48" s="799">
        <f t="shared" si="33"/>
        <v>45482</v>
      </c>
      <c r="G48" s="331"/>
      <c r="H48" s="757">
        <f t="shared" si="34"/>
        <v>45470</v>
      </c>
    </row>
    <row r="49" spans="1:8" ht="18.75" hidden="1" customHeight="1">
      <c r="B49" s="942" t="s">
        <v>5334</v>
      </c>
      <c r="C49" s="942" t="s">
        <v>5399</v>
      </c>
      <c r="D49" s="942">
        <v>45480</v>
      </c>
      <c r="E49" s="757">
        <f t="shared" ref="E49:E50" si="35">D49+5</f>
        <v>45485</v>
      </c>
      <c r="F49" s="757">
        <f t="shared" ref="F49:F50" si="36">E49+1</f>
        <v>45486</v>
      </c>
      <c r="G49" s="331"/>
      <c r="H49" s="757">
        <f t="shared" si="34"/>
        <v>45477</v>
      </c>
    </row>
    <row r="50" spans="1:8" ht="18.75" hidden="1" customHeight="1">
      <c r="B50" s="942" t="s">
        <v>2123</v>
      </c>
      <c r="C50" s="942" t="s">
        <v>5400</v>
      </c>
      <c r="D50" s="942">
        <v>45484</v>
      </c>
      <c r="E50" s="757">
        <f t="shared" si="35"/>
        <v>45489</v>
      </c>
      <c r="F50" s="757">
        <f t="shared" si="36"/>
        <v>45490</v>
      </c>
      <c r="G50" s="331"/>
      <c r="H50" s="757">
        <f t="shared" si="34"/>
        <v>45484</v>
      </c>
    </row>
    <row r="51" spans="1:8" ht="18.75" hidden="1" customHeight="1">
      <c r="B51" s="942" t="s">
        <v>5388</v>
      </c>
      <c r="C51" s="942" t="s">
        <v>5401</v>
      </c>
      <c r="D51" s="942">
        <v>45491</v>
      </c>
      <c r="E51" s="757">
        <f t="shared" ref="E51:E52" si="37">D51+5</f>
        <v>45496</v>
      </c>
      <c r="F51" s="757">
        <f t="shared" ref="F51:F52" si="38">E51+1</f>
        <v>45497</v>
      </c>
      <c r="G51" s="331"/>
      <c r="H51" s="757">
        <f t="shared" si="34"/>
        <v>45491</v>
      </c>
    </row>
    <row r="52" spans="1:8" ht="18.75" hidden="1" customHeight="1">
      <c r="A52" s="1051" t="s">
        <v>3928</v>
      </c>
      <c r="B52" s="942" t="s">
        <v>3530</v>
      </c>
      <c r="C52" s="942" t="s">
        <v>5402</v>
      </c>
      <c r="D52" s="942">
        <v>45507</v>
      </c>
      <c r="E52" s="757">
        <f t="shared" si="37"/>
        <v>45512</v>
      </c>
      <c r="F52" s="757">
        <f t="shared" si="38"/>
        <v>45513</v>
      </c>
      <c r="G52" s="331"/>
      <c r="H52" s="757">
        <f t="shared" si="34"/>
        <v>45498</v>
      </c>
    </row>
    <row r="53" spans="1:8" ht="13.5" hidden="1" customHeight="1">
      <c r="B53" s="1011" t="s">
        <v>459</v>
      </c>
      <c r="C53" s="942" t="s">
        <v>5403</v>
      </c>
      <c r="D53" s="942">
        <v>45505</v>
      </c>
      <c r="E53" s="757">
        <f t="shared" ref="E53" si="39">D53+5</f>
        <v>45510</v>
      </c>
      <c r="F53" s="757">
        <f t="shared" ref="F53" si="40">E53+1</f>
        <v>45511</v>
      </c>
      <c r="G53" s="331"/>
      <c r="H53" s="757">
        <f t="shared" si="34"/>
        <v>45505</v>
      </c>
    </row>
    <row r="54" spans="1:8" ht="18.75" hidden="1" customHeight="1">
      <c r="B54" s="1011" t="s">
        <v>307</v>
      </c>
      <c r="C54" s="942" t="s">
        <v>5404</v>
      </c>
      <c r="D54" s="799">
        <v>45525</v>
      </c>
      <c r="E54" s="799">
        <f t="shared" ref="E54" si="41">D54+5</f>
        <v>45530</v>
      </c>
      <c r="F54" s="799">
        <f t="shared" ref="F54" si="42">E54+1</f>
        <v>45531</v>
      </c>
      <c r="G54" s="331"/>
      <c r="H54" s="757">
        <f t="shared" si="34"/>
        <v>45512</v>
      </c>
    </row>
    <row r="55" spans="1:8" ht="18.75" hidden="1" customHeight="1">
      <c r="B55" s="942" t="s">
        <v>5394</v>
      </c>
      <c r="C55" s="942" t="s">
        <v>5405</v>
      </c>
      <c r="D55" s="871" t="s">
        <v>283</v>
      </c>
      <c r="E55" s="799" t="e">
        <f t="shared" ref="E55:E56" si="43">D55+5</f>
        <v>#VALUE!</v>
      </c>
      <c r="F55" s="799" t="e">
        <f t="shared" ref="F55:F56" si="44">E55+1</f>
        <v>#VALUE!</v>
      </c>
      <c r="G55" s="331"/>
      <c r="H55" s="757">
        <f t="shared" si="34"/>
        <v>45519</v>
      </c>
    </row>
    <row r="56" spans="1:8" ht="18.75" hidden="1" customHeight="1">
      <c r="B56" s="1011" t="s">
        <v>307</v>
      </c>
      <c r="C56" s="942" t="s">
        <v>5406</v>
      </c>
      <c r="D56" s="799">
        <v>45525</v>
      </c>
      <c r="E56" s="799">
        <f t="shared" si="43"/>
        <v>45530</v>
      </c>
      <c r="F56" s="799">
        <f t="shared" si="44"/>
        <v>45531</v>
      </c>
      <c r="G56" s="331"/>
      <c r="H56" s="757">
        <f t="shared" si="34"/>
        <v>45526</v>
      </c>
    </row>
    <row r="57" spans="1:8" ht="18.75" customHeight="1">
      <c r="B57" s="1011" t="s">
        <v>5407</v>
      </c>
      <c r="C57" s="942" t="s">
        <v>5408</v>
      </c>
      <c r="D57" s="942">
        <v>45533</v>
      </c>
      <c r="E57" s="757">
        <f t="shared" ref="E57:E58" si="45">D57+5</f>
        <v>45538</v>
      </c>
      <c r="F57" s="757">
        <f t="shared" ref="F57:F58" si="46">E57+1</f>
        <v>45539</v>
      </c>
      <c r="G57" s="331"/>
      <c r="H57" s="757">
        <f t="shared" si="34"/>
        <v>45533</v>
      </c>
    </row>
    <row r="58" spans="1:8" ht="18.75" customHeight="1">
      <c r="B58" s="1011" t="s">
        <v>307</v>
      </c>
      <c r="C58" s="942" t="s">
        <v>5409</v>
      </c>
      <c r="D58" s="799">
        <v>45525</v>
      </c>
      <c r="E58" s="799">
        <f t="shared" si="45"/>
        <v>45530</v>
      </c>
      <c r="F58" s="799">
        <f t="shared" si="46"/>
        <v>45531</v>
      </c>
      <c r="G58" s="331"/>
      <c r="H58" s="757">
        <f t="shared" si="34"/>
        <v>45540</v>
      </c>
    </row>
    <row r="59" spans="1:8" ht="18.75" customHeight="1">
      <c r="B59" s="942" t="s">
        <v>2123</v>
      </c>
      <c r="C59" s="942" t="s">
        <v>5410</v>
      </c>
      <c r="D59" s="942">
        <v>45548</v>
      </c>
      <c r="E59" s="757">
        <f t="shared" ref="E59" si="47">D59+5</f>
        <v>45553</v>
      </c>
      <c r="F59" s="757">
        <f t="shared" ref="F59" si="48">E59+1</f>
        <v>45554</v>
      </c>
      <c r="G59" s="331"/>
      <c r="H59" s="757">
        <f t="shared" si="34"/>
        <v>45547</v>
      </c>
    </row>
    <row r="60" spans="1:8" ht="18.75" customHeight="1">
      <c r="B60" s="942" t="s">
        <v>3713</v>
      </c>
      <c r="C60" s="942" t="s">
        <v>5411</v>
      </c>
      <c r="D60" s="942">
        <v>45555</v>
      </c>
      <c r="E60" s="757">
        <f t="shared" ref="E60" si="49">D60+5</f>
        <v>45560</v>
      </c>
      <c r="F60" s="757">
        <f t="shared" ref="F60" si="50">E60+1</f>
        <v>45561</v>
      </c>
      <c r="G60" s="331"/>
      <c r="H60" s="757">
        <f t="shared" si="34"/>
        <v>45554</v>
      </c>
    </row>
    <row r="61" spans="1:8" ht="18.75" customHeight="1">
      <c r="B61" s="942" t="s">
        <v>3450</v>
      </c>
      <c r="C61" s="942" t="s">
        <v>5412</v>
      </c>
      <c r="D61" s="942">
        <v>45564</v>
      </c>
      <c r="E61" s="757">
        <f t="shared" ref="E61" si="51">D61+5</f>
        <v>45569</v>
      </c>
      <c r="F61" s="757">
        <f t="shared" ref="F61" si="52">E61+1</f>
        <v>45570</v>
      </c>
      <c r="G61" s="331"/>
      <c r="H61" s="757">
        <f t="shared" si="34"/>
        <v>45561</v>
      </c>
    </row>
    <row r="62" spans="1:8" ht="15.75" customHeight="1">
      <c r="B62" s="164"/>
      <c r="C62" s="155"/>
      <c r="D62" s="155"/>
      <c r="E62" s="155"/>
      <c r="F62" s="155"/>
      <c r="G62" s="420"/>
      <c r="H62" s="435"/>
    </row>
    <row r="63" spans="1:8" ht="15.75" customHeight="1">
      <c r="B63" s="676" t="s">
        <v>464</v>
      </c>
      <c r="C63" s="677"/>
      <c r="D63" s="677"/>
      <c r="E63" s="677"/>
      <c r="F63" s="677"/>
      <c r="G63" s="677"/>
      <c r="H63" s="677"/>
    </row>
    <row r="68" spans="2:8" s="147" customFormat="1" ht="18.75" customHeight="1">
      <c r="B68" s="777" t="s">
        <v>465</v>
      </c>
      <c r="C68" s="145"/>
      <c r="D68" s="147" t="s">
        <v>466</v>
      </c>
      <c r="G68" s="147" t="s">
        <v>467</v>
      </c>
      <c r="H68" s="778"/>
    </row>
    <row r="69" spans="2:8" s="147" customFormat="1" ht="18.75" customHeight="1">
      <c r="B69" s="779" t="s">
        <v>468</v>
      </c>
      <c r="C69" s="780" t="s">
        <v>469</v>
      </c>
      <c r="D69" s="133" t="s">
        <v>470</v>
      </c>
      <c r="F69" s="780" t="s">
        <v>471</v>
      </c>
      <c r="G69" s="145" t="s">
        <v>472</v>
      </c>
      <c r="H69" s="781" t="s">
        <v>473</v>
      </c>
    </row>
    <row r="70" spans="2:8" s="147" customFormat="1" ht="18.75" customHeight="1">
      <c r="B70" s="779" t="s">
        <v>474</v>
      </c>
      <c r="C70" s="780" t="s">
        <v>475</v>
      </c>
      <c r="D70" s="133" t="s">
        <v>476</v>
      </c>
      <c r="E70" s="148" t="s">
        <v>477</v>
      </c>
      <c r="F70" s="784" t="s">
        <v>478</v>
      </c>
      <c r="G70" s="145" t="s">
        <v>479</v>
      </c>
      <c r="H70" s="781" t="s">
        <v>480</v>
      </c>
    </row>
    <row r="71" spans="2:8" s="147" customFormat="1" ht="18.75" customHeight="1">
      <c r="B71" s="782" t="s">
        <v>488</v>
      </c>
      <c r="C71" s="783" t="s">
        <v>489</v>
      </c>
      <c r="D71" s="133" t="s">
        <v>483</v>
      </c>
      <c r="E71" s="148" t="s">
        <v>484</v>
      </c>
      <c r="F71" s="784" t="s">
        <v>485</v>
      </c>
      <c r="G71" s="587" t="s">
        <v>486</v>
      </c>
      <c r="H71" s="785" t="s">
        <v>487</v>
      </c>
    </row>
    <row r="72" spans="2:8" s="147" customFormat="1" ht="18.75" customHeight="1">
      <c r="B72" s="782" t="s">
        <v>2043</v>
      </c>
      <c r="C72" s="783" t="s">
        <v>2044</v>
      </c>
      <c r="D72" s="133" t="s">
        <v>490</v>
      </c>
      <c r="E72" s="148" t="s">
        <v>491</v>
      </c>
      <c r="F72" s="784" t="s">
        <v>492</v>
      </c>
      <c r="G72" s="587" t="s">
        <v>493</v>
      </c>
      <c r="H72" s="785" t="s">
        <v>494</v>
      </c>
    </row>
    <row r="73" spans="2:8" s="147" customFormat="1" ht="18.75" customHeight="1">
      <c r="B73" s="782" t="s">
        <v>481</v>
      </c>
      <c r="C73" s="783" t="s">
        <v>482</v>
      </c>
      <c r="D73" s="133" t="s">
        <v>497</v>
      </c>
      <c r="E73" s="148" t="s">
        <v>498</v>
      </c>
      <c r="F73" s="784" t="s">
        <v>499</v>
      </c>
      <c r="G73" s="587" t="s">
        <v>500</v>
      </c>
      <c r="H73" s="785" t="s">
        <v>501</v>
      </c>
    </row>
    <row r="74" spans="2:8" s="147" customFormat="1" ht="18.75" customHeight="1">
      <c r="B74" s="782" t="s">
        <v>1888</v>
      </c>
      <c r="C74" s="783" t="s">
        <v>496</v>
      </c>
      <c r="D74" s="133" t="s">
        <v>504</v>
      </c>
      <c r="E74" s="148" t="s">
        <v>505</v>
      </c>
      <c r="F74" s="784" t="s">
        <v>506</v>
      </c>
      <c r="G74" s="587" t="s">
        <v>507</v>
      </c>
      <c r="H74" s="785" t="s">
        <v>508</v>
      </c>
    </row>
    <row r="75" spans="2:8" s="147" customFormat="1" ht="18.75" customHeight="1">
      <c r="B75" s="782" t="s">
        <v>2045</v>
      </c>
      <c r="C75" s="783" t="s">
        <v>2046</v>
      </c>
      <c r="D75" s="133" t="s">
        <v>511</v>
      </c>
      <c r="E75" s="148" t="s">
        <v>512</v>
      </c>
      <c r="F75" s="738" t="s">
        <v>513</v>
      </c>
      <c r="G75" s="587" t="s">
        <v>514</v>
      </c>
      <c r="H75" s="786" t="s">
        <v>515</v>
      </c>
    </row>
    <row r="76" spans="2:8" s="147" customFormat="1" ht="18.75" customHeight="1">
      <c r="B76" s="782" t="s">
        <v>502</v>
      </c>
      <c r="C76" s="783" t="s">
        <v>503</v>
      </c>
      <c r="D76" s="133"/>
      <c r="E76" s="145"/>
      <c r="F76" s="587"/>
      <c r="H76" s="787"/>
    </row>
  </sheetData>
  <mergeCells count="2">
    <mergeCell ref="B4:F4"/>
    <mergeCell ref="D7:D8"/>
  </mergeCells>
  <hyperlinks>
    <hyperlink ref="H2" location="HOME!Print_Area" display="HOME" xr:uid="{D8EC37DB-5054-44AB-ABD9-1AA5FA1396C8}"/>
    <hyperlink ref="H69" r:id="rId1" xr:uid="{C607D132-354D-4383-B73C-393945919C69}"/>
    <hyperlink ref="C69" r:id="rId2" xr:uid="{0831842F-A7B5-4B76-B5A2-2583F7AB2A19}"/>
    <hyperlink ref="H74" r:id="rId3" xr:uid="{0DE4D855-95B6-4250-B679-CA2FBD088A9D}"/>
    <hyperlink ref="H73" r:id="rId4" xr:uid="{37E55B96-38DB-4D8C-94EE-2635D8423165}"/>
    <hyperlink ref="C73" r:id="rId5" xr:uid="{F2F6D89B-313D-42C2-B0A7-CD31C6416D70}"/>
    <hyperlink ref="C74" r:id="rId6" xr:uid="{28C178E0-BB40-4B11-A041-2F2AD0D10A69}"/>
    <hyperlink ref="C71" r:id="rId7" xr:uid="{37252893-74EB-4529-A288-6BA7E4A50411}"/>
    <hyperlink ref="C70" r:id="rId8" xr:uid="{353A9035-11FD-4091-B4E6-000CEE7BF34A}"/>
    <hyperlink ref="C76" r:id="rId9" xr:uid="{0690E88E-13F5-42D4-808A-FD369B750414}"/>
    <hyperlink ref="H72" r:id="rId10" xr:uid="{4400A06F-E462-4C3A-B9E0-796967459AEE}"/>
    <hyperlink ref="H75" r:id="rId11" xr:uid="{73828A64-34A9-470A-94C7-B3C003938CB6}"/>
    <hyperlink ref="C72" r:id="rId12" xr:uid="{9A2DEF1A-A7BF-44DA-8F55-77CE1B511543}"/>
    <hyperlink ref="F69" r:id="rId13" xr:uid="{510F757B-487F-48D9-86E3-E5FFEF7962AC}"/>
    <hyperlink ref="F74" r:id="rId14" xr:uid="{DF325470-B0CE-4CC9-AFCF-29CC6E852955}"/>
    <hyperlink ref="F70" r:id="rId15" xr:uid="{7EC73A5D-774F-44F9-9F7D-5D181254530A}"/>
    <hyperlink ref="F71" r:id="rId16" xr:uid="{9A89ACED-B673-4746-B3DB-FB3C050615F4}"/>
    <hyperlink ref="F72" r:id="rId17" xr:uid="{CB004AE5-C9F6-428A-AFDB-DE948D7DE8D8}"/>
    <hyperlink ref="F73" r:id="rId18" xr:uid="{4E1AFD3B-A7B4-464D-9FF3-14704C435BBF}"/>
    <hyperlink ref="H70" r:id="rId19" xr:uid="{B58DDA65-DD2B-44C7-B9AF-41B7667D256E}"/>
    <hyperlink ref="H71" r:id="rId20" xr:uid="{EDF739C7-6614-4875-8C55-ADB990C0A668}"/>
    <hyperlink ref="F75" r:id="rId21" xr:uid="{C14C55A6-38F0-4BBA-ACD9-3B30A933977E}"/>
  </hyperlinks>
  <pageMargins left="0.70866141732283472" right="0.70866141732283472" top="0.74803149606299213" bottom="0.74803149606299213" header="0.31496062992125984" footer="0.31496062992125984"/>
  <pageSetup paperSize="9" scale="74" orientation="landscape" r:id="rId22"/>
  <headerFooter>
    <oddFooter>&amp;L_x000D_&amp;1#&amp;"Calibri"&amp;10&amp;K000000 Sensitivity: Public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FFCCCC"/>
    <pageSetUpPr fitToPage="1"/>
  </sheetPr>
  <dimension ref="A1:O169"/>
  <sheetViews>
    <sheetView showGridLines="0" topLeftCell="A5" zoomScale="85" zoomScaleNormal="85" zoomScaleSheetLayoutView="85" workbookViewId="0">
      <selection activeCell="I156" sqref="I156"/>
    </sheetView>
  </sheetViews>
  <sheetFormatPr defaultColWidth="9.140625" defaultRowHeight="17.25" customHeight="1"/>
  <cols>
    <col min="1" max="1" width="16.7109375" style="873" customWidth="1"/>
    <col min="2" max="2" width="25.140625" style="145" customWidth="1"/>
    <col min="3" max="3" width="24.42578125" style="145" customWidth="1"/>
    <col min="4" max="4" width="20.28515625" style="145" customWidth="1"/>
    <col min="5" max="5" width="21.42578125" style="145" customWidth="1"/>
    <col min="6" max="6" width="24.42578125" style="145" customWidth="1"/>
    <col min="7" max="7" width="21.42578125" style="145" customWidth="1"/>
    <col min="8" max="8" width="23.5703125" style="145" customWidth="1"/>
    <col min="9" max="12" width="21.42578125" style="149" customWidth="1"/>
    <col min="13" max="13" width="15.7109375" style="149" customWidth="1"/>
    <col min="14" max="14" width="7.42578125" style="149" customWidth="1"/>
    <col min="15" max="15" width="9.140625" style="149"/>
    <col min="16" max="16" width="10.42578125" style="149" customWidth="1"/>
    <col min="17" max="16384" width="9.140625" style="149"/>
  </cols>
  <sheetData>
    <row r="1" spans="1:15" ht="17.25" customHeight="1" thickBot="1"/>
    <row r="2" spans="1:15" ht="20.100000000000001" customHeight="1" thickBot="1">
      <c r="B2" s="1573" t="s">
        <v>0</v>
      </c>
      <c r="C2" s="1573"/>
      <c r="D2" s="1573"/>
      <c r="E2" s="1573"/>
      <c r="F2" s="1573"/>
      <c r="H2" s="943" t="s">
        <v>241</v>
      </c>
    </row>
    <row r="3" spans="1:15" ht="17.25" customHeight="1" thickBot="1">
      <c r="B3" s="165"/>
    </row>
    <row r="4" spans="1:15" ht="30" customHeight="1" thickBot="1">
      <c r="B4" s="1574" t="s">
        <v>5413</v>
      </c>
      <c r="C4" s="1575"/>
      <c r="D4" s="1575"/>
      <c r="E4" s="1575"/>
      <c r="F4" s="1576"/>
      <c r="G4" s="147"/>
      <c r="H4" s="147"/>
      <c r="K4" s="600"/>
      <c r="L4" s="601"/>
      <c r="M4" s="601"/>
    </row>
    <row r="5" spans="1:15" ht="17.25" customHeight="1">
      <c r="B5" s="157"/>
      <c r="C5" s="155"/>
      <c r="D5" s="155"/>
      <c r="E5" s="180"/>
      <c r="F5" s="180"/>
      <c r="G5" s="180"/>
      <c r="H5" s="180"/>
      <c r="I5" s="260"/>
      <c r="K5" s="600"/>
      <c r="L5" s="601"/>
      <c r="M5" s="602"/>
      <c r="N5" s="146"/>
      <c r="O5" s="146"/>
    </row>
    <row r="6" spans="1:15" ht="17.25" hidden="1" customHeight="1">
      <c r="B6" s="400"/>
      <c r="C6" s="155"/>
      <c r="D6" s="155"/>
      <c r="E6" s="180"/>
      <c r="F6" s="180"/>
      <c r="G6" s="180"/>
      <c r="H6" s="149"/>
      <c r="K6" s="600"/>
      <c r="L6" s="601"/>
      <c r="M6" s="602"/>
      <c r="N6" s="146"/>
      <c r="O6" s="146"/>
    </row>
    <row r="7" spans="1:15" ht="50.1" hidden="1" customHeight="1">
      <c r="A7" s="1020"/>
      <c r="B7" s="1593" t="s">
        <v>5414</v>
      </c>
      <c r="C7" s="1594"/>
      <c r="D7" s="1636" t="s">
        <v>247</v>
      </c>
      <c r="E7" s="928" t="s">
        <v>5415</v>
      </c>
      <c r="F7" s="928" t="s">
        <v>5416</v>
      </c>
      <c r="G7" s="928" t="s">
        <v>5417</v>
      </c>
      <c r="H7" s="928" t="s">
        <v>51</v>
      </c>
      <c r="I7" s="928" t="s">
        <v>5418</v>
      </c>
      <c r="J7" s="928" t="s">
        <v>5419</v>
      </c>
      <c r="K7" s="928" t="s">
        <v>195</v>
      </c>
      <c r="L7" s="928" t="s">
        <v>127</v>
      </c>
      <c r="M7" s="146"/>
    </row>
    <row r="8" spans="1:15" ht="20.100000000000001" hidden="1" customHeight="1">
      <c r="A8" s="1020"/>
      <c r="B8" s="931" t="s">
        <v>249</v>
      </c>
      <c r="C8" s="932" t="s">
        <v>250</v>
      </c>
      <c r="D8" s="1637"/>
      <c r="E8" s="927" t="s">
        <v>134</v>
      </c>
      <c r="F8" s="927" t="s">
        <v>204</v>
      </c>
      <c r="G8" s="927" t="s">
        <v>86</v>
      </c>
      <c r="H8" s="927" t="s">
        <v>159</v>
      </c>
      <c r="I8" s="927" t="s">
        <v>104</v>
      </c>
      <c r="J8" s="927" t="s">
        <v>5420</v>
      </c>
      <c r="K8" s="927" t="s">
        <v>3212</v>
      </c>
      <c r="L8" s="927" t="s">
        <v>5421</v>
      </c>
      <c r="M8" s="1032" t="s">
        <v>335</v>
      </c>
    </row>
    <row r="9" spans="1:15" ht="16.5" hidden="1" customHeight="1">
      <c r="A9" s="1020"/>
      <c r="B9" s="967" t="s">
        <v>5422</v>
      </c>
      <c r="C9" s="968" t="s">
        <v>5423</v>
      </c>
      <c r="D9" s="942">
        <v>45391</v>
      </c>
      <c r="E9" s="1591" t="s">
        <v>283</v>
      </c>
      <c r="F9" s="1592"/>
      <c r="G9" s="1597"/>
      <c r="H9" s="871" t="s">
        <v>283</v>
      </c>
      <c r="I9" s="757">
        <f t="shared" ref="I9:I31" si="0">D9+19</f>
        <v>45410</v>
      </c>
      <c r="J9" s="757">
        <f t="shared" ref="J9:J31" si="1">D9+26</f>
        <v>45417</v>
      </c>
      <c r="K9" s="757">
        <f t="shared" ref="K9:K31" si="2">D9+27</f>
        <v>45418</v>
      </c>
      <c r="L9" s="757">
        <f t="shared" ref="L9:L31" si="3">D9+29</f>
        <v>45420</v>
      </c>
      <c r="M9" s="757">
        <v>45385</v>
      </c>
      <c r="N9" s="757">
        <v>45385</v>
      </c>
    </row>
    <row r="10" spans="1:15" ht="16.5" hidden="1" customHeight="1">
      <c r="A10" s="985" t="s">
        <v>5424</v>
      </c>
      <c r="B10" s="967" t="s">
        <v>5425</v>
      </c>
      <c r="C10" s="968" t="s">
        <v>5426</v>
      </c>
      <c r="D10" s="942">
        <v>45396</v>
      </c>
      <c r="E10" s="757">
        <v>45404</v>
      </c>
      <c r="F10" s="757">
        <v>45402</v>
      </c>
      <c r="G10" s="757">
        <v>45403</v>
      </c>
      <c r="H10" s="757">
        <f>D10+16</f>
        <v>45412</v>
      </c>
      <c r="I10" s="757">
        <f t="shared" si="0"/>
        <v>45415</v>
      </c>
      <c r="J10" s="757">
        <f t="shared" si="1"/>
        <v>45422</v>
      </c>
      <c r="K10" s="757">
        <f t="shared" si="2"/>
        <v>45423</v>
      </c>
      <c r="L10" s="757">
        <f t="shared" si="3"/>
        <v>45425</v>
      </c>
      <c r="M10" s="757">
        <f t="shared" ref="M10:N29" si="4">M9+7</f>
        <v>45392</v>
      </c>
      <c r="N10" s="757">
        <f t="shared" si="4"/>
        <v>45392</v>
      </c>
    </row>
    <row r="11" spans="1:15" ht="16.5" hidden="1" customHeight="1">
      <c r="A11" s="1020" t="s">
        <v>5427</v>
      </c>
      <c r="B11" s="967" t="s">
        <v>3676</v>
      </c>
      <c r="C11" s="968" t="s">
        <v>5428</v>
      </c>
      <c r="D11" s="942">
        <v>45402</v>
      </c>
      <c r="E11" s="757">
        <v>45411</v>
      </c>
      <c r="F11" s="757">
        <v>45409</v>
      </c>
      <c r="G11" s="757">
        <v>45410</v>
      </c>
      <c r="H11" s="871" t="s">
        <v>283</v>
      </c>
      <c r="I11" s="757">
        <f t="shared" si="0"/>
        <v>45421</v>
      </c>
      <c r="J11" s="757">
        <f t="shared" si="1"/>
        <v>45428</v>
      </c>
      <c r="K11" s="757">
        <f t="shared" si="2"/>
        <v>45429</v>
      </c>
      <c r="L11" s="757">
        <f t="shared" si="3"/>
        <v>45431</v>
      </c>
      <c r="M11" s="757">
        <f t="shared" si="4"/>
        <v>45399</v>
      </c>
      <c r="N11" s="757">
        <f t="shared" si="4"/>
        <v>45399</v>
      </c>
    </row>
    <row r="12" spans="1:15" ht="16.5" hidden="1" customHeight="1">
      <c r="A12" s="1020" t="s">
        <v>5429</v>
      </c>
      <c r="B12" s="967" t="s">
        <v>5430</v>
      </c>
      <c r="C12" s="968" t="s">
        <v>5431</v>
      </c>
      <c r="D12" s="942">
        <v>45410</v>
      </c>
      <c r="E12" s="757">
        <v>45417</v>
      </c>
      <c r="F12" s="757">
        <v>45415</v>
      </c>
      <c r="G12" s="757">
        <v>45416</v>
      </c>
      <c r="H12" s="757">
        <f>D12+16</f>
        <v>45426</v>
      </c>
      <c r="I12" s="757">
        <f t="shared" si="0"/>
        <v>45429</v>
      </c>
      <c r="J12" s="757">
        <f t="shared" si="1"/>
        <v>45436</v>
      </c>
      <c r="K12" s="757">
        <f t="shared" si="2"/>
        <v>45437</v>
      </c>
      <c r="L12" s="757">
        <f t="shared" si="3"/>
        <v>45439</v>
      </c>
      <c r="M12" s="757">
        <f t="shared" si="4"/>
        <v>45406</v>
      </c>
      <c r="N12" s="757">
        <f t="shared" si="4"/>
        <v>45406</v>
      </c>
    </row>
    <row r="13" spans="1:15" ht="16.5" hidden="1" customHeight="1">
      <c r="A13" s="1020" t="s">
        <v>5427</v>
      </c>
      <c r="B13" s="967" t="s">
        <v>3519</v>
      </c>
      <c r="C13" s="968" t="s">
        <v>5432</v>
      </c>
      <c r="D13" s="942">
        <v>45416</v>
      </c>
      <c r="E13" s="757">
        <v>45423</v>
      </c>
      <c r="F13" s="757">
        <v>45421</v>
      </c>
      <c r="G13" s="757">
        <v>45422</v>
      </c>
      <c r="H13" s="757">
        <f>D13+16</f>
        <v>45432</v>
      </c>
      <c r="I13" s="757">
        <f t="shared" si="0"/>
        <v>45435</v>
      </c>
      <c r="J13" s="757">
        <f t="shared" si="1"/>
        <v>45442</v>
      </c>
      <c r="K13" s="757">
        <f t="shared" si="2"/>
        <v>45443</v>
      </c>
      <c r="L13" s="757">
        <f t="shared" si="3"/>
        <v>45445</v>
      </c>
      <c r="M13" s="757">
        <f t="shared" si="4"/>
        <v>45413</v>
      </c>
      <c r="N13" s="757">
        <f t="shared" si="4"/>
        <v>45413</v>
      </c>
    </row>
    <row r="14" spans="1:15" ht="16.5" hidden="1" customHeight="1">
      <c r="A14" s="1020"/>
      <c r="B14" s="1015" t="s">
        <v>2938</v>
      </c>
      <c r="C14" s="968" t="s">
        <v>5433</v>
      </c>
      <c r="D14" s="942">
        <v>45425</v>
      </c>
      <c r="E14" s="871" t="s">
        <v>283</v>
      </c>
      <c r="F14" s="871" t="s">
        <v>283</v>
      </c>
      <c r="G14" s="871" t="s">
        <v>283</v>
      </c>
      <c r="H14" s="757">
        <f>D14+16</f>
        <v>45441</v>
      </c>
      <c r="I14" s="757">
        <f t="shared" si="0"/>
        <v>45444</v>
      </c>
      <c r="J14" s="757">
        <f t="shared" si="1"/>
        <v>45451</v>
      </c>
      <c r="K14" s="757">
        <f t="shared" si="2"/>
        <v>45452</v>
      </c>
      <c r="L14" s="757">
        <f t="shared" si="3"/>
        <v>45454</v>
      </c>
      <c r="M14" s="757">
        <f t="shared" si="4"/>
        <v>45420</v>
      </c>
      <c r="N14" s="757">
        <f t="shared" si="4"/>
        <v>45420</v>
      </c>
    </row>
    <row r="15" spans="1:15" ht="16.5" hidden="1" customHeight="1">
      <c r="A15" s="1020" t="s">
        <v>5434</v>
      </c>
      <c r="B15" s="967" t="s">
        <v>5422</v>
      </c>
      <c r="C15" s="968" t="s">
        <v>5435</v>
      </c>
      <c r="D15" s="942">
        <v>45434</v>
      </c>
      <c r="E15" s="757">
        <v>45439</v>
      </c>
      <c r="F15" s="757">
        <v>45442</v>
      </c>
      <c r="G15" s="757">
        <v>45440</v>
      </c>
      <c r="H15" s="757">
        <f>D15+16</f>
        <v>45450</v>
      </c>
      <c r="I15" s="757">
        <f t="shared" si="0"/>
        <v>45453</v>
      </c>
      <c r="J15" s="757">
        <f t="shared" si="1"/>
        <v>45460</v>
      </c>
      <c r="K15" s="757">
        <f t="shared" si="2"/>
        <v>45461</v>
      </c>
      <c r="L15" s="757">
        <f t="shared" si="3"/>
        <v>45463</v>
      </c>
      <c r="M15" s="757">
        <f t="shared" si="4"/>
        <v>45427</v>
      </c>
      <c r="N15" s="757">
        <f t="shared" si="4"/>
        <v>45427</v>
      </c>
    </row>
    <row r="16" spans="1:15" ht="16.5" hidden="1" customHeight="1">
      <c r="A16" s="985" t="s">
        <v>5425</v>
      </c>
      <c r="B16" s="967" t="s">
        <v>3676</v>
      </c>
      <c r="C16" s="968" t="s">
        <v>5436</v>
      </c>
      <c r="D16" s="942">
        <v>45451</v>
      </c>
      <c r="E16" s="871" t="s">
        <v>283</v>
      </c>
      <c r="F16" s="871" t="s">
        <v>283</v>
      </c>
      <c r="G16" s="871" t="s">
        <v>283</v>
      </c>
      <c r="H16" s="871" t="s">
        <v>283</v>
      </c>
      <c r="I16" s="757">
        <f t="shared" si="0"/>
        <v>45470</v>
      </c>
      <c r="J16" s="757">
        <f t="shared" si="1"/>
        <v>45477</v>
      </c>
      <c r="K16" s="757">
        <f t="shared" si="2"/>
        <v>45478</v>
      </c>
      <c r="L16" s="757">
        <f t="shared" si="3"/>
        <v>45480</v>
      </c>
      <c r="M16" s="757">
        <f t="shared" si="4"/>
        <v>45434</v>
      </c>
      <c r="N16" s="757">
        <f t="shared" si="4"/>
        <v>45434</v>
      </c>
    </row>
    <row r="17" spans="1:14" ht="16.5" hidden="1" customHeight="1">
      <c r="A17" s="1020" t="s">
        <v>5437</v>
      </c>
      <c r="B17" s="967" t="s">
        <v>5425</v>
      </c>
      <c r="C17" s="968" t="s">
        <v>5438</v>
      </c>
      <c r="D17" s="942">
        <v>45441</v>
      </c>
      <c r="E17" s="757">
        <v>45453</v>
      </c>
      <c r="F17" s="757">
        <v>45450</v>
      </c>
      <c r="G17" s="757">
        <v>45451</v>
      </c>
      <c r="H17" s="757">
        <f>D17+16</f>
        <v>45457</v>
      </c>
      <c r="I17" s="757">
        <f t="shared" si="0"/>
        <v>45460</v>
      </c>
      <c r="J17" s="757">
        <f t="shared" si="1"/>
        <v>45467</v>
      </c>
      <c r="K17" s="757">
        <f t="shared" si="2"/>
        <v>45468</v>
      </c>
      <c r="L17" s="757">
        <f t="shared" si="3"/>
        <v>45470</v>
      </c>
      <c r="M17" s="757">
        <f t="shared" si="4"/>
        <v>45441</v>
      </c>
      <c r="N17" s="757">
        <f t="shared" si="4"/>
        <v>45441</v>
      </c>
    </row>
    <row r="18" spans="1:14" ht="16.5" hidden="1" customHeight="1">
      <c r="A18" s="1020"/>
      <c r="B18" s="967" t="s">
        <v>5430</v>
      </c>
      <c r="C18" s="968" t="s">
        <v>5439</v>
      </c>
      <c r="D18" s="942">
        <v>45456</v>
      </c>
      <c r="E18" s="871" t="s">
        <v>283</v>
      </c>
      <c r="F18" s="871" t="s">
        <v>283</v>
      </c>
      <c r="G18" s="871" t="s">
        <v>283</v>
      </c>
      <c r="H18" s="757">
        <f>D18+16</f>
        <v>45472</v>
      </c>
      <c r="I18" s="757">
        <f t="shared" si="0"/>
        <v>45475</v>
      </c>
      <c r="J18" s="757">
        <f t="shared" si="1"/>
        <v>45482</v>
      </c>
      <c r="K18" s="757">
        <f t="shared" si="2"/>
        <v>45483</v>
      </c>
      <c r="L18" s="757">
        <f t="shared" si="3"/>
        <v>45485</v>
      </c>
      <c r="M18" s="757">
        <f t="shared" si="4"/>
        <v>45448</v>
      </c>
      <c r="N18" s="757">
        <f t="shared" si="4"/>
        <v>45448</v>
      </c>
    </row>
    <row r="19" spans="1:14" ht="16.5" hidden="1" customHeight="1">
      <c r="A19" s="1020" t="s">
        <v>5440</v>
      </c>
      <c r="B19" s="967" t="s">
        <v>3519</v>
      </c>
      <c r="C19" s="968" t="s">
        <v>5441</v>
      </c>
      <c r="D19" s="942">
        <v>45462</v>
      </c>
      <c r="E19" s="757">
        <v>45471</v>
      </c>
      <c r="F19" s="757">
        <v>45467</v>
      </c>
      <c r="G19" s="757">
        <v>45470</v>
      </c>
      <c r="H19" s="871" t="s">
        <v>283</v>
      </c>
      <c r="I19" s="757">
        <f t="shared" si="0"/>
        <v>45481</v>
      </c>
      <c r="J19" s="757">
        <f t="shared" si="1"/>
        <v>45488</v>
      </c>
      <c r="K19" s="757">
        <f t="shared" si="2"/>
        <v>45489</v>
      </c>
      <c r="L19" s="757">
        <f t="shared" si="3"/>
        <v>45491</v>
      </c>
      <c r="M19" s="757">
        <f t="shared" si="4"/>
        <v>45455</v>
      </c>
      <c r="N19" s="757">
        <f t="shared" si="4"/>
        <v>45455</v>
      </c>
    </row>
    <row r="20" spans="1:14" ht="16.5" hidden="1" customHeight="1">
      <c r="A20" s="1020"/>
      <c r="B20" s="967" t="s">
        <v>2938</v>
      </c>
      <c r="C20" s="968" t="s">
        <v>5442</v>
      </c>
      <c r="D20" s="942">
        <v>45465</v>
      </c>
      <c r="E20" s="871" t="s">
        <v>283</v>
      </c>
      <c r="F20" s="871" t="s">
        <v>283</v>
      </c>
      <c r="G20" s="871" t="s">
        <v>283</v>
      </c>
      <c r="H20" s="757">
        <f>D20+16</f>
        <v>45481</v>
      </c>
      <c r="I20" s="757">
        <f t="shared" si="0"/>
        <v>45484</v>
      </c>
      <c r="J20" s="757">
        <f t="shared" si="1"/>
        <v>45491</v>
      </c>
      <c r="K20" s="757">
        <f t="shared" si="2"/>
        <v>45492</v>
      </c>
      <c r="L20" s="757">
        <f t="shared" si="3"/>
        <v>45494</v>
      </c>
      <c r="M20" s="757">
        <f t="shared" si="4"/>
        <v>45462</v>
      </c>
      <c r="N20" s="757">
        <f t="shared" si="4"/>
        <v>45462</v>
      </c>
    </row>
    <row r="21" spans="1:14" ht="16.5" hidden="1" customHeight="1">
      <c r="A21" s="1020" t="s">
        <v>5443</v>
      </c>
      <c r="B21" s="967" t="s">
        <v>2000</v>
      </c>
      <c r="C21" s="968" t="s">
        <v>5444</v>
      </c>
      <c r="D21" s="942">
        <v>45479</v>
      </c>
      <c r="E21" s="757">
        <v>45486</v>
      </c>
      <c r="F21" s="757">
        <v>45485</v>
      </c>
      <c r="G21" s="757">
        <v>45486</v>
      </c>
      <c r="H21" s="871" t="s">
        <v>283</v>
      </c>
      <c r="I21" s="757">
        <f t="shared" si="0"/>
        <v>45498</v>
      </c>
      <c r="J21" s="757">
        <f t="shared" si="1"/>
        <v>45505</v>
      </c>
      <c r="K21" s="757">
        <f t="shared" si="2"/>
        <v>45506</v>
      </c>
      <c r="L21" s="757">
        <f t="shared" si="3"/>
        <v>45508</v>
      </c>
      <c r="M21" s="757">
        <f t="shared" si="4"/>
        <v>45469</v>
      </c>
      <c r="N21" s="990">
        <f>WEEKNUM(M21)</f>
        <v>26</v>
      </c>
    </row>
    <row r="22" spans="1:14" ht="16.5" hidden="1" customHeight="1">
      <c r="A22" s="985"/>
      <c r="B22" s="967" t="s">
        <v>3676</v>
      </c>
      <c r="C22" s="968" t="s">
        <v>5445</v>
      </c>
      <c r="D22" s="942">
        <v>45491</v>
      </c>
      <c r="E22" s="871" t="s">
        <v>283</v>
      </c>
      <c r="F22" s="871" t="s">
        <v>283</v>
      </c>
      <c r="G22" s="871" t="s">
        <v>283</v>
      </c>
      <c r="H22" s="871" t="s">
        <v>283</v>
      </c>
      <c r="I22" s="757">
        <f t="shared" si="0"/>
        <v>45510</v>
      </c>
      <c r="J22" s="757">
        <f t="shared" si="1"/>
        <v>45517</v>
      </c>
      <c r="K22" s="757">
        <f t="shared" si="2"/>
        <v>45518</v>
      </c>
      <c r="L22" s="757">
        <f t="shared" si="3"/>
        <v>45520</v>
      </c>
      <c r="M22" s="757">
        <f t="shared" si="4"/>
        <v>45476</v>
      </c>
      <c r="N22" s="990">
        <f t="shared" ref="N22:N29" si="5">WEEKNUM(M22)</f>
        <v>27</v>
      </c>
    </row>
    <row r="23" spans="1:14" ht="16.5" hidden="1" customHeight="1">
      <c r="A23" s="1020" t="s">
        <v>5446</v>
      </c>
      <c r="B23" s="967" t="s">
        <v>5422</v>
      </c>
      <c r="C23" s="968" t="s">
        <v>5447</v>
      </c>
      <c r="D23" s="942">
        <v>45480</v>
      </c>
      <c r="E23" s="757">
        <f t="shared" ref="E23" si="6">D23+6</f>
        <v>45486</v>
      </c>
      <c r="F23" s="757">
        <f t="shared" ref="F23" si="7">D23+9</f>
        <v>45489</v>
      </c>
      <c r="G23" s="757">
        <f t="shared" ref="G23" si="8">D23+10</f>
        <v>45490</v>
      </c>
      <c r="H23" s="757">
        <f>D23+16</f>
        <v>45496</v>
      </c>
      <c r="I23" s="757">
        <f t="shared" si="0"/>
        <v>45499</v>
      </c>
      <c r="J23" s="757">
        <f t="shared" si="1"/>
        <v>45506</v>
      </c>
      <c r="K23" s="757">
        <f t="shared" si="2"/>
        <v>45507</v>
      </c>
      <c r="L23" s="757">
        <f t="shared" si="3"/>
        <v>45509</v>
      </c>
      <c r="M23" s="757">
        <f t="shared" si="4"/>
        <v>45483</v>
      </c>
      <c r="N23" s="990">
        <f t="shared" si="5"/>
        <v>28</v>
      </c>
    </row>
    <row r="24" spans="1:14" ht="16.5" hidden="1" customHeight="1">
      <c r="A24" s="1020"/>
      <c r="B24" s="967" t="s">
        <v>5430</v>
      </c>
      <c r="C24" s="968" t="s">
        <v>5448</v>
      </c>
      <c r="D24" s="942">
        <v>45495</v>
      </c>
      <c r="E24" s="757">
        <f t="shared" ref="E24" si="9">D24+6</f>
        <v>45501</v>
      </c>
      <c r="F24" s="757">
        <f t="shared" ref="F24" si="10">D24+9</f>
        <v>45504</v>
      </c>
      <c r="G24" s="757">
        <f t="shared" ref="G24" si="11">D24+10</f>
        <v>45505</v>
      </c>
      <c r="H24" s="871" t="s">
        <v>283</v>
      </c>
      <c r="I24" s="757">
        <f t="shared" si="0"/>
        <v>45514</v>
      </c>
      <c r="J24" s="757">
        <f t="shared" si="1"/>
        <v>45521</v>
      </c>
      <c r="K24" s="757">
        <f t="shared" si="2"/>
        <v>45522</v>
      </c>
      <c r="L24" s="757">
        <f t="shared" si="3"/>
        <v>45524</v>
      </c>
      <c r="M24" s="757">
        <f t="shared" si="4"/>
        <v>45490</v>
      </c>
      <c r="N24" s="990">
        <f t="shared" si="5"/>
        <v>29</v>
      </c>
    </row>
    <row r="25" spans="1:14" ht="16.5" hidden="1" customHeight="1">
      <c r="A25" s="1020"/>
      <c r="B25" s="967" t="s">
        <v>3519</v>
      </c>
      <c r="C25" s="968" t="s">
        <v>5449</v>
      </c>
      <c r="D25" s="942">
        <v>45505</v>
      </c>
      <c r="E25" s="871" t="s">
        <v>283</v>
      </c>
      <c r="F25" s="871" t="s">
        <v>283</v>
      </c>
      <c r="G25" s="871" t="s">
        <v>283</v>
      </c>
      <c r="H25" s="757">
        <f>D25+16</f>
        <v>45521</v>
      </c>
      <c r="I25" s="757">
        <f t="shared" si="0"/>
        <v>45524</v>
      </c>
      <c r="J25" s="757">
        <f t="shared" si="1"/>
        <v>45531</v>
      </c>
      <c r="K25" s="757">
        <f t="shared" si="2"/>
        <v>45532</v>
      </c>
      <c r="L25" s="757">
        <f t="shared" si="3"/>
        <v>45534</v>
      </c>
      <c r="M25" s="757">
        <f t="shared" si="4"/>
        <v>45497</v>
      </c>
      <c r="N25" s="990">
        <f t="shared" si="5"/>
        <v>30</v>
      </c>
    </row>
    <row r="26" spans="1:14" ht="16.5" hidden="1" customHeight="1">
      <c r="A26" s="1020"/>
      <c r="B26" s="967" t="s">
        <v>5450</v>
      </c>
      <c r="C26" s="968" t="s">
        <v>5451</v>
      </c>
      <c r="D26" s="942">
        <v>45510</v>
      </c>
      <c r="E26" s="757">
        <f t="shared" ref="E26" si="12">D26+6</f>
        <v>45516</v>
      </c>
      <c r="F26" s="757">
        <f t="shared" ref="F26" si="13">D26+9</f>
        <v>45519</v>
      </c>
      <c r="G26" s="757">
        <f t="shared" ref="G26" si="14">D26+10</f>
        <v>45520</v>
      </c>
      <c r="H26" s="871" t="s">
        <v>283</v>
      </c>
      <c r="I26" s="757">
        <f t="shared" si="0"/>
        <v>45529</v>
      </c>
      <c r="J26" s="757">
        <f t="shared" si="1"/>
        <v>45536</v>
      </c>
      <c r="K26" s="757">
        <f t="shared" si="2"/>
        <v>45537</v>
      </c>
      <c r="L26" s="757">
        <f t="shared" si="3"/>
        <v>45539</v>
      </c>
      <c r="M26" s="757">
        <f t="shared" si="4"/>
        <v>45504</v>
      </c>
      <c r="N26" s="990">
        <f t="shared" si="5"/>
        <v>31</v>
      </c>
    </row>
    <row r="27" spans="1:14" ht="20.100000000000001" hidden="1" customHeight="1">
      <c r="A27" s="1020" t="s">
        <v>5422</v>
      </c>
      <c r="B27" s="967" t="s">
        <v>2000</v>
      </c>
      <c r="C27" s="968" t="s">
        <v>5452</v>
      </c>
      <c r="D27" s="942">
        <v>45516</v>
      </c>
      <c r="E27" s="757">
        <f t="shared" ref="E27" si="15">D27+6</f>
        <v>45522</v>
      </c>
      <c r="F27" s="757">
        <f t="shared" ref="F27" si="16">D27+9</f>
        <v>45525</v>
      </c>
      <c r="G27" s="757">
        <f t="shared" ref="G27" si="17">D27+10</f>
        <v>45526</v>
      </c>
      <c r="H27" s="757">
        <f>D27+16</f>
        <v>45532</v>
      </c>
      <c r="I27" s="757">
        <f t="shared" si="0"/>
        <v>45535</v>
      </c>
      <c r="J27" s="757">
        <f t="shared" si="1"/>
        <v>45542</v>
      </c>
      <c r="K27" s="757">
        <f t="shared" si="2"/>
        <v>45543</v>
      </c>
      <c r="L27" s="757">
        <f t="shared" si="3"/>
        <v>45545</v>
      </c>
      <c r="M27" s="757">
        <f t="shared" si="4"/>
        <v>45511</v>
      </c>
      <c r="N27" s="990">
        <f t="shared" si="5"/>
        <v>32</v>
      </c>
    </row>
    <row r="28" spans="1:14" ht="20.100000000000001" hidden="1" customHeight="1">
      <c r="A28" s="985"/>
      <c r="B28" s="967" t="s">
        <v>3676</v>
      </c>
      <c r="C28" s="968" t="s">
        <v>5453</v>
      </c>
      <c r="D28" s="942">
        <v>45525</v>
      </c>
      <c r="E28" s="871" t="s">
        <v>283</v>
      </c>
      <c r="F28" s="871" t="s">
        <v>283</v>
      </c>
      <c r="G28" s="871" t="s">
        <v>283</v>
      </c>
      <c r="H28" s="757">
        <f>D28+16</f>
        <v>45541</v>
      </c>
      <c r="I28" s="757">
        <f t="shared" si="0"/>
        <v>45544</v>
      </c>
      <c r="J28" s="757">
        <f t="shared" si="1"/>
        <v>45551</v>
      </c>
      <c r="K28" s="757">
        <f t="shared" si="2"/>
        <v>45552</v>
      </c>
      <c r="L28" s="757">
        <f t="shared" si="3"/>
        <v>45554</v>
      </c>
      <c r="M28" s="757">
        <f t="shared" si="4"/>
        <v>45518</v>
      </c>
      <c r="N28" s="990">
        <f t="shared" si="5"/>
        <v>33</v>
      </c>
    </row>
    <row r="29" spans="1:14" ht="20.100000000000001" hidden="1" customHeight="1">
      <c r="A29" s="1020" t="s">
        <v>5425</v>
      </c>
      <c r="B29" s="967" t="s">
        <v>5422</v>
      </c>
      <c r="C29" s="968" t="s">
        <v>5454</v>
      </c>
      <c r="D29" s="942">
        <v>45528</v>
      </c>
      <c r="E29" s="757">
        <f t="shared" ref="E29:E33" si="18">D29+6</f>
        <v>45534</v>
      </c>
      <c r="F29" s="757">
        <f t="shared" ref="F29:F34" si="19">D29+9</f>
        <v>45537</v>
      </c>
      <c r="G29" s="757">
        <f t="shared" ref="G29:G34" si="20">D29+10</f>
        <v>45538</v>
      </c>
      <c r="H29" s="871" t="s">
        <v>283</v>
      </c>
      <c r="I29" s="757">
        <f t="shared" si="0"/>
        <v>45547</v>
      </c>
      <c r="J29" s="757">
        <f t="shared" si="1"/>
        <v>45554</v>
      </c>
      <c r="K29" s="757">
        <f t="shared" si="2"/>
        <v>45555</v>
      </c>
      <c r="L29" s="757">
        <f t="shared" si="3"/>
        <v>45557</v>
      </c>
      <c r="M29" s="757">
        <f t="shared" si="4"/>
        <v>45525</v>
      </c>
      <c r="N29" s="990">
        <f t="shared" si="5"/>
        <v>34</v>
      </c>
    </row>
    <row r="30" spans="1:14" ht="20.100000000000001" hidden="1" customHeight="1">
      <c r="A30" s="1020"/>
      <c r="B30" s="967" t="s">
        <v>5430</v>
      </c>
      <c r="C30" s="968" t="s">
        <v>5455</v>
      </c>
      <c r="D30" s="942">
        <v>45535</v>
      </c>
      <c r="E30" s="871" t="s">
        <v>283</v>
      </c>
      <c r="F30" s="871" t="s">
        <v>283</v>
      </c>
      <c r="G30" s="871" t="s">
        <v>283</v>
      </c>
      <c r="H30" s="757">
        <f>D30+16</f>
        <v>45551</v>
      </c>
      <c r="I30" s="757">
        <f t="shared" si="0"/>
        <v>45554</v>
      </c>
      <c r="J30" s="757">
        <f t="shared" si="1"/>
        <v>45561</v>
      </c>
      <c r="K30" s="757">
        <f t="shared" si="2"/>
        <v>45562</v>
      </c>
      <c r="L30" s="757">
        <f t="shared" si="3"/>
        <v>45564</v>
      </c>
      <c r="M30" s="757">
        <f t="shared" ref="M30" si="21">M29+7</f>
        <v>45532</v>
      </c>
      <c r="N30" s="990">
        <f t="shared" ref="N30:N35" si="22">WEEKNUM(M30)</f>
        <v>35</v>
      </c>
    </row>
    <row r="31" spans="1:14" ht="20.100000000000001" hidden="1" customHeight="1">
      <c r="A31" s="1020"/>
      <c r="B31" s="967" t="s">
        <v>3519</v>
      </c>
      <c r="C31" s="968" t="s">
        <v>5456</v>
      </c>
      <c r="D31" s="942">
        <v>45552</v>
      </c>
      <c r="E31" s="757">
        <f t="shared" si="18"/>
        <v>45558</v>
      </c>
      <c r="F31" s="757">
        <f>D31+9</f>
        <v>45561</v>
      </c>
      <c r="G31" s="757">
        <f t="shared" si="20"/>
        <v>45562</v>
      </c>
      <c r="H31" s="871" t="s">
        <v>283</v>
      </c>
      <c r="I31" s="757">
        <f t="shared" si="0"/>
        <v>45571</v>
      </c>
      <c r="J31" s="757">
        <f t="shared" si="1"/>
        <v>45578</v>
      </c>
      <c r="K31" s="757">
        <f t="shared" si="2"/>
        <v>45579</v>
      </c>
      <c r="L31" s="757">
        <f t="shared" si="3"/>
        <v>45581</v>
      </c>
      <c r="M31" s="757">
        <f t="shared" ref="M31" si="23">M30+7</f>
        <v>45539</v>
      </c>
      <c r="N31" s="990">
        <f t="shared" si="22"/>
        <v>36</v>
      </c>
    </row>
    <row r="32" spans="1:14" ht="20.100000000000001" hidden="1" customHeight="1">
      <c r="A32" s="1020"/>
      <c r="B32" s="967" t="s">
        <v>5450</v>
      </c>
      <c r="C32" s="968" t="s">
        <v>5457</v>
      </c>
      <c r="D32" s="942">
        <v>45557</v>
      </c>
      <c r="E32" s="871" t="s">
        <v>283</v>
      </c>
      <c r="F32" s="871" t="s">
        <v>283</v>
      </c>
      <c r="G32" s="871" t="s">
        <v>283</v>
      </c>
      <c r="H32" s="757">
        <v>45561</v>
      </c>
      <c r="I32" s="757">
        <v>45564</v>
      </c>
      <c r="J32" s="757">
        <v>45571</v>
      </c>
      <c r="K32" s="757">
        <v>45572</v>
      </c>
      <c r="L32" s="757">
        <v>45574</v>
      </c>
      <c r="M32" s="757">
        <f t="shared" ref="M32" si="24">M31+7</f>
        <v>45546</v>
      </c>
      <c r="N32" s="990">
        <f t="shared" si="22"/>
        <v>37</v>
      </c>
    </row>
    <row r="33" spans="1:14" ht="20.100000000000001" hidden="1" customHeight="1">
      <c r="A33" s="1020" t="s">
        <v>5458</v>
      </c>
      <c r="B33" s="967" t="s">
        <v>5459</v>
      </c>
      <c r="C33" s="968" t="s">
        <v>5460</v>
      </c>
      <c r="D33" s="942">
        <v>45557</v>
      </c>
      <c r="E33" s="757">
        <f t="shared" si="18"/>
        <v>45563</v>
      </c>
      <c r="F33" s="757">
        <f t="shared" si="19"/>
        <v>45566</v>
      </c>
      <c r="G33" s="757">
        <f t="shared" si="20"/>
        <v>45567</v>
      </c>
      <c r="H33" s="871" t="s">
        <v>283</v>
      </c>
      <c r="I33" s="757">
        <f t="shared" ref="I33:I40" si="25">D33+19</f>
        <v>45576</v>
      </c>
      <c r="J33" s="757">
        <f t="shared" ref="J33:J40" si="26">D33+26</f>
        <v>45583</v>
      </c>
      <c r="K33" s="757">
        <f t="shared" ref="K33:K41" si="27">D33+27</f>
        <v>45584</v>
      </c>
      <c r="L33" s="757">
        <f t="shared" ref="L33:L41" si="28">D33+29</f>
        <v>45586</v>
      </c>
      <c r="M33" s="757">
        <f t="shared" ref="M33:M34" si="29">M32+7</f>
        <v>45553</v>
      </c>
      <c r="N33" s="990">
        <f t="shared" si="22"/>
        <v>38</v>
      </c>
    </row>
    <row r="34" spans="1:14" ht="20.100000000000001" hidden="1" customHeight="1">
      <c r="A34" s="985"/>
      <c r="B34" s="967" t="s">
        <v>3676</v>
      </c>
      <c r="C34" s="968" t="s">
        <v>5461</v>
      </c>
      <c r="D34" s="942">
        <v>45564</v>
      </c>
      <c r="E34" s="871" t="s">
        <v>283</v>
      </c>
      <c r="F34" s="757">
        <f t="shared" si="19"/>
        <v>45573</v>
      </c>
      <c r="G34" s="757">
        <f t="shared" si="20"/>
        <v>45574</v>
      </c>
      <c r="H34" s="871" t="s">
        <v>283</v>
      </c>
      <c r="I34" s="757">
        <f t="shared" si="25"/>
        <v>45583</v>
      </c>
      <c r="J34" s="757">
        <f t="shared" si="26"/>
        <v>45590</v>
      </c>
      <c r="K34" s="757">
        <f t="shared" si="27"/>
        <v>45591</v>
      </c>
      <c r="L34" s="757">
        <f t="shared" si="28"/>
        <v>45593</v>
      </c>
      <c r="M34" s="757">
        <f t="shared" si="29"/>
        <v>45560</v>
      </c>
      <c r="N34" s="990">
        <f t="shared" si="22"/>
        <v>39</v>
      </c>
    </row>
    <row r="35" spans="1:14" ht="20.100000000000001" hidden="1" customHeight="1">
      <c r="A35" s="1020"/>
      <c r="B35" s="967" t="s">
        <v>5422</v>
      </c>
      <c r="C35" s="968" t="s">
        <v>5462</v>
      </c>
      <c r="D35" s="942">
        <v>45568</v>
      </c>
      <c r="E35" s="757">
        <f t="shared" ref="E35:E36" si="30">D35+6</f>
        <v>45574</v>
      </c>
      <c r="F35" s="757">
        <f t="shared" ref="F35:F36" si="31">D35+9</f>
        <v>45577</v>
      </c>
      <c r="G35" s="757">
        <f t="shared" ref="G35:G36" si="32">D35+10</f>
        <v>45578</v>
      </c>
      <c r="H35" s="757">
        <f>D35+16</f>
        <v>45584</v>
      </c>
      <c r="I35" s="757">
        <f t="shared" si="25"/>
        <v>45587</v>
      </c>
      <c r="J35" s="757">
        <f t="shared" si="26"/>
        <v>45594</v>
      </c>
      <c r="K35" s="757">
        <f t="shared" si="27"/>
        <v>45595</v>
      </c>
      <c r="L35" s="757">
        <f t="shared" si="28"/>
        <v>45597</v>
      </c>
      <c r="M35" s="757">
        <f t="shared" ref="M35:M43" si="33">M34+7</f>
        <v>45567</v>
      </c>
      <c r="N35" s="990">
        <f t="shared" si="22"/>
        <v>40</v>
      </c>
    </row>
    <row r="36" spans="1:14" ht="20.100000000000001" hidden="1" customHeight="1">
      <c r="A36" s="1020"/>
      <c r="B36" s="967" t="s">
        <v>5430</v>
      </c>
      <c r="C36" s="968" t="s">
        <v>5463</v>
      </c>
      <c r="D36" s="942">
        <v>45574</v>
      </c>
      <c r="E36" s="757">
        <f t="shared" si="30"/>
        <v>45580</v>
      </c>
      <c r="F36" s="757">
        <f t="shared" si="31"/>
        <v>45583</v>
      </c>
      <c r="G36" s="757">
        <f t="shared" si="32"/>
        <v>45584</v>
      </c>
      <c r="H36" s="757">
        <f>D36+16</f>
        <v>45590</v>
      </c>
      <c r="I36" s="757">
        <f t="shared" si="25"/>
        <v>45593</v>
      </c>
      <c r="J36" s="757">
        <f t="shared" si="26"/>
        <v>45600</v>
      </c>
      <c r="K36" s="757">
        <f t="shared" si="27"/>
        <v>45601</v>
      </c>
      <c r="L36" s="757">
        <f t="shared" si="28"/>
        <v>45603</v>
      </c>
      <c r="M36" s="757">
        <f t="shared" si="33"/>
        <v>45574</v>
      </c>
      <c r="N36" s="990">
        <f t="shared" ref="N36:N41" si="34">WEEKNUM(M36)</f>
        <v>41</v>
      </c>
    </row>
    <row r="37" spans="1:14" ht="20.100000000000001" hidden="1" customHeight="1">
      <c r="A37" s="1020"/>
      <c r="B37" s="967" t="s">
        <v>3519</v>
      </c>
      <c r="C37" s="968" t="s">
        <v>5464</v>
      </c>
      <c r="D37" s="942">
        <v>45598</v>
      </c>
      <c r="E37" s="1591" t="s">
        <v>283</v>
      </c>
      <c r="F37" s="1592"/>
      <c r="G37" s="1597"/>
      <c r="H37" s="757">
        <f>D37+16</f>
        <v>45614</v>
      </c>
      <c r="I37" s="757">
        <f t="shared" si="25"/>
        <v>45617</v>
      </c>
      <c r="J37" s="757">
        <f t="shared" si="26"/>
        <v>45624</v>
      </c>
      <c r="K37" s="757">
        <f t="shared" si="27"/>
        <v>45625</v>
      </c>
      <c r="L37" s="757">
        <f t="shared" si="28"/>
        <v>45627</v>
      </c>
      <c r="M37" s="757">
        <f t="shared" si="33"/>
        <v>45581</v>
      </c>
      <c r="N37" s="990">
        <f t="shared" si="34"/>
        <v>42</v>
      </c>
    </row>
    <row r="38" spans="1:14" ht="20.100000000000001" hidden="1" customHeight="1">
      <c r="A38" s="1020" t="s">
        <v>5465</v>
      </c>
      <c r="B38" s="967" t="s">
        <v>5466</v>
      </c>
      <c r="C38" s="968" t="s">
        <v>5467</v>
      </c>
      <c r="D38" s="942">
        <v>45587</v>
      </c>
      <c r="E38" s="757">
        <f t="shared" ref="E38" si="35">D38+6</f>
        <v>45593</v>
      </c>
      <c r="F38" s="757">
        <f t="shared" ref="F38" si="36">D38+9</f>
        <v>45596</v>
      </c>
      <c r="G38" s="757">
        <f t="shared" ref="G38" si="37">D38+10</f>
        <v>45597</v>
      </c>
      <c r="H38" s="757">
        <f>D38+16</f>
        <v>45603</v>
      </c>
      <c r="I38" s="757">
        <f t="shared" si="25"/>
        <v>45606</v>
      </c>
      <c r="J38" s="757">
        <f t="shared" si="26"/>
        <v>45613</v>
      </c>
      <c r="K38" s="757">
        <f t="shared" si="27"/>
        <v>45614</v>
      </c>
      <c r="L38" s="757">
        <f t="shared" si="28"/>
        <v>45616</v>
      </c>
      <c r="M38" s="757">
        <f t="shared" si="33"/>
        <v>45588</v>
      </c>
      <c r="N38" s="990">
        <f t="shared" si="34"/>
        <v>43</v>
      </c>
    </row>
    <row r="39" spans="1:14" ht="20.100000000000001" hidden="1" customHeight="1">
      <c r="A39" s="1020"/>
      <c r="B39" s="967" t="s">
        <v>5459</v>
      </c>
      <c r="C39" s="968" t="s">
        <v>5468</v>
      </c>
      <c r="D39" s="942">
        <v>45599</v>
      </c>
      <c r="E39" s="757">
        <f t="shared" ref="E39:E43" si="38">D39+6</f>
        <v>45605</v>
      </c>
      <c r="F39" s="757">
        <f t="shared" ref="F39:F40" si="39">D39+9</f>
        <v>45608</v>
      </c>
      <c r="G39" s="757">
        <f t="shared" ref="G39:G40" si="40">D39+10</f>
        <v>45609</v>
      </c>
      <c r="H39" s="871" t="s">
        <v>283</v>
      </c>
      <c r="I39" s="757">
        <f t="shared" si="25"/>
        <v>45618</v>
      </c>
      <c r="J39" s="757">
        <f t="shared" si="26"/>
        <v>45625</v>
      </c>
      <c r="K39" s="757">
        <f t="shared" si="27"/>
        <v>45626</v>
      </c>
      <c r="L39" s="757">
        <f t="shared" si="28"/>
        <v>45628</v>
      </c>
      <c r="M39" s="757">
        <f t="shared" si="33"/>
        <v>45595</v>
      </c>
      <c r="N39" s="990">
        <f t="shared" si="34"/>
        <v>44</v>
      </c>
    </row>
    <row r="40" spans="1:14" ht="20.100000000000001" hidden="1" customHeight="1">
      <c r="A40" s="985"/>
      <c r="B40" s="967" t="s">
        <v>3676</v>
      </c>
      <c r="C40" s="968" t="s">
        <v>5469</v>
      </c>
      <c r="D40" s="942">
        <v>45612</v>
      </c>
      <c r="E40" s="757">
        <f t="shared" si="38"/>
        <v>45618</v>
      </c>
      <c r="F40" s="757">
        <f t="shared" si="39"/>
        <v>45621</v>
      </c>
      <c r="G40" s="757">
        <f t="shared" si="40"/>
        <v>45622</v>
      </c>
      <c r="H40" s="871" t="s">
        <v>283</v>
      </c>
      <c r="I40" s="757">
        <f t="shared" si="25"/>
        <v>45631</v>
      </c>
      <c r="J40" s="757">
        <f t="shared" si="26"/>
        <v>45638</v>
      </c>
      <c r="K40" s="757">
        <f t="shared" si="27"/>
        <v>45639</v>
      </c>
      <c r="L40" s="757">
        <f t="shared" si="28"/>
        <v>45641</v>
      </c>
      <c r="M40" s="757">
        <f t="shared" si="33"/>
        <v>45602</v>
      </c>
      <c r="N40" s="990">
        <f t="shared" si="34"/>
        <v>45</v>
      </c>
    </row>
    <row r="41" spans="1:14" ht="20.100000000000001" hidden="1" customHeight="1">
      <c r="A41" s="1020"/>
      <c r="B41" s="967" t="s">
        <v>5422</v>
      </c>
      <c r="C41" s="968" t="s">
        <v>5470</v>
      </c>
      <c r="D41" s="942">
        <v>45623</v>
      </c>
      <c r="E41" s="871" t="s">
        <v>283</v>
      </c>
      <c r="F41" s="871" t="s">
        <v>283</v>
      </c>
      <c r="G41" s="1061" t="s">
        <v>283</v>
      </c>
      <c r="H41" s="757">
        <v>45629</v>
      </c>
      <c r="I41" s="757">
        <v>45632</v>
      </c>
      <c r="J41" s="757">
        <v>45639</v>
      </c>
      <c r="K41" s="757">
        <f t="shared" si="27"/>
        <v>45650</v>
      </c>
      <c r="L41" s="757">
        <f t="shared" si="28"/>
        <v>45652</v>
      </c>
      <c r="M41" s="757">
        <f t="shared" si="33"/>
        <v>45609</v>
      </c>
      <c r="N41" s="990">
        <f t="shared" si="34"/>
        <v>46</v>
      </c>
    </row>
    <row r="42" spans="1:14" ht="20.100000000000001" hidden="1" customHeight="1">
      <c r="A42" s="1020" t="s">
        <v>5471</v>
      </c>
      <c r="B42" s="967" t="s">
        <v>5430</v>
      </c>
      <c r="C42" s="968" t="s">
        <v>5472</v>
      </c>
      <c r="D42" s="942">
        <v>45619</v>
      </c>
      <c r="E42" s="757">
        <v>45632</v>
      </c>
      <c r="F42" s="757">
        <v>45622</v>
      </c>
      <c r="G42" s="1061" t="s">
        <v>283</v>
      </c>
      <c r="H42" s="871" t="s">
        <v>283</v>
      </c>
      <c r="I42" s="757">
        <v>45638</v>
      </c>
      <c r="J42" s="757">
        <v>45641</v>
      </c>
      <c r="K42" s="757">
        <v>45642</v>
      </c>
      <c r="L42" s="757">
        <v>45644</v>
      </c>
      <c r="M42" s="757">
        <f t="shared" si="33"/>
        <v>45616</v>
      </c>
      <c r="N42" s="990">
        <f t="shared" ref="N42:N43" si="41">WEEKNUM(M42)</f>
        <v>47</v>
      </c>
    </row>
    <row r="43" spans="1:14" ht="20.100000000000001" hidden="1" customHeight="1">
      <c r="A43" s="1020"/>
      <c r="B43" s="967" t="s">
        <v>3519</v>
      </c>
      <c r="C43" s="968" t="s">
        <v>5473</v>
      </c>
      <c r="D43" s="942">
        <v>45635</v>
      </c>
      <c r="E43" s="757">
        <f t="shared" si="38"/>
        <v>45641</v>
      </c>
      <c r="F43" s="871" t="s">
        <v>283</v>
      </c>
      <c r="G43" s="1061" t="s">
        <v>283</v>
      </c>
      <c r="H43" s="871" t="s">
        <v>283</v>
      </c>
      <c r="I43" s="757">
        <f>D43+19</f>
        <v>45654</v>
      </c>
      <c r="J43" s="757">
        <f>D43+26</f>
        <v>45661</v>
      </c>
      <c r="K43" s="757">
        <f>D43+27</f>
        <v>45662</v>
      </c>
      <c r="L43" s="871" t="s">
        <v>283</v>
      </c>
      <c r="M43" s="757">
        <f t="shared" si="33"/>
        <v>45623</v>
      </c>
      <c r="N43" s="990">
        <f t="shared" si="41"/>
        <v>48</v>
      </c>
    </row>
    <row r="44" spans="1:14" ht="20.100000000000001" hidden="1" customHeight="1">
      <c r="A44" s="1020" t="s">
        <v>5466</v>
      </c>
      <c r="B44" s="967" t="s">
        <v>5474</v>
      </c>
      <c r="C44" s="968" t="s">
        <v>5475</v>
      </c>
      <c r="D44" s="942">
        <v>45631</v>
      </c>
      <c r="E44" s="871" t="s">
        <v>283</v>
      </c>
      <c r="F44" s="757">
        <f>D44+9</f>
        <v>45640</v>
      </c>
      <c r="G44" s="1061" t="s">
        <v>283</v>
      </c>
      <c r="H44" s="757">
        <f>D44+16</f>
        <v>45647</v>
      </c>
      <c r="I44" s="799"/>
      <c r="J44" s="799"/>
      <c r="K44" s="799"/>
      <c r="L44" s="799"/>
      <c r="M44" s="757">
        <f>M43+7</f>
        <v>45630</v>
      </c>
      <c r="N44" s="990">
        <f>WEEKNUM(M44)</f>
        <v>49</v>
      </c>
    </row>
    <row r="45" spans="1:14" ht="20.100000000000001" hidden="1" customHeight="1">
      <c r="A45" s="1020"/>
      <c r="B45" s="967" t="s">
        <v>5459</v>
      </c>
      <c r="C45" s="968" t="s">
        <v>5476</v>
      </c>
      <c r="D45" s="942">
        <v>45645</v>
      </c>
      <c r="E45" s="757">
        <f>D45+6</f>
        <v>45651</v>
      </c>
      <c r="F45" s="757">
        <f>D45+9</f>
        <v>45654</v>
      </c>
      <c r="G45" s="757">
        <f>D45+14</f>
        <v>45659</v>
      </c>
      <c r="H45" s="757">
        <f>D45+19</f>
        <v>45664</v>
      </c>
      <c r="I45" s="757">
        <f>D45+26</f>
        <v>45671</v>
      </c>
      <c r="J45" s="757">
        <f>D45+27</f>
        <v>45672</v>
      </c>
      <c r="K45" s="757">
        <f>D45+29</f>
        <v>45674</v>
      </c>
      <c r="L45" s="757">
        <f>D45+30</f>
        <v>45675</v>
      </c>
      <c r="M45" s="990" t="e">
        <f>WEEKNUM(#REF!)</f>
        <v>#REF!</v>
      </c>
    </row>
    <row r="46" spans="1:14" ht="20.100000000000001" hidden="1" customHeight="1">
      <c r="A46" s="1020"/>
      <c r="B46" s="1015" t="s">
        <v>307</v>
      </c>
      <c r="C46" s="968" t="s">
        <v>5477</v>
      </c>
      <c r="D46" s="942">
        <v>45643</v>
      </c>
      <c r="E46" s="799"/>
      <c r="F46" s="799"/>
      <c r="G46" s="799"/>
      <c r="H46" s="799"/>
      <c r="I46" s="799"/>
      <c r="J46" s="799"/>
      <c r="K46" s="799"/>
      <c r="L46" s="799"/>
      <c r="M46" s="990" t="e">
        <f>WEEKNUM(#REF!)</f>
        <v>#REF!</v>
      </c>
    </row>
    <row r="47" spans="1:14" ht="20.100000000000001" hidden="1" customHeight="1">
      <c r="A47" s="1020"/>
      <c r="B47" s="967" t="s">
        <v>5478</v>
      </c>
      <c r="C47" s="968" t="s">
        <v>5479</v>
      </c>
      <c r="D47" s="942">
        <v>45660</v>
      </c>
      <c r="E47" s="757">
        <f>D47+6</f>
        <v>45666</v>
      </c>
      <c r="F47" s="757">
        <f>D47+9</f>
        <v>45669</v>
      </c>
      <c r="G47" s="757">
        <f>D47+14</f>
        <v>45674</v>
      </c>
      <c r="H47" s="757">
        <f>D47+19</f>
        <v>45679</v>
      </c>
      <c r="I47" s="757">
        <f>D47+26</f>
        <v>45686</v>
      </c>
      <c r="J47" s="757">
        <f>D47+27</f>
        <v>45687</v>
      </c>
      <c r="K47" s="757">
        <f>D47+29</f>
        <v>45689</v>
      </c>
      <c r="L47" s="757">
        <f>D47+30</f>
        <v>45690</v>
      </c>
      <c r="M47" s="990" t="e">
        <f>WEEKNUM(#REF!)</f>
        <v>#REF!</v>
      </c>
    </row>
    <row r="48" spans="1:14" ht="20.100000000000001" hidden="1" customHeight="1">
      <c r="A48" s="1020"/>
      <c r="B48" s="1015" t="s">
        <v>307</v>
      </c>
      <c r="C48" s="968" t="s">
        <v>5480</v>
      </c>
      <c r="D48" s="942">
        <v>45657</v>
      </c>
      <c r="E48" s="799"/>
      <c r="F48" s="799"/>
      <c r="G48" s="799"/>
      <c r="H48" s="799"/>
      <c r="I48" s="799"/>
      <c r="J48" s="799"/>
      <c r="K48" s="799"/>
      <c r="L48" s="799"/>
      <c r="M48" s="990" t="e">
        <f>WEEKNUM(#REF!)</f>
        <v>#REF!</v>
      </c>
    </row>
    <row r="49" spans="1:15" ht="20.100000000000001" hidden="1" customHeight="1">
      <c r="A49" s="1020" t="s">
        <v>3519</v>
      </c>
      <c r="B49" s="967" t="s">
        <v>5430</v>
      </c>
      <c r="C49" s="968" t="s">
        <v>5481</v>
      </c>
      <c r="D49" s="942">
        <v>45667</v>
      </c>
      <c r="E49" s="757">
        <f t="shared" ref="E49" si="42">D49+6</f>
        <v>45673</v>
      </c>
      <c r="F49" s="757">
        <f t="shared" ref="F49" si="43">D49+9</f>
        <v>45676</v>
      </c>
      <c r="G49" s="757">
        <f>D49+14</f>
        <v>45681</v>
      </c>
      <c r="H49" s="757">
        <f>D49+19</f>
        <v>45686</v>
      </c>
      <c r="I49" s="757">
        <f>D49+26</f>
        <v>45693</v>
      </c>
      <c r="J49" s="757">
        <f>D49+27</f>
        <v>45694</v>
      </c>
      <c r="K49" s="757">
        <f>D49+29</f>
        <v>45696</v>
      </c>
      <c r="L49" s="757">
        <f>D49+30</f>
        <v>45697</v>
      </c>
      <c r="M49" s="990" t="e">
        <f>WEEKNUM(#REF!)</f>
        <v>#REF!</v>
      </c>
    </row>
    <row r="50" spans="1:15" ht="20.100000000000001" hidden="1" customHeight="1">
      <c r="A50" s="1020"/>
      <c r="B50" s="967" t="s">
        <v>3519</v>
      </c>
      <c r="C50" s="968" t="s">
        <v>5482</v>
      </c>
      <c r="D50" s="942">
        <v>45671</v>
      </c>
      <c r="E50" s="757">
        <f t="shared" ref="E50" si="44">D50+6</f>
        <v>45677</v>
      </c>
      <c r="F50" s="757">
        <f t="shared" ref="F50" si="45">D50+9</f>
        <v>45680</v>
      </c>
      <c r="G50" s="757">
        <f t="shared" ref="G50" si="46">D50+14</f>
        <v>45685</v>
      </c>
      <c r="H50" s="757">
        <f>D50+19</f>
        <v>45690</v>
      </c>
      <c r="I50" s="757">
        <f>D50+26</f>
        <v>45697</v>
      </c>
      <c r="J50" s="757">
        <f>D50+27</f>
        <v>45698</v>
      </c>
      <c r="K50" s="757">
        <f>D50+29</f>
        <v>45700</v>
      </c>
      <c r="L50" s="757">
        <f>D50+30</f>
        <v>45701</v>
      </c>
      <c r="M50" s="990" t="e">
        <f>WEEKNUM(#REF!)</f>
        <v>#REF!</v>
      </c>
    </row>
    <row r="51" spans="1:15" ht="20.100000000000001" hidden="1" customHeight="1">
      <c r="A51" s="1020" t="s">
        <v>3521</v>
      </c>
      <c r="B51" s="967" t="s">
        <v>5459</v>
      </c>
      <c r="C51" s="968" t="s">
        <v>5483</v>
      </c>
      <c r="D51" s="942">
        <v>45683</v>
      </c>
      <c r="E51" s="757">
        <f>D51+6</f>
        <v>45689</v>
      </c>
      <c r="F51" s="757">
        <f>D51+9</f>
        <v>45692</v>
      </c>
      <c r="G51" s="871" t="s">
        <v>283</v>
      </c>
      <c r="H51" s="757">
        <v>45699</v>
      </c>
      <c r="I51" s="757">
        <v>45711</v>
      </c>
      <c r="J51" s="757">
        <v>45712</v>
      </c>
      <c r="K51" s="757">
        <v>45714</v>
      </c>
      <c r="L51" s="757">
        <v>45715</v>
      </c>
      <c r="M51" s="990" t="e">
        <f>WEEKNUM(#REF!)</f>
        <v>#REF!</v>
      </c>
    </row>
    <row r="52" spans="1:15" ht="20.100000000000001" hidden="1" customHeight="1">
      <c r="A52" s="1020" t="s">
        <v>5484</v>
      </c>
      <c r="B52" s="1015" t="s">
        <v>307</v>
      </c>
      <c r="C52" s="968" t="s">
        <v>5485</v>
      </c>
      <c r="D52" s="799">
        <v>45695</v>
      </c>
      <c r="E52" s="799">
        <f>D52+6</f>
        <v>45701</v>
      </c>
      <c r="F52" s="799">
        <f>D52+9</f>
        <v>45704</v>
      </c>
      <c r="G52" s="799">
        <f>D52+14</f>
        <v>45709</v>
      </c>
      <c r="H52" s="799">
        <f>D52+19</f>
        <v>45714</v>
      </c>
      <c r="I52" s="799">
        <f>D52+26</f>
        <v>45721</v>
      </c>
      <c r="J52" s="799">
        <f>D52+27</f>
        <v>45722</v>
      </c>
      <c r="K52" s="799">
        <f>D52+29</f>
        <v>45724</v>
      </c>
      <c r="L52" s="799">
        <f>D52+30</f>
        <v>45725</v>
      </c>
      <c r="M52" s="990" t="e">
        <f>WEEKNUM(#REF!)</f>
        <v>#REF!</v>
      </c>
    </row>
    <row r="53" spans="1:15" ht="20.100000000000001" hidden="1" customHeight="1">
      <c r="A53" s="1020" t="s">
        <v>5486</v>
      </c>
      <c r="B53" s="967" t="s">
        <v>5478</v>
      </c>
      <c r="C53" s="968" t="s">
        <v>5487</v>
      </c>
      <c r="D53" s="942">
        <v>45711</v>
      </c>
      <c r="E53" s="757">
        <v>45718</v>
      </c>
      <c r="F53" s="871" t="s">
        <v>283</v>
      </c>
      <c r="G53" s="871" t="s">
        <v>283</v>
      </c>
      <c r="H53" s="757">
        <v>45722</v>
      </c>
      <c r="I53" s="757">
        <v>45725</v>
      </c>
      <c r="J53" s="757">
        <v>45726</v>
      </c>
      <c r="K53" s="757">
        <v>45728</v>
      </c>
      <c r="L53" s="757">
        <v>45729</v>
      </c>
      <c r="M53" s="990" t="e">
        <f>WEEKNUM(#REF!)</f>
        <v>#REF!</v>
      </c>
    </row>
    <row r="54" spans="1:15" ht="20.100000000000001" hidden="1" customHeight="1">
      <c r="A54" s="1020" t="s">
        <v>3088</v>
      </c>
      <c r="B54" s="967" t="s">
        <v>2499</v>
      </c>
      <c r="C54" s="968" t="s">
        <v>5488</v>
      </c>
      <c r="D54" s="942">
        <v>45708</v>
      </c>
      <c r="E54" s="757">
        <f>D54+6</f>
        <v>45714</v>
      </c>
      <c r="F54" s="757">
        <f>D54+9</f>
        <v>45717</v>
      </c>
      <c r="G54" s="757">
        <f>D54+14</f>
        <v>45722</v>
      </c>
      <c r="H54" s="757">
        <f>D54+19</f>
        <v>45727</v>
      </c>
      <c r="I54" s="757">
        <f>D54+26</f>
        <v>45734</v>
      </c>
      <c r="J54" s="757">
        <f>D54+27</f>
        <v>45735</v>
      </c>
      <c r="K54" s="757">
        <f>D54+29</f>
        <v>45737</v>
      </c>
      <c r="L54" s="757">
        <f>D54+30</f>
        <v>45738</v>
      </c>
      <c r="M54" s="990" t="e">
        <f>WEEKNUM(#REF!)</f>
        <v>#REF!</v>
      </c>
    </row>
    <row r="55" spans="1:15" ht="20.100000000000001" hidden="1" customHeight="1">
      <c r="A55" s="1020" t="s">
        <v>3519</v>
      </c>
      <c r="B55" s="967" t="s">
        <v>5430</v>
      </c>
      <c r="C55" s="968" t="s">
        <v>5489</v>
      </c>
      <c r="D55" s="942">
        <v>45713</v>
      </c>
      <c r="E55" s="871" t="s">
        <v>283</v>
      </c>
      <c r="F55" s="871" t="s">
        <v>283</v>
      </c>
      <c r="G55" s="871" t="s">
        <v>283</v>
      </c>
      <c r="H55" s="757">
        <f>D55+19</f>
        <v>45732</v>
      </c>
      <c r="I55" s="757">
        <f>D55+26</f>
        <v>45739</v>
      </c>
      <c r="J55" s="757">
        <f>D55+27</f>
        <v>45740</v>
      </c>
      <c r="K55" s="757">
        <f>D55+29</f>
        <v>45742</v>
      </c>
      <c r="L55" s="757">
        <f>D55+30</f>
        <v>45743</v>
      </c>
      <c r="M55" s="990" t="e">
        <f>WEEKNUM(#REF!)</f>
        <v>#REF!</v>
      </c>
    </row>
    <row r="56" spans="1:15" ht="20.100000000000001" hidden="1" customHeight="1">
      <c r="A56" s="1020"/>
      <c r="B56" s="967" t="s">
        <v>3521</v>
      </c>
      <c r="C56" s="968" t="s">
        <v>5490</v>
      </c>
      <c r="D56" s="942">
        <v>45719</v>
      </c>
      <c r="E56" s="757">
        <f>D56+6</f>
        <v>45725</v>
      </c>
      <c r="F56" s="757">
        <f>D56+9</f>
        <v>45728</v>
      </c>
      <c r="G56" s="757">
        <f>D56+14</f>
        <v>45733</v>
      </c>
      <c r="H56" s="757">
        <f>D56+19</f>
        <v>45738</v>
      </c>
      <c r="I56" s="871" t="s">
        <v>283</v>
      </c>
      <c r="J56" s="871" t="s">
        <v>283</v>
      </c>
      <c r="K56" s="871" t="s">
        <v>283</v>
      </c>
      <c r="L56" s="871" t="s">
        <v>283</v>
      </c>
      <c r="M56" s="990" t="e">
        <f>WEEKNUM(#REF!)</f>
        <v>#REF!</v>
      </c>
    </row>
    <row r="57" spans="1:15" ht="20.100000000000001" hidden="1" customHeight="1">
      <c r="A57" s="1020" t="s">
        <v>3519</v>
      </c>
      <c r="B57" s="1015" t="s">
        <v>307</v>
      </c>
      <c r="C57" s="968" t="s">
        <v>5491</v>
      </c>
      <c r="D57" s="799"/>
      <c r="E57" s="799"/>
      <c r="F57" s="799"/>
      <c r="G57" s="799"/>
      <c r="H57" s="970"/>
      <c r="I57" s="799"/>
      <c r="J57" s="799"/>
      <c r="K57" s="799"/>
      <c r="L57" s="799"/>
      <c r="M57" s="990" t="e">
        <f>WEEKNUM(#REF!)</f>
        <v>#REF!</v>
      </c>
    </row>
    <row r="58" spans="1:15" ht="24.95" hidden="1" customHeight="1">
      <c r="A58" s="1020"/>
      <c r="B58" s="147" t="s">
        <v>464</v>
      </c>
      <c r="C58" s="749"/>
      <c r="D58" s="9"/>
      <c r="E58" s="9"/>
      <c r="F58" s="9"/>
      <c r="G58" s="9"/>
      <c r="H58" s="9"/>
      <c r="I58" s="9"/>
      <c r="J58" s="9"/>
      <c r="K58" s="9"/>
      <c r="L58" s="9"/>
      <c r="M58" s="599"/>
      <c r="N58" s="146"/>
      <c r="O58" s="146"/>
    </row>
    <row r="59" spans="1:15" ht="24.95" hidden="1" customHeight="1">
      <c r="A59" s="1020"/>
      <c r="B59" s="147"/>
      <c r="C59" s="749"/>
      <c r="D59" s="9"/>
      <c r="E59" s="9"/>
      <c r="F59" s="9"/>
      <c r="G59" s="9"/>
      <c r="H59" s="9"/>
      <c r="I59" s="9"/>
      <c r="J59" s="9"/>
      <c r="K59" s="9"/>
      <c r="L59" s="9"/>
      <c r="M59" s="599"/>
      <c r="N59" s="146"/>
      <c r="O59" s="146"/>
    </row>
    <row r="60" spans="1:15" ht="50.1" hidden="1" customHeight="1">
      <c r="A60" s="1020"/>
      <c r="B60" s="1589" t="s">
        <v>5414</v>
      </c>
      <c r="C60" s="1590"/>
      <c r="D60" s="1640" t="s">
        <v>247</v>
      </c>
      <c r="E60" s="1147" t="s">
        <v>5417</v>
      </c>
      <c r="F60" s="1147" t="s">
        <v>5492</v>
      </c>
      <c r="G60" s="1147" t="s">
        <v>5418</v>
      </c>
      <c r="H60" s="1147" t="s">
        <v>5419</v>
      </c>
      <c r="I60" s="1147" t="s">
        <v>195</v>
      </c>
      <c r="J60" s="1147" t="s">
        <v>127</v>
      </c>
      <c r="K60" s="1174"/>
      <c r="L60" s="1180"/>
    </row>
    <row r="61" spans="1:15" ht="20.100000000000001" hidden="1" customHeight="1">
      <c r="A61" s="1020"/>
      <c r="B61" s="1148" t="s">
        <v>249</v>
      </c>
      <c r="C61" s="1259" t="s">
        <v>250</v>
      </c>
      <c r="D61" s="1641"/>
      <c r="E61" s="1149" t="s">
        <v>134</v>
      </c>
      <c r="F61" s="1149" t="s">
        <v>53</v>
      </c>
      <c r="G61" s="1149" t="s">
        <v>67</v>
      </c>
      <c r="H61" s="1149" t="s">
        <v>159</v>
      </c>
      <c r="I61" s="1149" t="s">
        <v>141</v>
      </c>
      <c r="J61" s="1149" t="s">
        <v>129</v>
      </c>
      <c r="K61" s="1174"/>
      <c r="L61" s="1260" t="s">
        <v>388</v>
      </c>
    </row>
    <row r="62" spans="1:15" ht="20.100000000000001" hidden="1" customHeight="1">
      <c r="A62" s="1020"/>
      <c r="B62" s="1261" t="s">
        <v>3088</v>
      </c>
      <c r="C62" s="1262" t="s">
        <v>5493</v>
      </c>
      <c r="D62" s="1154">
        <v>45731</v>
      </c>
      <c r="E62" s="1151">
        <f>D62+6</f>
        <v>45737</v>
      </c>
      <c r="F62" s="1151">
        <f>E62+5</f>
        <v>45742</v>
      </c>
      <c r="G62" s="1151">
        <f>F62+7</f>
        <v>45749</v>
      </c>
      <c r="H62" s="1151">
        <f>G62+1</f>
        <v>45750</v>
      </c>
      <c r="I62" s="1151">
        <f>H62+2</f>
        <v>45752</v>
      </c>
      <c r="J62" s="1151">
        <f>I62+1</f>
        <v>45753</v>
      </c>
      <c r="K62" s="1174"/>
      <c r="L62" s="1151">
        <v>45729</v>
      </c>
    </row>
    <row r="63" spans="1:15" ht="20.100000000000001" hidden="1" customHeight="1">
      <c r="A63" s="1020" t="s">
        <v>5459</v>
      </c>
      <c r="B63" s="1261" t="s">
        <v>726</v>
      </c>
      <c r="C63" s="1262" t="s">
        <v>5494</v>
      </c>
      <c r="D63" s="1154">
        <v>45750</v>
      </c>
      <c r="E63" s="1155" t="s">
        <v>283</v>
      </c>
      <c r="F63" s="1155" t="s">
        <v>283</v>
      </c>
      <c r="G63" s="1151">
        <v>45762</v>
      </c>
      <c r="H63" s="1151">
        <f t="shared" ref="H63:H69" si="47">G63+1</f>
        <v>45763</v>
      </c>
      <c r="I63" s="1151">
        <f t="shared" ref="I63:I69" si="48">H63+2</f>
        <v>45765</v>
      </c>
      <c r="J63" s="1151">
        <f t="shared" ref="J63:J69" si="49">I63+1</f>
        <v>45766</v>
      </c>
      <c r="K63" s="1174"/>
      <c r="L63" s="1151">
        <f>L62+7</f>
        <v>45736</v>
      </c>
    </row>
    <row r="64" spans="1:15" ht="20.100000000000001" hidden="1" customHeight="1">
      <c r="A64" s="1020"/>
      <c r="B64" s="1261" t="s">
        <v>5478</v>
      </c>
      <c r="C64" s="1262" t="s">
        <v>5495</v>
      </c>
      <c r="D64" s="1154">
        <v>45744</v>
      </c>
      <c r="E64" s="1151">
        <f t="shared" ref="E64:E69" si="50">D64+6</f>
        <v>45750</v>
      </c>
      <c r="F64" s="1155" t="s">
        <v>283</v>
      </c>
      <c r="G64" s="1151">
        <v>45753</v>
      </c>
      <c r="H64" s="1151">
        <f t="shared" si="47"/>
        <v>45754</v>
      </c>
      <c r="I64" s="1151">
        <f t="shared" si="48"/>
        <v>45756</v>
      </c>
      <c r="J64" s="1151">
        <f t="shared" si="49"/>
        <v>45757</v>
      </c>
      <c r="K64" s="1174"/>
      <c r="L64" s="1151">
        <f t="shared" ref="L64:L97" si="51">L63+7</f>
        <v>45743</v>
      </c>
    </row>
    <row r="65" spans="1:12" ht="20.100000000000001" hidden="1" customHeight="1">
      <c r="A65" s="1020" t="s">
        <v>2499</v>
      </c>
      <c r="B65" s="1261" t="s">
        <v>2812</v>
      </c>
      <c r="C65" s="1262" t="s">
        <v>5496</v>
      </c>
      <c r="D65" s="1154">
        <v>45756</v>
      </c>
      <c r="E65" s="1151">
        <f t="shared" si="50"/>
        <v>45762</v>
      </c>
      <c r="F65" s="1151">
        <f t="shared" ref="F65:F69" si="52">E65+5</f>
        <v>45767</v>
      </c>
      <c r="G65" s="1151">
        <f t="shared" ref="G65:G69" si="53">F65+7</f>
        <v>45774</v>
      </c>
      <c r="H65" s="1151">
        <f t="shared" si="47"/>
        <v>45775</v>
      </c>
      <c r="I65" s="1151">
        <f t="shared" si="48"/>
        <v>45777</v>
      </c>
      <c r="J65" s="1151">
        <f t="shared" si="49"/>
        <v>45778</v>
      </c>
      <c r="K65" s="1174"/>
      <c r="L65" s="1151">
        <f t="shared" si="51"/>
        <v>45750</v>
      </c>
    </row>
    <row r="66" spans="1:12" ht="20.100000000000001" hidden="1" customHeight="1">
      <c r="A66" s="1020"/>
      <c r="B66" s="1261" t="s">
        <v>5430</v>
      </c>
      <c r="C66" s="1262" t="s">
        <v>5497</v>
      </c>
      <c r="D66" s="1154">
        <v>45757</v>
      </c>
      <c r="E66" s="1155" t="s">
        <v>283</v>
      </c>
      <c r="F66" s="1151">
        <v>45767</v>
      </c>
      <c r="G66" s="1151">
        <f t="shared" si="53"/>
        <v>45774</v>
      </c>
      <c r="H66" s="1151">
        <f t="shared" si="47"/>
        <v>45775</v>
      </c>
      <c r="I66" s="1151">
        <f t="shared" si="48"/>
        <v>45777</v>
      </c>
      <c r="J66" s="1151">
        <f t="shared" si="49"/>
        <v>45778</v>
      </c>
      <c r="K66" s="1174"/>
      <c r="L66" s="1151">
        <f t="shared" si="51"/>
        <v>45757</v>
      </c>
    </row>
    <row r="67" spans="1:12" ht="20.100000000000001" hidden="1" customHeight="1">
      <c r="A67" s="1020"/>
      <c r="B67" s="1261" t="s">
        <v>3088</v>
      </c>
      <c r="C67" s="1262" t="s">
        <v>5498</v>
      </c>
      <c r="D67" s="1154">
        <v>45767</v>
      </c>
      <c r="E67" s="1151">
        <f t="shared" si="50"/>
        <v>45773</v>
      </c>
      <c r="F67" s="1151">
        <f t="shared" si="52"/>
        <v>45778</v>
      </c>
      <c r="G67" s="1151">
        <f t="shared" si="53"/>
        <v>45785</v>
      </c>
      <c r="H67" s="1151">
        <f t="shared" si="47"/>
        <v>45786</v>
      </c>
      <c r="I67" s="1151">
        <f t="shared" si="48"/>
        <v>45788</v>
      </c>
      <c r="J67" s="1151">
        <f t="shared" si="49"/>
        <v>45789</v>
      </c>
      <c r="K67" s="1174"/>
      <c r="L67" s="1151">
        <f t="shared" si="51"/>
        <v>45764</v>
      </c>
    </row>
    <row r="68" spans="1:12" ht="20.100000000000001" hidden="1" customHeight="1">
      <c r="A68" s="1020"/>
      <c r="B68" s="1261" t="s">
        <v>5478</v>
      </c>
      <c r="C68" s="1262" t="s">
        <v>5499</v>
      </c>
      <c r="D68" s="1154">
        <v>45770</v>
      </c>
      <c r="E68" s="1151">
        <f t="shared" si="50"/>
        <v>45776</v>
      </c>
      <c r="F68" s="1151">
        <f t="shared" si="52"/>
        <v>45781</v>
      </c>
      <c r="G68" s="1151">
        <f t="shared" si="53"/>
        <v>45788</v>
      </c>
      <c r="H68" s="1151">
        <f t="shared" si="47"/>
        <v>45789</v>
      </c>
      <c r="I68" s="1151">
        <f t="shared" si="48"/>
        <v>45791</v>
      </c>
      <c r="J68" s="1151">
        <f t="shared" si="49"/>
        <v>45792</v>
      </c>
      <c r="K68" s="1174"/>
      <c r="L68" s="1151">
        <f t="shared" si="51"/>
        <v>45771</v>
      </c>
    </row>
    <row r="69" spans="1:12" ht="20.100000000000001" hidden="1" customHeight="1">
      <c r="A69" s="1020"/>
      <c r="B69" s="1261" t="s">
        <v>726</v>
      </c>
      <c r="C69" s="1262" t="s">
        <v>5500</v>
      </c>
      <c r="D69" s="1154">
        <v>45779</v>
      </c>
      <c r="E69" s="1151">
        <f t="shared" si="50"/>
        <v>45785</v>
      </c>
      <c r="F69" s="1151">
        <f t="shared" si="52"/>
        <v>45790</v>
      </c>
      <c r="G69" s="1151">
        <f t="shared" si="53"/>
        <v>45797</v>
      </c>
      <c r="H69" s="1151">
        <f t="shared" si="47"/>
        <v>45798</v>
      </c>
      <c r="I69" s="1151">
        <f t="shared" si="48"/>
        <v>45800</v>
      </c>
      <c r="J69" s="1151">
        <f t="shared" si="49"/>
        <v>45801</v>
      </c>
      <c r="K69" s="1174"/>
      <c r="L69" s="1151">
        <f t="shared" si="51"/>
        <v>45778</v>
      </c>
    </row>
    <row r="70" spans="1:12" ht="20.100000000000001" hidden="1" customHeight="1">
      <c r="A70" s="1020" t="s">
        <v>2499</v>
      </c>
      <c r="B70" s="1261" t="s">
        <v>2812</v>
      </c>
      <c r="C70" s="1262" t="s">
        <v>5501</v>
      </c>
      <c r="D70" s="1154">
        <v>45790</v>
      </c>
      <c r="E70" s="1151">
        <f t="shared" ref="E70:E72" si="54">D70+6</f>
        <v>45796</v>
      </c>
      <c r="F70" s="1151">
        <f t="shared" ref="F70:F72" si="55">E70+5</f>
        <v>45801</v>
      </c>
      <c r="G70" s="1151">
        <f t="shared" ref="G70:G72" si="56">F70+7</f>
        <v>45808</v>
      </c>
      <c r="H70" s="1151">
        <f t="shared" ref="H70:H72" si="57">G70+1</f>
        <v>45809</v>
      </c>
      <c r="I70" s="1151">
        <f t="shared" ref="I70:I72" si="58">H70+2</f>
        <v>45811</v>
      </c>
      <c r="J70" s="1151">
        <f t="shared" ref="J70:J72" si="59">I70+1</f>
        <v>45812</v>
      </c>
      <c r="K70" s="1174"/>
      <c r="L70" s="1151">
        <f t="shared" si="51"/>
        <v>45785</v>
      </c>
    </row>
    <row r="71" spans="1:12" ht="20.100000000000001" hidden="1" customHeight="1">
      <c r="A71" s="1020"/>
      <c r="B71" s="1261" t="s">
        <v>5430</v>
      </c>
      <c r="C71" s="1262" t="s">
        <v>5502</v>
      </c>
      <c r="D71" s="1154">
        <v>45794</v>
      </c>
      <c r="E71" s="1151">
        <f t="shared" si="54"/>
        <v>45800</v>
      </c>
      <c r="F71" s="1151">
        <f t="shared" si="55"/>
        <v>45805</v>
      </c>
      <c r="G71" s="1151">
        <f t="shared" si="56"/>
        <v>45812</v>
      </c>
      <c r="H71" s="1151">
        <f t="shared" si="57"/>
        <v>45813</v>
      </c>
      <c r="I71" s="1151">
        <f t="shared" si="58"/>
        <v>45815</v>
      </c>
      <c r="J71" s="1151">
        <f t="shared" si="59"/>
        <v>45816</v>
      </c>
      <c r="K71" s="1174"/>
      <c r="L71" s="1151">
        <f t="shared" si="51"/>
        <v>45792</v>
      </c>
    </row>
    <row r="72" spans="1:12" ht="20.100000000000001" hidden="1" customHeight="1">
      <c r="A72" s="1020"/>
      <c r="B72" s="1261" t="s">
        <v>3088</v>
      </c>
      <c r="C72" s="1262" t="s">
        <v>5503</v>
      </c>
      <c r="D72" s="1154">
        <v>45799</v>
      </c>
      <c r="E72" s="1151">
        <f t="shared" si="54"/>
        <v>45805</v>
      </c>
      <c r="F72" s="1151">
        <f t="shared" si="55"/>
        <v>45810</v>
      </c>
      <c r="G72" s="1151">
        <f t="shared" si="56"/>
        <v>45817</v>
      </c>
      <c r="H72" s="1151">
        <f t="shared" si="57"/>
        <v>45818</v>
      </c>
      <c r="I72" s="1151">
        <f t="shared" si="58"/>
        <v>45820</v>
      </c>
      <c r="J72" s="1151">
        <f t="shared" si="59"/>
        <v>45821</v>
      </c>
      <c r="K72" s="1174"/>
      <c r="L72" s="1151">
        <f t="shared" si="51"/>
        <v>45799</v>
      </c>
    </row>
    <row r="73" spans="1:12" ht="20.100000000000001" hidden="1" customHeight="1">
      <c r="A73" s="1020"/>
      <c r="B73" s="1261" t="s">
        <v>5478</v>
      </c>
      <c r="C73" s="1262" t="s">
        <v>5504</v>
      </c>
      <c r="D73" s="1154">
        <v>45808</v>
      </c>
      <c r="E73" s="1151">
        <f t="shared" ref="E73:E77" si="60">D73+6</f>
        <v>45814</v>
      </c>
      <c r="F73" s="1151">
        <f t="shared" ref="F73:F77" si="61">E73+5</f>
        <v>45819</v>
      </c>
      <c r="G73" s="1151">
        <f t="shared" ref="G73:G77" si="62">F73+7</f>
        <v>45826</v>
      </c>
      <c r="H73" s="1151">
        <f t="shared" ref="H73:H77" si="63">G73+1</f>
        <v>45827</v>
      </c>
      <c r="I73" s="1151">
        <f t="shared" ref="I73:I77" si="64">H73+2</f>
        <v>45829</v>
      </c>
      <c r="J73" s="1151">
        <f t="shared" ref="J73:J77" si="65">I73+1</f>
        <v>45830</v>
      </c>
      <c r="K73" s="1174"/>
      <c r="L73" s="1151">
        <f t="shared" si="51"/>
        <v>45806</v>
      </c>
    </row>
    <row r="74" spans="1:12" ht="20.100000000000001" hidden="1" customHeight="1">
      <c r="A74" s="1020"/>
      <c r="B74" s="1261" t="s">
        <v>726</v>
      </c>
      <c r="C74" s="1262" t="s">
        <v>5505</v>
      </c>
      <c r="D74" s="1154">
        <v>45816</v>
      </c>
      <c r="E74" s="1151">
        <f t="shared" si="60"/>
        <v>45822</v>
      </c>
      <c r="F74" s="1151">
        <f t="shared" si="61"/>
        <v>45827</v>
      </c>
      <c r="G74" s="1151">
        <f t="shared" si="62"/>
        <v>45834</v>
      </c>
      <c r="H74" s="1151">
        <f t="shared" si="63"/>
        <v>45835</v>
      </c>
      <c r="I74" s="1151">
        <f t="shared" si="64"/>
        <v>45837</v>
      </c>
      <c r="J74" s="1151">
        <f t="shared" si="65"/>
        <v>45838</v>
      </c>
      <c r="K74" s="1174"/>
      <c r="L74" s="1151">
        <f t="shared" si="51"/>
        <v>45813</v>
      </c>
    </row>
    <row r="75" spans="1:12" ht="20.100000000000001" hidden="1" customHeight="1">
      <c r="A75" s="1020"/>
      <c r="B75" s="1261" t="s">
        <v>2812</v>
      </c>
      <c r="C75" s="1262" t="s">
        <v>5506</v>
      </c>
      <c r="D75" s="1154">
        <v>45824</v>
      </c>
      <c r="E75" s="1177" t="s">
        <v>283</v>
      </c>
      <c r="F75" s="1151">
        <v>45832</v>
      </c>
      <c r="G75" s="1151">
        <f t="shared" si="62"/>
        <v>45839</v>
      </c>
      <c r="H75" s="1151">
        <f t="shared" si="63"/>
        <v>45840</v>
      </c>
      <c r="I75" s="1151">
        <f t="shared" si="64"/>
        <v>45842</v>
      </c>
      <c r="J75" s="1151">
        <f t="shared" si="65"/>
        <v>45843</v>
      </c>
      <c r="K75" s="1174"/>
      <c r="L75" s="1151">
        <f t="shared" si="51"/>
        <v>45820</v>
      </c>
    </row>
    <row r="76" spans="1:12" ht="20.100000000000001" hidden="1" customHeight="1">
      <c r="A76" s="1020"/>
      <c r="B76" s="1261" t="s">
        <v>5430</v>
      </c>
      <c r="C76" s="1262" t="s">
        <v>5507</v>
      </c>
      <c r="D76" s="1154">
        <v>45828</v>
      </c>
      <c r="E76" s="1151">
        <f t="shared" si="60"/>
        <v>45834</v>
      </c>
      <c r="F76" s="1151">
        <f t="shared" si="61"/>
        <v>45839</v>
      </c>
      <c r="G76" s="1151">
        <f t="shared" si="62"/>
        <v>45846</v>
      </c>
      <c r="H76" s="1151">
        <f t="shared" si="63"/>
        <v>45847</v>
      </c>
      <c r="I76" s="1151">
        <f t="shared" si="64"/>
        <v>45849</v>
      </c>
      <c r="J76" s="1151">
        <f t="shared" si="65"/>
        <v>45850</v>
      </c>
      <c r="K76" s="1174"/>
      <c r="L76" s="1151">
        <f t="shared" si="51"/>
        <v>45827</v>
      </c>
    </row>
    <row r="77" spans="1:12" ht="20.100000000000001" hidden="1" customHeight="1">
      <c r="A77" s="1020"/>
      <c r="B77" s="1261" t="s">
        <v>3088</v>
      </c>
      <c r="C77" s="1262" t="s">
        <v>5508</v>
      </c>
      <c r="D77" s="1154">
        <v>45833</v>
      </c>
      <c r="E77" s="1151">
        <f t="shared" si="60"/>
        <v>45839</v>
      </c>
      <c r="F77" s="1151">
        <f t="shared" si="61"/>
        <v>45844</v>
      </c>
      <c r="G77" s="1151">
        <f t="shared" si="62"/>
        <v>45851</v>
      </c>
      <c r="H77" s="1151">
        <f t="shared" si="63"/>
        <v>45852</v>
      </c>
      <c r="I77" s="1151">
        <f t="shared" si="64"/>
        <v>45854</v>
      </c>
      <c r="J77" s="1151">
        <f t="shared" si="65"/>
        <v>45855</v>
      </c>
      <c r="K77" s="1174"/>
      <c r="L77" s="1151">
        <f t="shared" si="51"/>
        <v>45834</v>
      </c>
    </row>
    <row r="78" spans="1:12" ht="20.100000000000001" hidden="1" customHeight="1">
      <c r="A78" s="1020"/>
      <c r="B78" s="1261" t="s">
        <v>5478</v>
      </c>
      <c r="C78" s="1262" t="s">
        <v>5509</v>
      </c>
      <c r="D78" s="1154">
        <v>45842</v>
      </c>
      <c r="E78" s="1151">
        <f t="shared" ref="E78:E82" si="66">D78+6</f>
        <v>45848</v>
      </c>
      <c r="F78" s="1151">
        <f t="shared" ref="F78:F82" si="67">E78+5</f>
        <v>45853</v>
      </c>
      <c r="G78" s="1151">
        <f t="shared" ref="G78:G82" si="68">F78+7</f>
        <v>45860</v>
      </c>
      <c r="H78" s="1151">
        <f t="shared" ref="H78:H82" si="69">G78+1</f>
        <v>45861</v>
      </c>
      <c r="I78" s="1151">
        <f t="shared" ref="I78:I82" si="70">H78+2</f>
        <v>45863</v>
      </c>
      <c r="J78" s="1151">
        <f t="shared" ref="J78:J82" si="71">I78+1</f>
        <v>45864</v>
      </c>
      <c r="K78" s="1174"/>
      <c r="L78" s="1151">
        <f t="shared" si="51"/>
        <v>45841</v>
      </c>
    </row>
    <row r="79" spans="1:12" ht="20.100000000000001" hidden="1" customHeight="1">
      <c r="A79" s="1020"/>
      <c r="B79" s="1261" t="s">
        <v>726</v>
      </c>
      <c r="C79" s="1262" t="s">
        <v>5510</v>
      </c>
      <c r="D79" s="1154">
        <v>45848</v>
      </c>
      <c r="E79" s="1151">
        <f>D79+6</f>
        <v>45854</v>
      </c>
      <c r="F79" s="1151">
        <f t="shared" si="67"/>
        <v>45859</v>
      </c>
      <c r="G79" s="1151">
        <f t="shared" si="68"/>
        <v>45866</v>
      </c>
      <c r="H79" s="1151">
        <f t="shared" si="69"/>
        <v>45867</v>
      </c>
      <c r="I79" s="1151">
        <f t="shared" si="70"/>
        <v>45869</v>
      </c>
      <c r="J79" s="1151">
        <f t="shared" si="71"/>
        <v>45870</v>
      </c>
      <c r="K79" s="1174"/>
      <c r="L79" s="1151">
        <f t="shared" si="51"/>
        <v>45848</v>
      </c>
    </row>
    <row r="80" spans="1:12" ht="20.100000000000001" hidden="1" customHeight="1">
      <c r="A80" s="1020"/>
      <c r="B80" s="1261" t="s">
        <v>2812</v>
      </c>
      <c r="C80" s="1262" t="s">
        <v>5511</v>
      </c>
      <c r="D80" s="1154">
        <v>45855</v>
      </c>
      <c r="E80" s="1151">
        <f t="shared" si="66"/>
        <v>45861</v>
      </c>
      <c r="F80" s="1151">
        <f t="shared" si="67"/>
        <v>45866</v>
      </c>
      <c r="G80" s="1151">
        <f t="shared" si="68"/>
        <v>45873</v>
      </c>
      <c r="H80" s="1151">
        <f t="shared" si="69"/>
        <v>45874</v>
      </c>
      <c r="I80" s="1151">
        <f t="shared" si="70"/>
        <v>45876</v>
      </c>
      <c r="J80" s="1151">
        <f t="shared" si="71"/>
        <v>45877</v>
      </c>
      <c r="K80" s="1174"/>
      <c r="L80" s="1151">
        <f t="shared" si="51"/>
        <v>45855</v>
      </c>
    </row>
    <row r="81" spans="1:12" ht="20.100000000000001" hidden="1" customHeight="1">
      <c r="A81" s="1020"/>
      <c r="B81" s="1261" t="s">
        <v>5430</v>
      </c>
      <c r="C81" s="1262" t="s">
        <v>5512</v>
      </c>
      <c r="D81" s="1154">
        <v>45862</v>
      </c>
      <c r="E81" s="1151">
        <f t="shared" si="66"/>
        <v>45868</v>
      </c>
      <c r="F81" s="1151">
        <f t="shared" si="67"/>
        <v>45873</v>
      </c>
      <c r="G81" s="1151">
        <f t="shared" si="68"/>
        <v>45880</v>
      </c>
      <c r="H81" s="1151">
        <f t="shared" si="69"/>
        <v>45881</v>
      </c>
      <c r="I81" s="1151">
        <f t="shared" si="70"/>
        <v>45883</v>
      </c>
      <c r="J81" s="1151">
        <f t="shared" si="71"/>
        <v>45884</v>
      </c>
      <c r="K81" s="1174"/>
      <c r="L81" s="1151">
        <f t="shared" si="51"/>
        <v>45862</v>
      </c>
    </row>
    <row r="82" spans="1:12" ht="20.100000000000001" hidden="1" customHeight="1">
      <c r="A82" s="1020"/>
      <c r="B82" s="1261" t="s">
        <v>3088</v>
      </c>
      <c r="C82" s="1262" t="s">
        <v>5513</v>
      </c>
      <c r="D82" s="1154">
        <v>45870</v>
      </c>
      <c r="E82" s="1151">
        <f t="shared" si="66"/>
        <v>45876</v>
      </c>
      <c r="F82" s="1151">
        <f t="shared" si="67"/>
        <v>45881</v>
      </c>
      <c r="G82" s="1151">
        <f t="shared" si="68"/>
        <v>45888</v>
      </c>
      <c r="H82" s="1151">
        <f t="shared" si="69"/>
        <v>45889</v>
      </c>
      <c r="I82" s="1151">
        <f t="shared" si="70"/>
        <v>45891</v>
      </c>
      <c r="J82" s="1151">
        <f t="shared" si="71"/>
        <v>45892</v>
      </c>
      <c r="K82" s="1174"/>
      <c r="L82" s="1151">
        <f t="shared" si="51"/>
        <v>45869</v>
      </c>
    </row>
    <row r="83" spans="1:12" ht="20.100000000000001" hidden="1" customHeight="1">
      <c r="A83" s="1020"/>
      <c r="B83" s="1261" t="s">
        <v>5478</v>
      </c>
      <c r="C83" s="1262" t="s">
        <v>5514</v>
      </c>
      <c r="D83" s="1154">
        <v>45880</v>
      </c>
      <c r="E83" s="1151">
        <f t="shared" ref="E83" si="72">D83+6</f>
        <v>45886</v>
      </c>
      <c r="F83" s="1151">
        <f t="shared" ref="F83" si="73">E83+5</f>
        <v>45891</v>
      </c>
      <c r="G83" s="1151">
        <f t="shared" ref="G83" si="74">F83+7</f>
        <v>45898</v>
      </c>
      <c r="H83" s="1151">
        <f t="shared" ref="H83" si="75">G83+1</f>
        <v>45899</v>
      </c>
      <c r="I83" s="1151">
        <f t="shared" ref="I83" si="76">H83+2</f>
        <v>45901</v>
      </c>
      <c r="J83" s="1151">
        <f t="shared" ref="J83" si="77">I83+1</f>
        <v>45902</v>
      </c>
      <c r="K83" s="1174"/>
      <c r="L83" s="1151">
        <f t="shared" si="51"/>
        <v>45876</v>
      </c>
    </row>
    <row r="84" spans="1:12" ht="20.100000000000001" hidden="1" customHeight="1">
      <c r="A84" s="1020"/>
      <c r="B84" s="1261" t="s">
        <v>726</v>
      </c>
      <c r="C84" s="1262" t="s">
        <v>5515</v>
      </c>
      <c r="D84" s="1154">
        <v>45884</v>
      </c>
      <c r="E84" s="1151">
        <f t="shared" ref="E84:E88" si="78">D84+6</f>
        <v>45890</v>
      </c>
      <c r="F84" s="1151">
        <f t="shared" ref="F84:F88" si="79">E84+5</f>
        <v>45895</v>
      </c>
      <c r="G84" s="1151">
        <f t="shared" ref="G84:G88" si="80">F84+7</f>
        <v>45902</v>
      </c>
      <c r="H84" s="1151">
        <f t="shared" ref="H84:H88" si="81">G84+1</f>
        <v>45903</v>
      </c>
      <c r="I84" s="1151">
        <f t="shared" ref="I84:I88" si="82">H84+2</f>
        <v>45905</v>
      </c>
      <c r="J84" s="1151">
        <f t="shared" ref="J84:J88" si="83">I84+1</f>
        <v>45906</v>
      </c>
      <c r="K84" s="1174"/>
      <c r="L84" s="1151">
        <f t="shared" si="51"/>
        <v>45883</v>
      </c>
    </row>
    <row r="85" spans="1:12" ht="20.100000000000001" hidden="1" customHeight="1">
      <c r="A85" s="1020"/>
      <c r="B85" s="1261" t="s">
        <v>2812</v>
      </c>
      <c r="C85" s="1262" t="s">
        <v>5516</v>
      </c>
      <c r="D85" s="1154">
        <v>45894</v>
      </c>
      <c r="E85" s="1151">
        <f t="shared" si="78"/>
        <v>45900</v>
      </c>
      <c r="F85" s="1151">
        <f t="shared" si="79"/>
        <v>45905</v>
      </c>
      <c r="G85" s="1151">
        <f t="shared" si="80"/>
        <v>45912</v>
      </c>
      <c r="H85" s="1151">
        <f t="shared" si="81"/>
        <v>45913</v>
      </c>
      <c r="I85" s="1151">
        <f t="shared" si="82"/>
        <v>45915</v>
      </c>
      <c r="J85" s="1151">
        <f t="shared" si="83"/>
        <v>45916</v>
      </c>
      <c r="K85" s="1174"/>
      <c r="L85" s="1151">
        <f t="shared" si="51"/>
        <v>45890</v>
      </c>
    </row>
    <row r="86" spans="1:12" ht="20.100000000000001" hidden="1" customHeight="1">
      <c r="A86" s="1020"/>
      <c r="B86" s="1261" t="s">
        <v>5430</v>
      </c>
      <c r="C86" s="1262" t="s">
        <v>5517</v>
      </c>
      <c r="D86" s="1154">
        <v>45897</v>
      </c>
      <c r="E86" s="1151">
        <f t="shared" si="78"/>
        <v>45903</v>
      </c>
      <c r="F86" s="1151">
        <f t="shared" si="79"/>
        <v>45908</v>
      </c>
      <c r="G86" s="1151">
        <f t="shared" si="80"/>
        <v>45915</v>
      </c>
      <c r="H86" s="1151">
        <f t="shared" si="81"/>
        <v>45916</v>
      </c>
      <c r="I86" s="1151">
        <f t="shared" si="82"/>
        <v>45918</v>
      </c>
      <c r="J86" s="1151">
        <f t="shared" si="83"/>
        <v>45919</v>
      </c>
      <c r="K86" s="1174"/>
      <c r="L86" s="1151">
        <f t="shared" si="51"/>
        <v>45897</v>
      </c>
    </row>
    <row r="87" spans="1:12" ht="20.100000000000001" hidden="1" customHeight="1">
      <c r="A87" s="1020"/>
      <c r="B87" s="1261" t="s">
        <v>3088</v>
      </c>
      <c r="C87" s="1262" t="s">
        <v>5518</v>
      </c>
      <c r="D87" s="1154">
        <v>45905</v>
      </c>
      <c r="E87" s="1151">
        <f t="shared" si="78"/>
        <v>45911</v>
      </c>
      <c r="F87" s="1151">
        <f t="shared" si="79"/>
        <v>45916</v>
      </c>
      <c r="G87" s="1151">
        <f t="shared" si="80"/>
        <v>45923</v>
      </c>
      <c r="H87" s="1151">
        <f t="shared" si="81"/>
        <v>45924</v>
      </c>
      <c r="I87" s="1151">
        <f t="shared" si="82"/>
        <v>45926</v>
      </c>
      <c r="J87" s="1151">
        <f t="shared" si="83"/>
        <v>45927</v>
      </c>
      <c r="K87" s="1174"/>
      <c r="L87" s="1151">
        <f t="shared" si="51"/>
        <v>45904</v>
      </c>
    </row>
    <row r="88" spans="1:12" ht="20.100000000000001" hidden="1" customHeight="1">
      <c r="A88" s="1020"/>
      <c r="B88" s="1261" t="s">
        <v>5478</v>
      </c>
      <c r="C88" s="1262" t="s">
        <v>5519</v>
      </c>
      <c r="D88" s="1154">
        <v>45913</v>
      </c>
      <c r="E88" s="1151">
        <f t="shared" si="78"/>
        <v>45919</v>
      </c>
      <c r="F88" s="1151">
        <f t="shared" si="79"/>
        <v>45924</v>
      </c>
      <c r="G88" s="1151">
        <f t="shared" si="80"/>
        <v>45931</v>
      </c>
      <c r="H88" s="1151">
        <f t="shared" si="81"/>
        <v>45932</v>
      </c>
      <c r="I88" s="1151">
        <f t="shared" si="82"/>
        <v>45934</v>
      </c>
      <c r="J88" s="1151">
        <f t="shared" si="83"/>
        <v>45935</v>
      </c>
      <c r="K88" s="1174"/>
      <c r="L88" s="1151">
        <f t="shared" si="51"/>
        <v>45911</v>
      </c>
    </row>
    <row r="89" spans="1:12" ht="20.100000000000001" hidden="1" customHeight="1">
      <c r="A89" s="1020"/>
      <c r="B89" s="1261" t="s">
        <v>726</v>
      </c>
      <c r="C89" s="1262" t="s">
        <v>5520</v>
      </c>
      <c r="D89" s="1154">
        <v>45920</v>
      </c>
      <c r="E89" s="1177" t="s">
        <v>283</v>
      </c>
      <c r="F89" s="1177" t="s">
        <v>283</v>
      </c>
      <c r="G89" s="1151">
        <v>45935</v>
      </c>
      <c r="H89" s="1151">
        <f t="shared" ref="H89:H93" si="84">G89+1</f>
        <v>45936</v>
      </c>
      <c r="I89" s="1151">
        <f t="shared" ref="I89:I93" si="85">H89+2</f>
        <v>45938</v>
      </c>
      <c r="J89" s="1151">
        <f t="shared" ref="J89:J93" si="86">I89+1</f>
        <v>45939</v>
      </c>
      <c r="K89" s="1174"/>
      <c r="L89" s="1151">
        <f t="shared" si="51"/>
        <v>45918</v>
      </c>
    </row>
    <row r="90" spans="1:12" ht="20.100000000000001" hidden="1" customHeight="1">
      <c r="A90" s="1020"/>
      <c r="B90" s="1261" t="s">
        <v>2812</v>
      </c>
      <c r="C90" s="1262" t="s">
        <v>5521</v>
      </c>
      <c r="D90" s="1154">
        <v>45927</v>
      </c>
      <c r="E90" s="1151">
        <f t="shared" ref="E90:E93" si="87">D90+6</f>
        <v>45933</v>
      </c>
      <c r="F90" s="1151">
        <f t="shared" ref="F90:F93" si="88">E90+5</f>
        <v>45938</v>
      </c>
      <c r="G90" s="1151">
        <f t="shared" ref="G90:G93" si="89">F90+7</f>
        <v>45945</v>
      </c>
      <c r="H90" s="1151">
        <f t="shared" si="84"/>
        <v>45946</v>
      </c>
      <c r="I90" s="1151">
        <f t="shared" si="85"/>
        <v>45948</v>
      </c>
      <c r="J90" s="1151">
        <f t="shared" si="86"/>
        <v>45949</v>
      </c>
      <c r="K90" s="1174"/>
      <c r="L90" s="1151">
        <f t="shared" si="51"/>
        <v>45925</v>
      </c>
    </row>
    <row r="91" spans="1:12" ht="20.100000000000001" hidden="1" customHeight="1">
      <c r="A91" s="1020"/>
      <c r="B91" s="1261" t="s">
        <v>5430</v>
      </c>
      <c r="C91" s="1262" t="s">
        <v>5522</v>
      </c>
      <c r="D91" s="1154">
        <v>45934</v>
      </c>
      <c r="E91" s="1151">
        <f t="shared" si="87"/>
        <v>45940</v>
      </c>
      <c r="F91" s="1151">
        <f t="shared" si="88"/>
        <v>45945</v>
      </c>
      <c r="G91" s="1151">
        <f t="shared" si="89"/>
        <v>45952</v>
      </c>
      <c r="H91" s="1151">
        <f t="shared" si="84"/>
        <v>45953</v>
      </c>
      <c r="I91" s="1151">
        <f t="shared" si="85"/>
        <v>45955</v>
      </c>
      <c r="J91" s="1151">
        <f t="shared" si="86"/>
        <v>45956</v>
      </c>
      <c r="K91" s="1174"/>
      <c r="L91" s="1151">
        <f t="shared" si="51"/>
        <v>45932</v>
      </c>
    </row>
    <row r="92" spans="1:12" ht="20.100000000000001" hidden="1" customHeight="1">
      <c r="A92" s="1020"/>
      <c r="B92" s="1261" t="s">
        <v>3088</v>
      </c>
      <c r="C92" s="1262" t="s">
        <v>5523</v>
      </c>
      <c r="D92" s="1154">
        <v>45942</v>
      </c>
      <c r="E92" s="1151">
        <f t="shared" si="87"/>
        <v>45948</v>
      </c>
      <c r="F92" s="1151">
        <f t="shared" si="88"/>
        <v>45953</v>
      </c>
      <c r="G92" s="1151">
        <f t="shared" si="89"/>
        <v>45960</v>
      </c>
      <c r="H92" s="1151">
        <f t="shared" si="84"/>
        <v>45961</v>
      </c>
      <c r="I92" s="1151">
        <f t="shared" si="85"/>
        <v>45963</v>
      </c>
      <c r="J92" s="1151">
        <f>I92+1</f>
        <v>45964</v>
      </c>
      <c r="K92" s="1174"/>
      <c r="L92" s="1151">
        <v>45938</v>
      </c>
    </row>
    <row r="93" spans="1:12" ht="20.100000000000001" hidden="1" customHeight="1">
      <c r="A93" s="1020"/>
      <c r="B93" s="1261" t="s">
        <v>5478</v>
      </c>
      <c r="C93" s="1262" t="s">
        <v>5524</v>
      </c>
      <c r="D93" s="1154">
        <v>45947</v>
      </c>
      <c r="E93" s="1151">
        <f t="shared" si="87"/>
        <v>45953</v>
      </c>
      <c r="F93" s="1151">
        <f t="shared" si="88"/>
        <v>45958</v>
      </c>
      <c r="G93" s="1151">
        <f t="shared" si="89"/>
        <v>45965</v>
      </c>
      <c r="H93" s="1151">
        <f t="shared" si="84"/>
        <v>45966</v>
      </c>
      <c r="I93" s="1151">
        <f t="shared" si="85"/>
        <v>45968</v>
      </c>
      <c r="J93" s="1151">
        <f t="shared" si="86"/>
        <v>45969</v>
      </c>
      <c r="K93" s="1174"/>
      <c r="L93" s="1151">
        <f>L92+7</f>
        <v>45945</v>
      </c>
    </row>
    <row r="94" spans="1:12" ht="20.100000000000001" hidden="1" customHeight="1">
      <c r="A94" s="1020"/>
      <c r="B94" s="1261" t="s">
        <v>726</v>
      </c>
      <c r="C94" s="1262" t="s">
        <v>5525</v>
      </c>
      <c r="D94" s="1154">
        <v>45958</v>
      </c>
      <c r="E94" s="1264" t="s">
        <v>283</v>
      </c>
      <c r="F94" s="1151">
        <v>45965</v>
      </c>
      <c r="G94" s="1151">
        <f>F94+7</f>
        <v>45972</v>
      </c>
      <c r="H94" s="1151">
        <f t="shared" ref="H94:H97" si="90">G94+1</f>
        <v>45973</v>
      </c>
      <c r="I94" s="1151">
        <f t="shared" ref="I94:I97" si="91">H94+2</f>
        <v>45975</v>
      </c>
      <c r="J94" s="1151">
        <f t="shared" ref="J94:J97" si="92">I94+1</f>
        <v>45976</v>
      </c>
      <c r="K94" s="1174"/>
      <c r="L94" s="1151">
        <f t="shared" si="51"/>
        <v>45952</v>
      </c>
    </row>
    <row r="95" spans="1:12" ht="20.100000000000001" hidden="1" customHeight="1">
      <c r="A95" s="1020"/>
      <c r="B95" s="1261" t="s">
        <v>2812</v>
      </c>
      <c r="C95" s="1262" t="s">
        <v>5526</v>
      </c>
      <c r="D95" s="1154">
        <v>45962</v>
      </c>
      <c r="E95" s="1151">
        <f t="shared" ref="E95:E97" si="93">D95+6</f>
        <v>45968</v>
      </c>
      <c r="F95" s="1151">
        <f t="shared" ref="F95:F97" si="94">E95+5</f>
        <v>45973</v>
      </c>
      <c r="G95" s="1151">
        <f t="shared" ref="G95:G97" si="95">F95+7</f>
        <v>45980</v>
      </c>
      <c r="H95" s="1151">
        <f t="shared" si="90"/>
        <v>45981</v>
      </c>
      <c r="I95" s="1151">
        <f t="shared" si="91"/>
        <v>45983</v>
      </c>
      <c r="J95" s="1151">
        <f t="shared" si="92"/>
        <v>45984</v>
      </c>
      <c r="K95" s="1174"/>
      <c r="L95" s="1151">
        <f t="shared" si="51"/>
        <v>45959</v>
      </c>
    </row>
    <row r="96" spans="1:12" ht="20.100000000000001" hidden="1" customHeight="1">
      <c r="A96" s="1020"/>
      <c r="B96" s="1261" t="s">
        <v>5430</v>
      </c>
      <c r="C96" s="1262" t="s">
        <v>5527</v>
      </c>
      <c r="D96" s="1154">
        <v>45966</v>
      </c>
      <c r="E96" s="1151">
        <f t="shared" si="93"/>
        <v>45972</v>
      </c>
      <c r="F96" s="1151">
        <f t="shared" si="94"/>
        <v>45977</v>
      </c>
      <c r="G96" s="1151">
        <f t="shared" si="95"/>
        <v>45984</v>
      </c>
      <c r="H96" s="1151">
        <f t="shared" si="90"/>
        <v>45985</v>
      </c>
      <c r="I96" s="1151">
        <f t="shared" si="91"/>
        <v>45987</v>
      </c>
      <c r="J96" s="1151">
        <f t="shared" si="92"/>
        <v>45988</v>
      </c>
      <c r="K96" s="1174"/>
      <c r="L96" s="1151">
        <f t="shared" si="51"/>
        <v>45966</v>
      </c>
    </row>
    <row r="97" spans="1:12" ht="20.100000000000001" hidden="1" customHeight="1">
      <c r="A97" s="1020"/>
      <c r="B97" s="1261" t="s">
        <v>3088</v>
      </c>
      <c r="C97" s="1262" t="s">
        <v>5528</v>
      </c>
      <c r="D97" s="1154">
        <v>45977</v>
      </c>
      <c r="E97" s="1151">
        <f t="shared" si="93"/>
        <v>45983</v>
      </c>
      <c r="F97" s="1151">
        <f t="shared" si="94"/>
        <v>45988</v>
      </c>
      <c r="G97" s="1151">
        <f t="shared" si="95"/>
        <v>45995</v>
      </c>
      <c r="H97" s="1151">
        <f t="shared" si="90"/>
        <v>45996</v>
      </c>
      <c r="I97" s="1151">
        <f t="shared" si="91"/>
        <v>45998</v>
      </c>
      <c r="J97" s="1151">
        <f t="shared" si="92"/>
        <v>45999</v>
      </c>
      <c r="K97" s="1174"/>
      <c r="L97" s="1151">
        <f t="shared" si="51"/>
        <v>45973</v>
      </c>
    </row>
    <row r="98" spans="1:12" ht="20.100000000000001" hidden="1" customHeight="1">
      <c r="A98" s="1020" t="s">
        <v>5529</v>
      </c>
      <c r="B98" s="1265" t="s">
        <v>3644</v>
      </c>
      <c r="C98" s="1262" t="s">
        <v>5530</v>
      </c>
      <c r="D98" s="1154">
        <v>45988</v>
      </c>
      <c r="E98" s="1264" t="s">
        <v>283</v>
      </c>
      <c r="F98" s="1151">
        <f>D98+11</f>
        <v>45999</v>
      </c>
      <c r="G98" s="1264" t="s">
        <v>283</v>
      </c>
      <c r="H98" s="1264" t="s">
        <v>283</v>
      </c>
      <c r="I98" s="1264" t="s">
        <v>283</v>
      </c>
      <c r="J98" s="1264" t="s">
        <v>283</v>
      </c>
      <c r="K98" s="1174"/>
      <c r="L98" s="1151">
        <f t="shared" ref="L98" si="96">L97+7</f>
        <v>45980</v>
      </c>
    </row>
    <row r="99" spans="1:12" ht="20.100000000000001" hidden="1" customHeight="1">
      <c r="A99" s="1020" t="s">
        <v>5531</v>
      </c>
      <c r="B99" s="1266" t="s">
        <v>307</v>
      </c>
      <c r="C99" s="1262" t="s">
        <v>5532</v>
      </c>
      <c r="D99" s="1160">
        <v>45999</v>
      </c>
      <c r="E99" s="1160">
        <f t="shared" ref="E99" si="97">D99+6</f>
        <v>46005</v>
      </c>
      <c r="F99" s="1160">
        <f t="shared" ref="F99" si="98">E99+5</f>
        <v>46010</v>
      </c>
      <c r="G99" s="1160">
        <f t="shared" ref="G99" si="99">F99+7</f>
        <v>46017</v>
      </c>
      <c r="H99" s="1160">
        <f t="shared" ref="H99" si="100">G99+1</f>
        <v>46018</v>
      </c>
      <c r="I99" s="1160">
        <f t="shared" ref="I99" si="101">H99+2</f>
        <v>46020</v>
      </c>
      <c r="J99" s="1160">
        <f t="shared" ref="J99" si="102">I99+1</f>
        <v>46021</v>
      </c>
      <c r="K99" s="1174"/>
      <c r="L99" s="1151">
        <v>46001</v>
      </c>
    </row>
    <row r="100" spans="1:12" ht="20.100000000000001" hidden="1" customHeight="1">
      <c r="A100" s="985" t="s">
        <v>5533</v>
      </c>
      <c r="B100" s="1266" t="s">
        <v>307</v>
      </c>
      <c r="C100" s="1262" t="s">
        <v>5534</v>
      </c>
      <c r="D100" s="1156">
        <v>45994</v>
      </c>
      <c r="E100" s="1156">
        <f t="shared" ref="E100" si="103">D100+6</f>
        <v>46000</v>
      </c>
      <c r="F100" s="1156">
        <f t="shared" ref="F100" si="104">E100+5</f>
        <v>46005</v>
      </c>
      <c r="G100" s="1156">
        <f t="shared" ref="G100" si="105">F100+7</f>
        <v>46012</v>
      </c>
      <c r="H100" s="1156">
        <f t="shared" ref="H100" si="106">G100+1</f>
        <v>46013</v>
      </c>
      <c r="I100" s="1156">
        <f t="shared" ref="I100" si="107">H100+2</f>
        <v>46015</v>
      </c>
      <c r="J100" s="1156">
        <f t="shared" ref="J100" si="108">I100+1</f>
        <v>46016</v>
      </c>
      <c r="K100" s="1174"/>
      <c r="L100" s="1151">
        <v>45994</v>
      </c>
    </row>
    <row r="101" spans="1:12" ht="20.100000000000001" hidden="1" customHeight="1">
      <c r="A101" s="1020" t="s">
        <v>5535</v>
      </c>
      <c r="B101" s="1267" t="s">
        <v>5536</v>
      </c>
      <c r="C101" s="1262" t="s">
        <v>5537</v>
      </c>
      <c r="D101" s="1154">
        <v>46008</v>
      </c>
      <c r="E101" s="1177" t="s">
        <v>283</v>
      </c>
      <c r="F101" s="1177" t="s">
        <v>283</v>
      </c>
      <c r="G101" s="1151">
        <f>D101+18</f>
        <v>46026</v>
      </c>
      <c r="H101" s="1151">
        <f t="shared" ref="H101:H103" si="109">G101+1</f>
        <v>46027</v>
      </c>
      <c r="I101" s="1151">
        <f t="shared" ref="I101:I103" si="110">H101+2</f>
        <v>46029</v>
      </c>
      <c r="J101" s="1151">
        <f t="shared" ref="J101:J102" si="111">I101+1</f>
        <v>46030</v>
      </c>
      <c r="K101" s="1174"/>
      <c r="L101" s="1151">
        <v>46007</v>
      </c>
    </row>
    <row r="102" spans="1:12" ht="20.100000000000001" hidden="1" customHeight="1">
      <c r="A102" s="1020" t="s">
        <v>5538</v>
      </c>
      <c r="B102" s="1266" t="s">
        <v>307</v>
      </c>
      <c r="C102" s="1262" t="s">
        <v>5539</v>
      </c>
      <c r="D102" s="1160">
        <v>46068</v>
      </c>
      <c r="E102" s="1160">
        <f t="shared" ref="E102:E103" si="112">D102+6</f>
        <v>46074</v>
      </c>
      <c r="F102" s="1160">
        <f t="shared" ref="F102:F103" si="113">E102+5</f>
        <v>46079</v>
      </c>
      <c r="G102" s="1160">
        <f t="shared" ref="G102:G103" si="114">F102+7</f>
        <v>46086</v>
      </c>
      <c r="H102" s="1160">
        <f t="shared" si="109"/>
        <v>46087</v>
      </c>
      <c r="I102" s="1160">
        <f t="shared" si="110"/>
        <v>46089</v>
      </c>
      <c r="J102" s="1160">
        <f t="shared" si="111"/>
        <v>46090</v>
      </c>
      <c r="K102" s="1174"/>
      <c r="L102" s="1151">
        <v>46029</v>
      </c>
    </row>
    <row r="103" spans="1:12" ht="20.100000000000001" hidden="1" customHeight="1">
      <c r="A103" s="1020" t="s">
        <v>5540</v>
      </c>
      <c r="B103" s="1265" t="s">
        <v>5541</v>
      </c>
      <c r="C103" s="1262" t="s">
        <v>5542</v>
      </c>
      <c r="D103" s="1154">
        <v>46047</v>
      </c>
      <c r="E103" s="1151">
        <f t="shared" si="112"/>
        <v>46053</v>
      </c>
      <c r="F103" s="1151">
        <f t="shared" si="113"/>
        <v>46058</v>
      </c>
      <c r="G103" s="1151">
        <f t="shared" si="114"/>
        <v>46065</v>
      </c>
      <c r="H103" s="1151">
        <f t="shared" si="109"/>
        <v>46066</v>
      </c>
      <c r="I103" s="1151">
        <f t="shared" si="110"/>
        <v>46068</v>
      </c>
      <c r="J103" s="1151">
        <f>D103+22</f>
        <v>46069</v>
      </c>
      <c r="K103" s="1174"/>
      <c r="L103" s="1151">
        <f t="shared" ref="L103:L116" si="115">L102+7</f>
        <v>46036</v>
      </c>
    </row>
    <row r="104" spans="1:12" ht="20.100000000000001" hidden="1" customHeight="1">
      <c r="A104" s="1020" t="s">
        <v>5543</v>
      </c>
      <c r="B104" s="1265" t="s">
        <v>5544</v>
      </c>
      <c r="C104" s="1262" t="s">
        <v>5545</v>
      </c>
      <c r="D104" s="1154">
        <v>46085</v>
      </c>
      <c r="E104" s="1178" t="s">
        <v>283</v>
      </c>
      <c r="F104" s="1178" t="s">
        <v>283</v>
      </c>
      <c r="G104" s="1178" t="s">
        <v>283</v>
      </c>
      <c r="H104" s="1178" t="s">
        <v>283</v>
      </c>
      <c r="I104" s="1178" t="s">
        <v>283</v>
      </c>
      <c r="J104" s="1178" t="s">
        <v>283</v>
      </c>
      <c r="K104" s="1174"/>
      <c r="L104" s="1151">
        <f>L103+7</f>
        <v>46043</v>
      </c>
    </row>
    <row r="105" spans="1:12" ht="20.100000000000001" hidden="1" customHeight="1">
      <c r="A105" s="1020" t="s">
        <v>5546</v>
      </c>
      <c r="B105" s="1265" t="s">
        <v>5547</v>
      </c>
      <c r="C105" s="1262" t="s">
        <v>5548</v>
      </c>
      <c r="D105" s="1154">
        <v>46059</v>
      </c>
      <c r="E105" s="1178" t="s">
        <v>283</v>
      </c>
      <c r="F105" s="1151">
        <f>D105+11</f>
        <v>46070</v>
      </c>
      <c r="G105" s="1151">
        <f>D105+18</f>
        <v>46077</v>
      </c>
      <c r="H105" s="1151">
        <f t="shared" ref="H105" si="116">G105+1</f>
        <v>46078</v>
      </c>
      <c r="I105" s="1151">
        <f t="shared" ref="I105" si="117">H105+2</f>
        <v>46080</v>
      </c>
      <c r="J105" s="1151">
        <f t="shared" ref="J105" si="118">I105+1</f>
        <v>46081</v>
      </c>
      <c r="K105" s="1174"/>
      <c r="L105" s="1151">
        <f t="shared" si="115"/>
        <v>46050</v>
      </c>
    </row>
    <row r="106" spans="1:12" ht="20.100000000000001" hidden="1" customHeight="1">
      <c r="A106" s="1020" t="s">
        <v>5549</v>
      </c>
      <c r="B106" s="1265" t="s">
        <v>5550</v>
      </c>
      <c r="C106" s="1262" t="s">
        <v>5551</v>
      </c>
      <c r="D106" s="1154">
        <v>46060</v>
      </c>
      <c r="E106" s="1151">
        <f t="shared" ref="E106" si="119">D106+6</f>
        <v>46066</v>
      </c>
      <c r="F106" s="1151">
        <f t="shared" ref="F106" si="120">E106+5</f>
        <v>46071</v>
      </c>
      <c r="G106" s="1151">
        <f t="shared" ref="G106:G107" si="121">F106+7</f>
        <v>46078</v>
      </c>
      <c r="H106" s="1151">
        <f t="shared" ref="H106:H107" si="122">G106+1</f>
        <v>46079</v>
      </c>
      <c r="I106" s="1151">
        <f t="shared" ref="I106:I107" si="123">H106+2</f>
        <v>46081</v>
      </c>
      <c r="J106" s="1151">
        <f t="shared" ref="J106:J107" si="124">I106+1</f>
        <v>46082</v>
      </c>
      <c r="K106" s="1174"/>
      <c r="L106" s="1151">
        <f t="shared" si="115"/>
        <v>46057</v>
      </c>
    </row>
    <row r="107" spans="1:12" ht="20.100000000000001" hidden="1" customHeight="1">
      <c r="A107" s="1020" t="s">
        <v>5552</v>
      </c>
      <c r="B107" s="1265" t="s">
        <v>2812</v>
      </c>
      <c r="C107" s="1262" t="s">
        <v>5553</v>
      </c>
      <c r="D107" s="1154">
        <v>46067</v>
      </c>
      <c r="E107" s="1178" t="s">
        <v>283</v>
      </c>
      <c r="F107" s="1151">
        <f>D107+11</f>
        <v>46078</v>
      </c>
      <c r="G107" s="1151">
        <f t="shared" si="121"/>
        <v>46085</v>
      </c>
      <c r="H107" s="1151">
        <f t="shared" si="122"/>
        <v>46086</v>
      </c>
      <c r="I107" s="1151">
        <f t="shared" si="123"/>
        <v>46088</v>
      </c>
      <c r="J107" s="1151">
        <f t="shared" si="124"/>
        <v>46089</v>
      </c>
      <c r="K107" s="1174"/>
      <c r="L107" s="1151">
        <f t="shared" si="115"/>
        <v>46064</v>
      </c>
    </row>
    <row r="108" spans="1:12" ht="20.100000000000001" hidden="1" customHeight="1">
      <c r="A108" s="1020" t="s">
        <v>5554</v>
      </c>
      <c r="B108" s="1266" t="s">
        <v>307</v>
      </c>
      <c r="C108" s="1262" t="s">
        <v>5555</v>
      </c>
      <c r="D108" s="1160">
        <v>46071</v>
      </c>
      <c r="E108" s="1160">
        <f t="shared" ref="E108" si="125">D108+6</f>
        <v>46077</v>
      </c>
      <c r="F108" s="1160">
        <f t="shared" ref="F108" si="126">E108+5</f>
        <v>46082</v>
      </c>
      <c r="G108" s="1160">
        <f t="shared" ref="G108:G110" si="127">F108+7</f>
        <v>46089</v>
      </c>
      <c r="H108" s="1160">
        <f t="shared" ref="H108:H110" si="128">G108+1</f>
        <v>46090</v>
      </c>
      <c r="I108" s="1160">
        <f t="shared" ref="I108:I110" si="129">H108+2</f>
        <v>46092</v>
      </c>
      <c r="J108" s="1160">
        <f t="shared" ref="J108:J110" si="130">I108+1</f>
        <v>46093</v>
      </c>
      <c r="K108" s="1174"/>
      <c r="L108" s="1151">
        <f t="shared" si="115"/>
        <v>46071</v>
      </c>
    </row>
    <row r="109" spans="1:12" ht="20.100000000000001" hidden="1" customHeight="1">
      <c r="A109" s="1020" t="s">
        <v>5556</v>
      </c>
      <c r="B109" s="1372" t="s">
        <v>459</v>
      </c>
      <c r="C109" s="1262" t="s">
        <v>5557</v>
      </c>
      <c r="D109" s="1154">
        <v>46090</v>
      </c>
      <c r="E109" s="1178" t="s">
        <v>283</v>
      </c>
      <c r="F109" s="1151">
        <f t="shared" ref="F109" si="131">D109+11</f>
        <v>46101</v>
      </c>
      <c r="G109" s="1151">
        <f t="shared" ref="G109" si="132">F109+7</f>
        <v>46108</v>
      </c>
      <c r="H109" s="1151">
        <f t="shared" ref="H109" si="133">G109+1</f>
        <v>46109</v>
      </c>
      <c r="I109" s="1151">
        <f t="shared" ref="I109" si="134">H109+2</f>
        <v>46111</v>
      </c>
      <c r="J109" s="1151">
        <f t="shared" ref="J109" si="135">I109+1</f>
        <v>46112</v>
      </c>
      <c r="K109" s="1174"/>
      <c r="L109" s="1151">
        <f t="shared" si="115"/>
        <v>46078</v>
      </c>
    </row>
    <row r="110" spans="1:12" ht="20.100000000000001" hidden="1" customHeight="1">
      <c r="A110" s="1020" t="s">
        <v>5558</v>
      </c>
      <c r="B110" s="1265" t="s">
        <v>2791</v>
      </c>
      <c r="C110" s="1262" t="s">
        <v>5559</v>
      </c>
      <c r="D110" s="1154">
        <v>46095</v>
      </c>
      <c r="E110" s="1178" t="s">
        <v>283</v>
      </c>
      <c r="F110" s="1151">
        <f t="shared" ref="F110" si="136">D110+11</f>
        <v>46106</v>
      </c>
      <c r="G110" s="1151">
        <f t="shared" si="127"/>
        <v>46113</v>
      </c>
      <c r="H110" s="1151">
        <f t="shared" si="128"/>
        <v>46114</v>
      </c>
      <c r="I110" s="1151">
        <f t="shared" si="129"/>
        <v>46116</v>
      </c>
      <c r="J110" s="1151">
        <f t="shared" si="130"/>
        <v>46117</v>
      </c>
      <c r="K110" s="1174"/>
      <c r="L110" s="1151">
        <f t="shared" si="115"/>
        <v>46085</v>
      </c>
    </row>
    <row r="111" spans="1:12" ht="20.100000000000001" hidden="1" customHeight="1">
      <c r="A111" s="1020" t="s">
        <v>5560</v>
      </c>
      <c r="B111" s="1265" t="s">
        <v>5561</v>
      </c>
      <c r="C111" s="1262" t="s">
        <v>5562</v>
      </c>
      <c r="D111" s="1154">
        <v>46092</v>
      </c>
      <c r="E111" s="1178" t="s">
        <v>283</v>
      </c>
      <c r="F111" s="1178" t="s">
        <v>283</v>
      </c>
      <c r="G111" s="1178" t="s">
        <v>283</v>
      </c>
      <c r="H111" s="1178" t="s">
        <v>283</v>
      </c>
      <c r="I111" s="1178" t="s">
        <v>283</v>
      </c>
      <c r="J111" s="1178" t="s">
        <v>283</v>
      </c>
      <c r="K111" s="1174"/>
      <c r="L111" s="1151">
        <f t="shared" si="115"/>
        <v>46092</v>
      </c>
    </row>
    <row r="112" spans="1:12" ht="20.100000000000001" hidden="1" customHeight="1">
      <c r="A112" s="1020" t="s">
        <v>5563</v>
      </c>
      <c r="B112" s="1265" t="s">
        <v>5564</v>
      </c>
      <c r="C112" s="1262" t="s">
        <v>5565</v>
      </c>
      <c r="D112" s="1154">
        <v>46120</v>
      </c>
      <c r="E112" s="1178" t="s">
        <v>283</v>
      </c>
      <c r="F112" s="1178" t="s">
        <v>283</v>
      </c>
      <c r="G112" s="1151">
        <f>D112+18</f>
        <v>46138</v>
      </c>
      <c r="H112" s="1151">
        <f t="shared" ref="H112:H113" si="137">G112+1</f>
        <v>46139</v>
      </c>
      <c r="I112" s="1178" t="s">
        <v>283</v>
      </c>
      <c r="J112" s="1151">
        <f>D112+22</f>
        <v>46142</v>
      </c>
      <c r="K112" s="1174"/>
      <c r="L112" s="1151">
        <f t="shared" si="115"/>
        <v>46099</v>
      </c>
    </row>
    <row r="113" spans="1:12" ht="20.100000000000001" hidden="1" customHeight="1">
      <c r="A113" s="1020" t="s">
        <v>5566</v>
      </c>
      <c r="B113" s="1265" t="s">
        <v>5567</v>
      </c>
      <c r="C113" s="1262" t="s">
        <v>5568</v>
      </c>
      <c r="D113" s="1154">
        <v>46121</v>
      </c>
      <c r="E113" s="1178" t="s">
        <v>283</v>
      </c>
      <c r="F113" s="1151">
        <f t="shared" ref="F113:F116" si="138">D113+11</f>
        <v>46132</v>
      </c>
      <c r="G113" s="1151">
        <f>F113+7</f>
        <v>46139</v>
      </c>
      <c r="H113" s="1151">
        <f t="shared" si="137"/>
        <v>46140</v>
      </c>
      <c r="I113" s="1151">
        <f t="shared" ref="I113" si="139">H113+2</f>
        <v>46142</v>
      </c>
      <c r="J113" s="1151">
        <f>I113+1</f>
        <v>46143</v>
      </c>
      <c r="K113" s="1174"/>
      <c r="L113" s="1151">
        <f t="shared" si="115"/>
        <v>46106</v>
      </c>
    </row>
    <row r="114" spans="1:12" ht="20.100000000000001" hidden="1" customHeight="1">
      <c r="A114" s="1020" t="s">
        <v>5569</v>
      </c>
      <c r="B114" s="1265" t="s">
        <v>5570</v>
      </c>
      <c r="C114" s="1262" t="s">
        <v>5571</v>
      </c>
      <c r="D114" s="1154">
        <v>46129</v>
      </c>
      <c r="E114" s="1178" t="s">
        <v>283</v>
      </c>
      <c r="F114" s="1151">
        <v>46128</v>
      </c>
      <c r="G114" s="1325">
        <f>F114+7</f>
        <v>46135</v>
      </c>
      <c r="H114" s="1325">
        <f t="shared" ref="H114:H116" si="140">G114+1</f>
        <v>46136</v>
      </c>
      <c r="I114" s="1325">
        <f>H114+2</f>
        <v>46138</v>
      </c>
      <c r="J114" s="1325">
        <f>I114+1</f>
        <v>46139</v>
      </c>
      <c r="K114" s="1174"/>
      <c r="L114" s="1151">
        <f t="shared" si="115"/>
        <v>46113</v>
      </c>
    </row>
    <row r="115" spans="1:12" ht="20.100000000000001" hidden="1" customHeight="1">
      <c r="A115" s="1020" t="s">
        <v>5572</v>
      </c>
      <c r="B115" s="1266" t="s">
        <v>459</v>
      </c>
      <c r="C115" s="1421" t="s">
        <v>5573</v>
      </c>
      <c r="D115" s="1374">
        <v>46139</v>
      </c>
      <c r="E115" s="1178" t="s">
        <v>283</v>
      </c>
      <c r="F115" s="1151">
        <f t="shared" si="138"/>
        <v>46150</v>
      </c>
      <c r="G115" s="1325">
        <f>F115+7</f>
        <v>46157</v>
      </c>
      <c r="H115" s="1325">
        <f t="shared" si="140"/>
        <v>46158</v>
      </c>
      <c r="I115" s="1325">
        <f>H115+2</f>
        <v>46160</v>
      </c>
      <c r="J115" s="1325">
        <f>I115+1</f>
        <v>46161</v>
      </c>
      <c r="K115" s="1174"/>
      <c r="L115" s="1325">
        <f t="shared" si="115"/>
        <v>46120</v>
      </c>
    </row>
    <row r="116" spans="1:12" ht="20.100000000000001" hidden="1" customHeight="1">
      <c r="A116" s="1020" t="s">
        <v>5574</v>
      </c>
      <c r="B116" s="1422" t="s">
        <v>5561</v>
      </c>
      <c r="C116" s="1423" t="s">
        <v>5575</v>
      </c>
      <c r="D116" s="1408">
        <v>46136</v>
      </c>
      <c r="E116" s="1178" t="s">
        <v>283</v>
      </c>
      <c r="F116" s="1151">
        <f t="shared" si="138"/>
        <v>46147</v>
      </c>
      <c r="G116" s="1332">
        <f t="shared" ref="G116" si="141">F116+7</f>
        <v>46154</v>
      </c>
      <c r="H116" s="1332">
        <f t="shared" si="140"/>
        <v>46155</v>
      </c>
      <c r="I116" s="1332">
        <f t="shared" ref="I116" si="142">H116+2</f>
        <v>46157</v>
      </c>
      <c r="J116" s="1334">
        <f>I116+1</f>
        <v>46158</v>
      </c>
      <c r="K116" s="1174"/>
      <c r="L116" s="1342">
        <f t="shared" si="115"/>
        <v>46127</v>
      </c>
    </row>
    <row r="117" spans="1:12" ht="20.100000000000001" hidden="1" customHeight="1">
      <c r="A117" s="1020"/>
      <c r="B117" s="1418"/>
      <c r="C117" s="1419"/>
      <c r="D117" s="1202"/>
      <c r="E117" s="1202"/>
      <c r="F117" s="1202"/>
      <c r="G117" s="1202"/>
      <c r="H117" s="1202"/>
      <c r="I117" s="1202"/>
      <c r="J117" s="1202"/>
      <c r="K117" s="1174"/>
      <c r="L117" s="1202"/>
    </row>
    <row r="118" spans="1:12" ht="42.75" hidden="1" customHeight="1">
      <c r="A118" s="1020"/>
      <c r="B118" s="1589" t="s">
        <v>5414</v>
      </c>
      <c r="C118" s="1605"/>
      <c r="D118" s="1672" t="s">
        <v>247</v>
      </c>
      <c r="E118" s="1416" t="s">
        <v>51</v>
      </c>
      <c r="F118" s="1409" t="s">
        <v>5418</v>
      </c>
      <c r="G118" s="1409" t="s">
        <v>5419</v>
      </c>
      <c r="H118" s="1409" t="s">
        <v>195</v>
      </c>
      <c r="I118" s="1410" t="s">
        <v>127</v>
      </c>
      <c r="K118" s="1174"/>
      <c r="L118" s="1202"/>
    </row>
    <row r="119" spans="1:12" ht="20.100000000000001" hidden="1" customHeight="1">
      <c r="A119" s="1020"/>
      <c r="B119" s="1148" t="s">
        <v>249</v>
      </c>
      <c r="C119" s="1259" t="s">
        <v>250</v>
      </c>
      <c r="D119" s="1673"/>
      <c r="E119" s="1426" t="s">
        <v>53</v>
      </c>
      <c r="F119" s="1424" t="s">
        <v>67</v>
      </c>
      <c r="G119" s="1424" t="s">
        <v>159</v>
      </c>
      <c r="H119" s="1424" t="s">
        <v>141</v>
      </c>
      <c r="I119" s="1425" t="s">
        <v>129</v>
      </c>
      <c r="K119" s="1174"/>
      <c r="L119" s="1427" t="s">
        <v>335</v>
      </c>
    </row>
    <row r="120" spans="1:12" ht="20.100000000000001" hidden="1" customHeight="1">
      <c r="A120" s="1020" t="s">
        <v>5576</v>
      </c>
      <c r="B120" s="1266" t="s">
        <v>459</v>
      </c>
      <c r="C120" s="1262" t="s">
        <v>5577</v>
      </c>
      <c r="D120" s="1377">
        <v>46139</v>
      </c>
      <c r="E120" s="1255">
        <f t="shared" ref="E120:E123" si="143">D120+11</f>
        <v>46150</v>
      </c>
      <c r="F120" s="1255">
        <f t="shared" ref="F120:F123" si="144">E120+7</f>
        <v>46157</v>
      </c>
      <c r="G120" s="1255">
        <f t="shared" ref="G120:G123" si="145">F120+1</f>
        <v>46158</v>
      </c>
      <c r="H120" s="1255">
        <f>G120+2</f>
        <v>46160</v>
      </c>
      <c r="I120" s="1255">
        <f>H120+1</f>
        <v>46161</v>
      </c>
      <c r="K120" s="1174"/>
      <c r="L120" s="1428">
        <v>17</v>
      </c>
    </row>
    <row r="121" spans="1:12" ht="20.100000000000001" hidden="1" customHeight="1">
      <c r="A121" s="1020" t="s">
        <v>5578</v>
      </c>
      <c r="B121" s="1265" t="s">
        <v>2923</v>
      </c>
      <c r="C121" s="1262" t="s">
        <v>5579</v>
      </c>
      <c r="D121" s="1154">
        <v>46146</v>
      </c>
      <c r="E121" s="1255">
        <f t="shared" si="143"/>
        <v>46157</v>
      </c>
      <c r="F121" s="1255">
        <f t="shared" si="144"/>
        <v>46164</v>
      </c>
      <c r="G121" s="1255">
        <f t="shared" si="145"/>
        <v>46165</v>
      </c>
      <c r="H121" s="1255">
        <f t="shared" ref="H121:H123" si="146">G121+2</f>
        <v>46167</v>
      </c>
      <c r="I121" s="1255">
        <f t="shared" ref="I121:I123" si="147">H121+1</f>
        <v>46168</v>
      </c>
      <c r="K121" s="1174"/>
      <c r="L121" s="1263">
        <v>18</v>
      </c>
    </row>
    <row r="122" spans="1:12" ht="20.100000000000001" hidden="1" customHeight="1">
      <c r="A122" s="1020" t="s">
        <v>5580</v>
      </c>
      <c r="B122" s="1265" t="s">
        <v>2000</v>
      </c>
      <c r="C122" s="1262" t="s">
        <v>5581</v>
      </c>
      <c r="D122" s="1154">
        <v>46152</v>
      </c>
      <c r="E122" s="1255">
        <f t="shared" si="143"/>
        <v>46163</v>
      </c>
      <c r="F122" s="1255">
        <f t="shared" si="144"/>
        <v>46170</v>
      </c>
      <c r="G122" s="1255">
        <f t="shared" si="145"/>
        <v>46171</v>
      </c>
      <c r="H122" s="1255">
        <f t="shared" si="146"/>
        <v>46173</v>
      </c>
      <c r="I122" s="1255">
        <f t="shared" si="147"/>
        <v>46174</v>
      </c>
      <c r="K122" s="1174"/>
      <c r="L122" s="1263">
        <v>19</v>
      </c>
    </row>
    <row r="123" spans="1:12" ht="20.100000000000001" hidden="1" customHeight="1">
      <c r="A123" s="1020" t="s">
        <v>5582</v>
      </c>
      <c r="B123" s="1265" t="s">
        <v>5541</v>
      </c>
      <c r="C123" s="1262" t="s">
        <v>5583</v>
      </c>
      <c r="D123" s="1154">
        <v>46163</v>
      </c>
      <c r="E123" s="1255">
        <f t="shared" si="143"/>
        <v>46174</v>
      </c>
      <c r="F123" s="1255">
        <f t="shared" si="144"/>
        <v>46181</v>
      </c>
      <c r="G123" s="1255">
        <f t="shared" si="145"/>
        <v>46182</v>
      </c>
      <c r="H123" s="1255">
        <f t="shared" si="146"/>
        <v>46184</v>
      </c>
      <c r="I123" s="1255">
        <f t="shared" si="147"/>
        <v>46185</v>
      </c>
      <c r="K123" s="1174"/>
      <c r="L123" s="1263">
        <v>20</v>
      </c>
    </row>
    <row r="124" spans="1:12" ht="20.100000000000001" hidden="1" customHeight="1">
      <c r="A124" s="1020" t="s">
        <v>5584</v>
      </c>
      <c r="B124" s="1265" t="s">
        <v>5585</v>
      </c>
      <c r="C124" s="1262" t="s">
        <v>5586</v>
      </c>
      <c r="D124" s="1154">
        <v>46172</v>
      </c>
      <c r="E124" s="1255">
        <f t="shared" ref="E124" si="148">D124+11</f>
        <v>46183</v>
      </c>
      <c r="F124" s="1255">
        <f t="shared" ref="F124" si="149">E124+7</f>
        <v>46190</v>
      </c>
      <c r="G124" s="1255">
        <f t="shared" ref="G124" si="150">F124+1</f>
        <v>46191</v>
      </c>
      <c r="H124" s="1255">
        <f t="shared" ref="H124" si="151">G124+2</f>
        <v>46193</v>
      </c>
      <c r="I124" s="1255">
        <f t="shared" ref="I124" si="152">H124+1</f>
        <v>46194</v>
      </c>
      <c r="K124" s="1174"/>
      <c r="L124" s="1263">
        <v>21</v>
      </c>
    </row>
    <row r="125" spans="1:12" ht="20.100000000000001" hidden="1" customHeight="1">
      <c r="A125" s="1020" t="s">
        <v>5587</v>
      </c>
      <c r="B125" s="1420" t="s">
        <v>5588</v>
      </c>
      <c r="C125" s="1421" t="s">
        <v>5589</v>
      </c>
      <c r="D125" s="1374">
        <v>46181</v>
      </c>
      <c r="E125" s="959" t="s">
        <v>283</v>
      </c>
      <c r="F125" s="959" t="s">
        <v>283</v>
      </c>
      <c r="G125" s="959" t="s">
        <v>283</v>
      </c>
      <c r="H125" s="959" t="s">
        <v>283</v>
      </c>
      <c r="I125" s="959" t="s">
        <v>283</v>
      </c>
      <c r="K125" s="1174"/>
      <c r="L125" s="1400">
        <v>22</v>
      </c>
    </row>
    <row r="126" spans="1:12" ht="20.100000000000001" hidden="1" customHeight="1">
      <c r="A126" s="1020" t="s">
        <v>5590</v>
      </c>
      <c r="B126" s="1471" t="s">
        <v>5591</v>
      </c>
      <c r="C126" s="1472" t="s">
        <v>5592</v>
      </c>
      <c r="D126" s="1234">
        <v>46180</v>
      </c>
      <c r="E126" s="959" t="s">
        <v>283</v>
      </c>
      <c r="F126" s="959" t="s">
        <v>283</v>
      </c>
      <c r="G126" s="959" t="s">
        <v>283</v>
      </c>
      <c r="H126" s="959" t="s">
        <v>283</v>
      </c>
      <c r="I126" s="959" t="s">
        <v>283</v>
      </c>
      <c r="K126" s="1174"/>
      <c r="L126" s="1475">
        <v>23</v>
      </c>
    </row>
    <row r="127" spans="1:12" ht="20.100000000000001" customHeight="1">
      <c r="A127" s="1020"/>
      <c r="B127" s="1418"/>
      <c r="C127" s="1419"/>
      <c r="D127" s="1202"/>
      <c r="E127" s="1202"/>
      <c r="F127" s="1202"/>
      <c r="G127" s="1202"/>
      <c r="H127" s="1202"/>
      <c r="I127" s="1202"/>
      <c r="K127" s="1174"/>
      <c r="L127" s="1399"/>
    </row>
    <row r="128" spans="1:12" ht="36" customHeight="1">
      <c r="A128" s="1020"/>
      <c r="B128" s="1589" t="s">
        <v>5414</v>
      </c>
      <c r="C128" s="1605"/>
      <c r="D128" s="1671" t="s">
        <v>247</v>
      </c>
      <c r="E128" s="1205" t="s">
        <v>5593</v>
      </c>
      <c r="F128" s="1205" t="s">
        <v>51</v>
      </c>
      <c r="G128" s="1205" t="s">
        <v>5418</v>
      </c>
      <c r="H128" s="1205" t="s">
        <v>5419</v>
      </c>
      <c r="I128" s="1205" t="s">
        <v>195</v>
      </c>
      <c r="J128" s="1205" t="s">
        <v>127</v>
      </c>
      <c r="K128" s="1174"/>
      <c r="L128" s="1399"/>
    </row>
    <row r="129" spans="1:12" ht="20.100000000000001" customHeight="1">
      <c r="A129" s="1020"/>
      <c r="B129" s="1148" t="s">
        <v>249</v>
      </c>
      <c r="C129" s="1259" t="s">
        <v>250</v>
      </c>
      <c r="D129" s="1671"/>
      <c r="E129" s="1474" t="s">
        <v>32</v>
      </c>
      <c r="F129" s="1474" t="s">
        <v>53</v>
      </c>
      <c r="G129" s="1474" t="s">
        <v>58</v>
      </c>
      <c r="H129" s="1474" t="s">
        <v>185</v>
      </c>
      <c r="I129" s="1474" t="s">
        <v>159</v>
      </c>
      <c r="J129" s="1474" t="s">
        <v>178</v>
      </c>
      <c r="K129" s="1174"/>
      <c r="L129" s="1427" t="s">
        <v>335</v>
      </c>
    </row>
    <row r="130" spans="1:12" ht="20.100000000000001" hidden="1" customHeight="1">
      <c r="A130" s="1020" t="s">
        <v>5594</v>
      </c>
      <c r="B130" s="1265" t="s">
        <v>5595</v>
      </c>
      <c r="C130" s="1262" t="s">
        <v>5596</v>
      </c>
      <c r="D130" s="959" t="s">
        <v>283</v>
      </c>
      <c r="E130" s="959" t="s">
        <v>283</v>
      </c>
      <c r="F130" s="1255">
        <v>46204</v>
      </c>
      <c r="G130" s="1255">
        <f>F130+5</f>
        <v>46209</v>
      </c>
      <c r="H130" s="1255">
        <f>G130+1</f>
        <v>46210</v>
      </c>
      <c r="I130" s="1255">
        <f>H130+2</f>
        <v>46212</v>
      </c>
      <c r="J130" s="1255">
        <f>I130+1</f>
        <v>46213</v>
      </c>
      <c r="K130" s="1174"/>
      <c r="L130" s="1428">
        <v>24</v>
      </c>
    </row>
    <row r="131" spans="1:12" ht="20.100000000000001" hidden="1" customHeight="1">
      <c r="A131" s="1020" t="s">
        <v>5570</v>
      </c>
      <c r="B131" s="1265" t="s">
        <v>5597</v>
      </c>
      <c r="C131" s="1262" t="s">
        <v>5598</v>
      </c>
      <c r="D131" s="1154">
        <v>46196</v>
      </c>
      <c r="E131" s="959" t="s">
        <v>283</v>
      </c>
      <c r="F131" s="1255">
        <v>46204</v>
      </c>
      <c r="G131" s="1255">
        <f>F131+5</f>
        <v>46209</v>
      </c>
      <c r="H131" s="1255">
        <f>G131+1</f>
        <v>46210</v>
      </c>
      <c r="I131" s="1255">
        <f>H131+2</f>
        <v>46212</v>
      </c>
      <c r="J131" s="1255">
        <f>I131+1</f>
        <v>46213</v>
      </c>
      <c r="K131" s="1174"/>
      <c r="L131" s="1263">
        <v>25</v>
      </c>
    </row>
    <row r="132" spans="1:12" ht="20.100000000000001" hidden="1" customHeight="1">
      <c r="A132" s="1020" t="s">
        <v>5599</v>
      </c>
      <c r="B132" s="1266" t="s">
        <v>459</v>
      </c>
      <c r="C132" s="1262" t="s">
        <v>5600</v>
      </c>
      <c r="D132" s="1154">
        <v>46199</v>
      </c>
      <c r="E132" s="959" t="s">
        <v>283</v>
      </c>
      <c r="F132" s="1255">
        <f t="shared" ref="F132" si="153">D132+11</f>
        <v>46210</v>
      </c>
      <c r="G132" s="1255">
        <f t="shared" ref="G132:G141" si="154">D132+16</f>
        <v>46215</v>
      </c>
      <c r="H132" s="1255">
        <f t="shared" ref="H132:H141" si="155">D132+17</f>
        <v>46216</v>
      </c>
      <c r="I132" s="1255">
        <f t="shared" ref="I132:I141" si="156">D132+19</f>
        <v>46218</v>
      </c>
      <c r="J132" s="1255">
        <f t="shared" ref="J132:J141" si="157">D132+20</f>
        <v>46219</v>
      </c>
      <c r="K132" s="1174"/>
      <c r="L132" s="1263">
        <v>26</v>
      </c>
    </row>
    <row r="133" spans="1:12" ht="20.100000000000001" hidden="1" customHeight="1">
      <c r="A133" s="1020" t="s">
        <v>5601</v>
      </c>
      <c r="B133" s="1265" t="s">
        <v>5561</v>
      </c>
      <c r="C133" s="1262" t="s">
        <v>5602</v>
      </c>
      <c r="D133" s="1154">
        <v>46221</v>
      </c>
      <c r="E133" s="959" t="s">
        <v>283</v>
      </c>
      <c r="F133" s="959" t="s">
        <v>283</v>
      </c>
      <c r="G133" s="959" t="s">
        <v>283</v>
      </c>
      <c r="H133" s="959" t="s">
        <v>283</v>
      </c>
      <c r="I133" s="959" t="s">
        <v>283</v>
      </c>
      <c r="J133" s="959" t="s">
        <v>283</v>
      </c>
      <c r="K133" s="1174"/>
      <c r="L133" s="1263">
        <v>27</v>
      </c>
    </row>
    <row r="134" spans="1:12" ht="20.100000000000001" hidden="1" customHeight="1">
      <c r="A134" s="1020" t="s">
        <v>5603</v>
      </c>
      <c r="B134" s="1265" t="s">
        <v>5604</v>
      </c>
      <c r="C134" s="1262" t="s">
        <v>5605</v>
      </c>
      <c r="D134" s="1154">
        <v>46218</v>
      </c>
      <c r="E134" s="959" t="s">
        <v>283</v>
      </c>
      <c r="F134" s="1255">
        <f t="shared" ref="F134" si="158">D134+11</f>
        <v>46229</v>
      </c>
      <c r="G134" s="1255">
        <f t="shared" ref="G134" si="159">D134+16</f>
        <v>46234</v>
      </c>
      <c r="H134" s="1255">
        <f t="shared" ref="H134" si="160">D134+17</f>
        <v>46235</v>
      </c>
      <c r="I134" s="1255">
        <f t="shared" ref="I134" si="161">D134+19</f>
        <v>46237</v>
      </c>
      <c r="J134" s="1255">
        <f t="shared" ref="J134" si="162">D134+20</f>
        <v>46238</v>
      </c>
      <c r="K134" s="1174"/>
      <c r="L134" s="1263">
        <v>28</v>
      </c>
    </row>
    <row r="135" spans="1:12" ht="20.100000000000001" hidden="1" customHeight="1">
      <c r="A135" s="1020" t="s">
        <v>5604</v>
      </c>
      <c r="B135" s="1265" t="s">
        <v>5561</v>
      </c>
      <c r="C135" s="1262" t="s">
        <v>5606</v>
      </c>
      <c r="D135" s="1154">
        <v>46223</v>
      </c>
      <c r="E135" s="959" t="s">
        <v>283</v>
      </c>
      <c r="F135" s="1255">
        <f t="shared" ref="F135" si="163">D135+11</f>
        <v>46234</v>
      </c>
      <c r="G135" s="1255">
        <f t="shared" si="154"/>
        <v>46239</v>
      </c>
      <c r="H135" s="1255">
        <f t="shared" si="155"/>
        <v>46240</v>
      </c>
      <c r="I135" s="1255">
        <f t="shared" si="156"/>
        <v>46242</v>
      </c>
      <c r="J135" s="1255">
        <f t="shared" si="157"/>
        <v>46243</v>
      </c>
      <c r="K135" s="1174"/>
      <c r="L135" s="1263">
        <v>29</v>
      </c>
    </row>
    <row r="136" spans="1:12" ht="20.100000000000001" hidden="1" customHeight="1">
      <c r="A136" s="1020" t="s">
        <v>5607</v>
      </c>
      <c r="B136" s="1265" t="s">
        <v>5541</v>
      </c>
      <c r="C136" s="1262" t="s">
        <v>5608</v>
      </c>
      <c r="D136" s="1154">
        <v>46239</v>
      </c>
      <c r="E136" s="959" t="s">
        <v>283</v>
      </c>
      <c r="F136" s="1255">
        <f t="shared" ref="F136" si="164">D136+11</f>
        <v>46250</v>
      </c>
      <c r="G136" s="959" t="s">
        <v>283</v>
      </c>
      <c r="H136" s="959" t="s">
        <v>283</v>
      </c>
      <c r="I136" s="959" t="s">
        <v>283</v>
      </c>
      <c r="J136" s="959" t="s">
        <v>283</v>
      </c>
      <c r="K136" s="1174"/>
      <c r="L136" s="1263">
        <v>30</v>
      </c>
    </row>
    <row r="137" spans="1:12" ht="20.100000000000001" hidden="1" customHeight="1">
      <c r="A137" s="1020" t="s">
        <v>5609</v>
      </c>
      <c r="B137" s="1265" t="s">
        <v>5610</v>
      </c>
      <c r="C137" s="1262" t="s">
        <v>5611</v>
      </c>
      <c r="D137" s="959" t="s">
        <v>283</v>
      </c>
      <c r="E137" s="959" t="s">
        <v>283</v>
      </c>
      <c r="F137" s="1255">
        <v>46259</v>
      </c>
      <c r="G137" s="1255">
        <f>F137+5</f>
        <v>46264</v>
      </c>
      <c r="H137" s="1255">
        <f>G137+1</f>
        <v>46265</v>
      </c>
      <c r="I137" s="1255">
        <f>H137+2</f>
        <v>46267</v>
      </c>
      <c r="J137" s="1255">
        <f>I137+1</f>
        <v>46268</v>
      </c>
      <c r="K137" s="1174"/>
      <c r="L137" s="1263">
        <v>31</v>
      </c>
    </row>
    <row r="138" spans="1:12" ht="20.100000000000001" hidden="1" customHeight="1">
      <c r="A138" s="1020" t="s">
        <v>5612</v>
      </c>
      <c r="B138" s="1265" t="s">
        <v>5613</v>
      </c>
      <c r="C138" s="1262" t="s">
        <v>5614</v>
      </c>
      <c r="D138" s="959" t="s">
        <v>283</v>
      </c>
      <c r="E138" s="959" t="s">
        <v>283</v>
      </c>
      <c r="F138" s="1255">
        <v>46261</v>
      </c>
      <c r="G138" s="1255">
        <f>F138+5</f>
        <v>46266</v>
      </c>
      <c r="H138" s="1255">
        <f>G138+1</f>
        <v>46267</v>
      </c>
      <c r="I138" s="1255">
        <f>H138+2</f>
        <v>46269</v>
      </c>
      <c r="J138" s="1255">
        <f>I138+1</f>
        <v>46270</v>
      </c>
      <c r="K138" s="1174"/>
      <c r="L138" s="1263">
        <v>32</v>
      </c>
    </row>
    <row r="139" spans="1:12" ht="20.100000000000001" hidden="1" customHeight="1">
      <c r="A139" s="1020" t="s">
        <v>5615</v>
      </c>
      <c r="B139" s="1265" t="s">
        <v>726</v>
      </c>
      <c r="C139" s="1262" t="s">
        <v>5616</v>
      </c>
      <c r="D139" s="1154">
        <v>46258</v>
      </c>
      <c r="E139" s="959" t="s">
        <v>283</v>
      </c>
      <c r="F139" s="959" t="s">
        <v>283</v>
      </c>
      <c r="G139" s="1255">
        <f t="shared" si="154"/>
        <v>46274</v>
      </c>
      <c r="H139" s="1255">
        <f t="shared" si="155"/>
        <v>46275</v>
      </c>
      <c r="I139" s="1255">
        <f t="shared" si="156"/>
        <v>46277</v>
      </c>
      <c r="J139" s="1255">
        <f t="shared" si="157"/>
        <v>46278</v>
      </c>
      <c r="K139" s="1174"/>
      <c r="L139" s="1263">
        <v>33</v>
      </c>
    </row>
    <row r="140" spans="1:12" ht="20.100000000000001" customHeight="1">
      <c r="A140" s="1020" t="s">
        <v>5617</v>
      </c>
      <c r="B140" s="1265" t="s">
        <v>5595</v>
      </c>
      <c r="C140" s="1262" t="s">
        <v>5618</v>
      </c>
      <c r="D140" s="1154">
        <v>46278</v>
      </c>
      <c r="E140" s="959" t="s">
        <v>283</v>
      </c>
      <c r="F140" s="1255">
        <f t="shared" ref="F140" si="165">D140+11</f>
        <v>46289</v>
      </c>
      <c r="G140" s="959" t="s">
        <v>283</v>
      </c>
      <c r="H140" s="959" t="s">
        <v>283</v>
      </c>
      <c r="I140" s="959" t="s">
        <v>283</v>
      </c>
      <c r="J140" s="959" t="s">
        <v>283</v>
      </c>
      <c r="K140" s="1174"/>
      <c r="L140" s="1263">
        <v>34</v>
      </c>
    </row>
    <row r="141" spans="1:12" ht="20.100000000000001" customHeight="1">
      <c r="A141" s="1020" t="s">
        <v>5619</v>
      </c>
      <c r="B141" s="1265" t="s">
        <v>5620</v>
      </c>
      <c r="C141" s="1262" t="s">
        <v>5621</v>
      </c>
      <c r="D141" s="1154">
        <v>46272</v>
      </c>
      <c r="E141" s="959" t="s">
        <v>283</v>
      </c>
      <c r="F141" s="959" t="s">
        <v>283</v>
      </c>
      <c r="G141" s="1255">
        <f t="shared" si="154"/>
        <v>46288</v>
      </c>
      <c r="H141" s="1255">
        <f t="shared" si="155"/>
        <v>46289</v>
      </c>
      <c r="I141" s="1255">
        <f t="shared" si="156"/>
        <v>46291</v>
      </c>
      <c r="J141" s="1255">
        <f t="shared" si="157"/>
        <v>46292</v>
      </c>
      <c r="K141" s="1174"/>
      <c r="L141" s="1263">
        <v>35</v>
      </c>
    </row>
    <row r="142" spans="1:12" ht="20.100000000000001" customHeight="1">
      <c r="A142" s="1020" t="s">
        <v>5622</v>
      </c>
      <c r="B142" s="1265" t="s">
        <v>5623</v>
      </c>
      <c r="C142" s="1262" t="s">
        <v>5624</v>
      </c>
      <c r="D142" s="1154">
        <v>46279</v>
      </c>
      <c r="E142" s="959" t="s">
        <v>283</v>
      </c>
      <c r="F142" s="1255">
        <f t="shared" ref="F142:F145" si="166">D142+11</f>
        <v>46290</v>
      </c>
      <c r="G142" s="1255">
        <f t="shared" ref="G142:G145" si="167">D142+16</f>
        <v>46295</v>
      </c>
      <c r="H142" s="1255">
        <f t="shared" ref="H142:H145" si="168">D142+17</f>
        <v>46296</v>
      </c>
      <c r="I142" s="1255">
        <f t="shared" ref="I142:I145" si="169">D142+19</f>
        <v>46298</v>
      </c>
      <c r="J142" s="1255">
        <f t="shared" ref="J142:J145" si="170">D142+20</f>
        <v>46299</v>
      </c>
      <c r="K142" s="1174"/>
      <c r="L142" s="1263">
        <v>36</v>
      </c>
    </row>
    <row r="143" spans="1:12" ht="20.100000000000001" customHeight="1">
      <c r="A143" s="1020" t="s">
        <v>5625</v>
      </c>
      <c r="B143" s="1265" t="s">
        <v>5597</v>
      </c>
      <c r="C143" s="1262" t="s">
        <v>5626</v>
      </c>
      <c r="D143" s="1154">
        <v>46283</v>
      </c>
      <c r="E143" s="1255">
        <f t="shared" ref="E143:E145" si="171">D143+5</f>
        <v>46288</v>
      </c>
      <c r="F143" s="959" t="s">
        <v>283</v>
      </c>
      <c r="G143" s="959" t="s">
        <v>283</v>
      </c>
      <c r="H143" s="959" t="s">
        <v>283</v>
      </c>
      <c r="I143" s="959" t="s">
        <v>283</v>
      </c>
      <c r="J143" s="959" t="s">
        <v>283</v>
      </c>
      <c r="K143" s="1174"/>
      <c r="L143" s="1263">
        <v>37</v>
      </c>
    </row>
    <row r="144" spans="1:12" ht="20.100000000000001" customHeight="1">
      <c r="A144" s="1020" t="s">
        <v>5627</v>
      </c>
      <c r="B144" s="1265" t="s">
        <v>5628</v>
      </c>
      <c r="C144" s="1262" t="s">
        <v>5626</v>
      </c>
      <c r="D144" s="1154">
        <v>46286</v>
      </c>
      <c r="E144" s="959" t="s">
        <v>283</v>
      </c>
      <c r="F144" s="959" t="s">
        <v>283</v>
      </c>
      <c r="G144" s="1255">
        <f t="shared" si="167"/>
        <v>46302</v>
      </c>
      <c r="H144" s="1255">
        <f t="shared" si="168"/>
        <v>46303</v>
      </c>
      <c r="I144" s="1255">
        <f t="shared" si="169"/>
        <v>46305</v>
      </c>
      <c r="J144" s="1255">
        <f t="shared" si="170"/>
        <v>46306</v>
      </c>
      <c r="K144" s="1174"/>
      <c r="L144" s="1263">
        <v>38</v>
      </c>
    </row>
    <row r="145" spans="1:15" ht="20.100000000000001" customHeight="1">
      <c r="A145" s="1020" t="s">
        <v>5629</v>
      </c>
      <c r="B145" s="1265" t="s">
        <v>2000</v>
      </c>
      <c r="C145" s="1262" t="s">
        <v>5630</v>
      </c>
      <c r="D145" s="1154">
        <v>46292</v>
      </c>
      <c r="E145" s="1255">
        <f t="shared" si="171"/>
        <v>46297</v>
      </c>
      <c r="F145" s="1255">
        <f t="shared" si="166"/>
        <v>46303</v>
      </c>
      <c r="G145" s="1255">
        <f t="shared" si="167"/>
        <v>46308</v>
      </c>
      <c r="H145" s="1255">
        <f t="shared" si="168"/>
        <v>46309</v>
      </c>
      <c r="I145" s="1255">
        <f t="shared" si="169"/>
        <v>46311</v>
      </c>
      <c r="J145" s="1255">
        <f t="shared" si="170"/>
        <v>46312</v>
      </c>
      <c r="K145" s="1174"/>
      <c r="L145" s="1263">
        <v>39</v>
      </c>
    </row>
    <row r="146" spans="1:15" ht="20.100000000000001" customHeight="1">
      <c r="A146" s="1020" t="s">
        <v>5631</v>
      </c>
      <c r="B146" s="1265" t="s">
        <v>5561</v>
      </c>
      <c r="C146" s="1262" t="s">
        <v>5632</v>
      </c>
      <c r="D146" s="1154">
        <v>46297</v>
      </c>
      <c r="E146" s="1255">
        <f t="shared" ref="E146:E149" si="172">D146+5</f>
        <v>46302</v>
      </c>
      <c r="F146" s="1255">
        <f t="shared" ref="F146:F149" si="173">D146+11</f>
        <v>46308</v>
      </c>
      <c r="G146" s="1255">
        <f t="shared" ref="G146:G149" si="174">D146+16</f>
        <v>46313</v>
      </c>
      <c r="H146" s="1255">
        <f t="shared" ref="H146:H149" si="175">D146+17</f>
        <v>46314</v>
      </c>
      <c r="I146" s="1255">
        <f t="shared" ref="I146:I149" si="176">D146+19</f>
        <v>46316</v>
      </c>
      <c r="J146" s="1255">
        <f t="shared" ref="J146:J149" si="177">D146+20</f>
        <v>46317</v>
      </c>
      <c r="K146" s="1174"/>
      <c r="L146" s="1263">
        <v>40</v>
      </c>
    </row>
    <row r="147" spans="1:15" ht="20.100000000000001" customHeight="1">
      <c r="A147" s="1020" t="s">
        <v>5633</v>
      </c>
      <c r="B147" s="1265" t="s">
        <v>2805</v>
      </c>
      <c r="C147" s="1262" t="s">
        <v>5634</v>
      </c>
      <c r="D147" s="1154">
        <v>46304</v>
      </c>
      <c r="E147" s="1255">
        <f t="shared" si="172"/>
        <v>46309</v>
      </c>
      <c r="F147" s="1255">
        <f t="shared" si="173"/>
        <v>46315</v>
      </c>
      <c r="G147" s="1255">
        <f t="shared" si="174"/>
        <v>46320</v>
      </c>
      <c r="H147" s="1255">
        <f t="shared" si="175"/>
        <v>46321</v>
      </c>
      <c r="I147" s="1255">
        <f t="shared" si="176"/>
        <v>46323</v>
      </c>
      <c r="J147" s="1255">
        <f t="shared" si="177"/>
        <v>46324</v>
      </c>
      <c r="K147" s="1174"/>
      <c r="L147" s="1263">
        <v>41</v>
      </c>
    </row>
    <row r="148" spans="1:15" ht="20.100000000000001" customHeight="1">
      <c r="A148" s="1020" t="s">
        <v>5635</v>
      </c>
      <c r="B148" s="1265" t="s">
        <v>5610</v>
      </c>
      <c r="C148" s="1262" t="s">
        <v>5636</v>
      </c>
      <c r="D148" s="1154">
        <v>46311</v>
      </c>
      <c r="E148" s="1255">
        <f t="shared" si="172"/>
        <v>46316</v>
      </c>
      <c r="F148" s="1255">
        <f t="shared" si="173"/>
        <v>46322</v>
      </c>
      <c r="G148" s="1255">
        <f t="shared" si="174"/>
        <v>46327</v>
      </c>
      <c r="H148" s="1255">
        <f t="shared" si="175"/>
        <v>46328</v>
      </c>
      <c r="I148" s="1255">
        <f t="shared" si="176"/>
        <v>46330</v>
      </c>
      <c r="J148" s="1255">
        <f t="shared" si="177"/>
        <v>46331</v>
      </c>
      <c r="K148" s="1174"/>
      <c r="L148" s="1263">
        <v>42</v>
      </c>
    </row>
    <row r="149" spans="1:15" ht="20.100000000000001" customHeight="1">
      <c r="A149" s="1020" t="s">
        <v>5637</v>
      </c>
      <c r="B149" s="1265" t="s">
        <v>5638</v>
      </c>
      <c r="C149" s="1262" t="s">
        <v>5639</v>
      </c>
      <c r="D149" s="1154">
        <v>46318</v>
      </c>
      <c r="E149" s="1255">
        <f t="shared" si="172"/>
        <v>46323</v>
      </c>
      <c r="F149" s="1255">
        <f t="shared" si="173"/>
        <v>46329</v>
      </c>
      <c r="G149" s="1255">
        <f t="shared" si="174"/>
        <v>46334</v>
      </c>
      <c r="H149" s="1255">
        <f t="shared" si="175"/>
        <v>46335</v>
      </c>
      <c r="I149" s="1255">
        <f t="shared" si="176"/>
        <v>46337</v>
      </c>
      <c r="J149" s="1255">
        <f t="shared" si="177"/>
        <v>46338</v>
      </c>
      <c r="K149" s="1174"/>
      <c r="L149" s="1263">
        <v>43</v>
      </c>
    </row>
    <row r="150" spans="1:15" ht="20.100000000000001" customHeight="1">
      <c r="A150" s="1020" t="s">
        <v>5640</v>
      </c>
      <c r="B150" s="1265" t="s">
        <v>1977</v>
      </c>
      <c r="C150" s="1262" t="s">
        <v>5641</v>
      </c>
      <c r="D150" s="1154">
        <v>46325</v>
      </c>
      <c r="E150" s="1255">
        <f t="shared" ref="E150" si="178">D150+5</f>
        <v>46330</v>
      </c>
      <c r="F150" s="1255">
        <f t="shared" ref="F150" si="179">D150+11</f>
        <v>46336</v>
      </c>
      <c r="G150" s="1255">
        <f t="shared" ref="G150" si="180">D150+16</f>
        <v>46341</v>
      </c>
      <c r="H150" s="1255">
        <f t="shared" ref="H150" si="181">D150+17</f>
        <v>46342</v>
      </c>
      <c r="I150" s="1255">
        <f t="shared" ref="I150" si="182">D150+19</f>
        <v>46344</v>
      </c>
      <c r="J150" s="1255">
        <f t="shared" ref="J150" si="183">D150+20</f>
        <v>46345</v>
      </c>
      <c r="K150" s="1174"/>
      <c r="L150" s="1263">
        <v>44</v>
      </c>
    </row>
    <row r="151" spans="1:15" ht="20.100000000000001" customHeight="1">
      <c r="A151" s="1020"/>
      <c r="B151" s="1265" t="s">
        <v>5642</v>
      </c>
      <c r="C151" s="1262" t="s">
        <v>5643</v>
      </c>
      <c r="D151" s="1154">
        <v>46332</v>
      </c>
      <c r="E151" s="1255">
        <f t="shared" ref="E151:E154" si="184">D151+5</f>
        <v>46337</v>
      </c>
      <c r="F151" s="1255">
        <f t="shared" ref="F151:F154" si="185">D151+11</f>
        <v>46343</v>
      </c>
      <c r="G151" s="1255">
        <f t="shared" ref="G151:G154" si="186">D151+16</f>
        <v>46348</v>
      </c>
      <c r="H151" s="1255">
        <f t="shared" ref="H151:H154" si="187">D151+17</f>
        <v>46349</v>
      </c>
      <c r="I151" s="1255">
        <f t="shared" ref="I151:I154" si="188">D151+19</f>
        <v>46351</v>
      </c>
      <c r="J151" s="1255">
        <f t="shared" ref="J151:J154" si="189">D151+20</f>
        <v>46352</v>
      </c>
      <c r="K151" s="1174"/>
      <c r="L151" s="1263">
        <v>45</v>
      </c>
    </row>
    <row r="152" spans="1:15" ht="20.100000000000001" customHeight="1">
      <c r="A152" s="1020"/>
      <c r="B152" s="1265" t="s">
        <v>5644</v>
      </c>
      <c r="C152" s="1262" t="s">
        <v>5645</v>
      </c>
      <c r="D152" s="1154">
        <v>46339</v>
      </c>
      <c r="E152" s="1255">
        <f t="shared" si="184"/>
        <v>46344</v>
      </c>
      <c r="F152" s="1255">
        <f t="shared" si="185"/>
        <v>46350</v>
      </c>
      <c r="G152" s="1255">
        <f t="shared" si="186"/>
        <v>46355</v>
      </c>
      <c r="H152" s="1255">
        <f t="shared" si="187"/>
        <v>46356</v>
      </c>
      <c r="I152" s="1255">
        <f t="shared" si="188"/>
        <v>46358</v>
      </c>
      <c r="J152" s="1255">
        <f t="shared" si="189"/>
        <v>46359</v>
      </c>
      <c r="K152" s="1174"/>
      <c r="L152" s="1263">
        <v>46</v>
      </c>
    </row>
    <row r="153" spans="1:15" ht="20.100000000000001" customHeight="1">
      <c r="A153" s="1020" t="s">
        <v>5646</v>
      </c>
      <c r="B153" s="1265" t="s">
        <v>5628</v>
      </c>
      <c r="C153" s="1262" t="s">
        <v>5647</v>
      </c>
      <c r="D153" s="1154">
        <v>46346</v>
      </c>
      <c r="E153" s="1255">
        <f t="shared" si="184"/>
        <v>46351</v>
      </c>
      <c r="F153" s="1255">
        <f t="shared" si="185"/>
        <v>46357</v>
      </c>
      <c r="G153" s="1255">
        <f t="shared" si="186"/>
        <v>46362</v>
      </c>
      <c r="H153" s="1255">
        <f t="shared" si="187"/>
        <v>46363</v>
      </c>
      <c r="I153" s="1255">
        <f t="shared" si="188"/>
        <v>46365</v>
      </c>
      <c r="J153" s="1255">
        <f t="shared" si="189"/>
        <v>46366</v>
      </c>
      <c r="K153" s="1174"/>
      <c r="L153" s="1263">
        <v>47</v>
      </c>
    </row>
    <row r="154" spans="1:15" ht="20.100000000000001" customHeight="1">
      <c r="A154" s="1020" t="s">
        <v>5648</v>
      </c>
      <c r="B154" s="1265" t="s">
        <v>5564</v>
      </c>
      <c r="C154" s="1262" t="s">
        <v>5649</v>
      </c>
      <c r="D154" s="1154">
        <v>46353</v>
      </c>
      <c r="E154" s="1255">
        <f t="shared" si="184"/>
        <v>46358</v>
      </c>
      <c r="F154" s="1255">
        <f t="shared" si="185"/>
        <v>46364</v>
      </c>
      <c r="G154" s="1255">
        <f t="shared" si="186"/>
        <v>46369</v>
      </c>
      <c r="H154" s="1255">
        <f t="shared" si="187"/>
        <v>46370</v>
      </c>
      <c r="I154" s="1255">
        <f t="shared" si="188"/>
        <v>46372</v>
      </c>
      <c r="J154" s="1255">
        <f t="shared" si="189"/>
        <v>46373</v>
      </c>
      <c r="K154" s="1174"/>
      <c r="L154" s="1263">
        <v>48</v>
      </c>
    </row>
    <row r="155" spans="1:15" ht="24.95" customHeight="1">
      <c r="A155" s="1020"/>
      <c r="B155" s="147" t="s">
        <v>464</v>
      </c>
      <c r="C155" s="749"/>
      <c r="D155" s="9"/>
      <c r="E155" s="9"/>
      <c r="F155" s="9"/>
      <c r="G155" s="9"/>
      <c r="H155" s="9"/>
      <c r="I155" s="9"/>
      <c r="J155" s="9"/>
      <c r="K155" s="9"/>
      <c r="L155" s="9"/>
      <c r="M155" s="599"/>
      <c r="N155" s="146"/>
      <c r="O155" s="146"/>
    </row>
    <row r="156" spans="1:15" s="159" customFormat="1" ht="17.25" customHeight="1">
      <c r="A156" s="1020"/>
      <c r="C156" s="145"/>
      <c r="D156" s="145"/>
      <c r="E156" s="145"/>
      <c r="F156" s="145"/>
      <c r="G156" s="145"/>
      <c r="H156" s="145"/>
      <c r="I156" s="145"/>
      <c r="M156" s="145"/>
    </row>
    <row r="157" spans="1:15" s="159" customFormat="1" ht="17.25" customHeight="1" thickBot="1">
      <c r="A157" s="1020"/>
      <c r="B157" s="422"/>
      <c r="C157" s="145"/>
      <c r="D157" s="145"/>
      <c r="E157" s="145"/>
      <c r="F157" s="145"/>
      <c r="G157" s="145"/>
      <c r="H157" s="145"/>
      <c r="I157" s="145"/>
      <c r="M157" s="145"/>
    </row>
    <row r="158" spans="1:15" s="147" customFormat="1" ht="18.75" customHeight="1">
      <c r="B158" s="887"/>
      <c r="C158" s="888"/>
      <c r="D158" s="889"/>
      <c r="E158" s="890"/>
      <c r="F158" s="891"/>
      <c r="G158" s="892"/>
      <c r="H158" s="893"/>
    </row>
    <row r="159" spans="1:15" s="147" customFormat="1" ht="18.75" customHeight="1">
      <c r="B159" s="777" t="s">
        <v>465</v>
      </c>
      <c r="C159" s="145"/>
      <c r="D159" s="147" t="s">
        <v>466</v>
      </c>
      <c r="G159" s="147" t="s">
        <v>467</v>
      </c>
      <c r="H159" s="778"/>
    </row>
    <row r="160" spans="1:15" s="147" customFormat="1" ht="18.75" customHeight="1">
      <c r="B160" s="779" t="s">
        <v>468</v>
      </c>
      <c r="C160" s="1080" t="s">
        <v>469</v>
      </c>
      <c r="D160" s="133" t="s">
        <v>470</v>
      </c>
      <c r="F160" s="1080" t="s">
        <v>471</v>
      </c>
      <c r="G160" s="145" t="s">
        <v>472</v>
      </c>
      <c r="H160" s="1081" t="s">
        <v>473</v>
      </c>
    </row>
    <row r="161" spans="1:13" s="147" customFormat="1" ht="18.75" customHeight="1">
      <c r="B161" s="1545" t="s">
        <v>481</v>
      </c>
      <c r="C161" s="1546" t="s">
        <v>482</v>
      </c>
      <c r="D161" s="133" t="s">
        <v>476</v>
      </c>
      <c r="E161" s="148" t="s">
        <v>477</v>
      </c>
      <c r="F161" s="1082" t="s">
        <v>478</v>
      </c>
      <c r="G161" s="145" t="s">
        <v>479</v>
      </c>
      <c r="H161" s="1081" t="s">
        <v>480</v>
      </c>
    </row>
    <row r="162" spans="1:13" s="147" customFormat="1" ht="18" customHeight="1">
      <c r="B162" s="1545" t="s">
        <v>502</v>
      </c>
      <c r="C162" s="1546" t="s">
        <v>503</v>
      </c>
      <c r="D162" s="133" t="s">
        <v>483</v>
      </c>
      <c r="E162" s="148" t="s">
        <v>484</v>
      </c>
      <c r="F162" s="1082" t="s">
        <v>485</v>
      </c>
      <c r="G162" s="587" t="s">
        <v>486</v>
      </c>
      <c r="H162" s="1084" t="s">
        <v>487</v>
      </c>
    </row>
    <row r="163" spans="1:13" s="147" customFormat="1" ht="18.75" customHeight="1">
      <c r="B163" s="1545" t="s">
        <v>922</v>
      </c>
      <c r="C163" s="1532" t="s">
        <v>923</v>
      </c>
      <c r="D163" s="133" t="s">
        <v>490</v>
      </c>
      <c r="E163" s="148" t="s">
        <v>491</v>
      </c>
      <c r="F163" s="1082" t="s">
        <v>492</v>
      </c>
      <c r="G163" s="587" t="s">
        <v>493</v>
      </c>
      <c r="H163" s="1084" t="s">
        <v>494</v>
      </c>
      <c r="M163" s="149"/>
    </row>
    <row r="164" spans="1:13" s="147" customFormat="1" ht="18.75" customHeight="1">
      <c r="B164" s="1545" t="s">
        <v>924</v>
      </c>
      <c r="C164" s="1532" t="s">
        <v>925</v>
      </c>
      <c r="D164" s="133" t="s">
        <v>497</v>
      </c>
      <c r="E164" s="148" t="s">
        <v>498</v>
      </c>
      <c r="F164" s="1082" t="s">
        <v>499</v>
      </c>
      <c r="G164" s="587" t="s">
        <v>500</v>
      </c>
      <c r="H164" s="1084" t="s">
        <v>501</v>
      </c>
      <c r="M164" s="149"/>
    </row>
    <row r="165" spans="1:13" s="147" customFormat="1" ht="18.75" customHeight="1">
      <c r="B165" s="1545" t="s">
        <v>926</v>
      </c>
      <c r="C165" s="1532" t="s">
        <v>927</v>
      </c>
      <c r="D165" s="133" t="s">
        <v>504</v>
      </c>
      <c r="E165" s="148" t="s">
        <v>505</v>
      </c>
      <c r="F165" s="1082" t="s">
        <v>506</v>
      </c>
      <c r="G165" s="587" t="s">
        <v>507</v>
      </c>
      <c r="H165" s="1084" t="s">
        <v>508</v>
      </c>
      <c r="M165" s="149"/>
    </row>
    <row r="166" spans="1:13" s="147" customFormat="1" ht="18.75" customHeight="1">
      <c r="B166" s="1545" t="s">
        <v>928</v>
      </c>
      <c r="C166" s="1532" t="s">
        <v>929</v>
      </c>
      <c r="D166" s="133" t="s">
        <v>511</v>
      </c>
      <c r="E166" s="148" t="s">
        <v>512</v>
      </c>
      <c r="F166" s="1080" t="s">
        <v>513</v>
      </c>
      <c r="G166" s="587" t="s">
        <v>514</v>
      </c>
      <c r="H166" s="786" t="s">
        <v>515</v>
      </c>
      <c r="M166" s="149"/>
    </row>
    <row r="167" spans="1:13" ht="18.75" customHeight="1">
      <c r="A167" s="1018"/>
      <c r="B167" s="1545" t="s">
        <v>930</v>
      </c>
      <c r="C167" s="1532" t="s">
        <v>931</v>
      </c>
      <c r="D167" s="133" t="s">
        <v>518</v>
      </c>
      <c r="E167" s="148" t="s">
        <v>519</v>
      </c>
      <c r="F167" s="738" t="s">
        <v>520</v>
      </c>
      <c r="G167" s="147"/>
      <c r="H167" s="787"/>
      <c r="I167" s="145"/>
      <c r="J167" s="145"/>
      <c r="K167" s="145"/>
    </row>
    <row r="168" spans="1:13" ht="18.75" customHeight="1">
      <c r="A168" s="1018"/>
      <c r="B168" s="1545" t="s">
        <v>932</v>
      </c>
      <c r="C168" s="1532" t="s">
        <v>933</v>
      </c>
      <c r="D168" s="133"/>
      <c r="E168" s="148"/>
      <c r="F168" s="738"/>
      <c r="G168" s="147"/>
      <c r="H168" s="787"/>
      <c r="I168" s="145"/>
      <c r="J168" s="145"/>
      <c r="K168" s="145"/>
    </row>
    <row r="169" spans="1:13" ht="17.25" customHeight="1">
      <c r="A169" s="1018"/>
      <c r="B169" s="1551" t="s">
        <v>934</v>
      </c>
      <c r="C169" s="1552" t="s">
        <v>935</v>
      </c>
      <c r="D169" s="790"/>
      <c r="E169" s="790"/>
      <c r="F169" s="790"/>
      <c r="G169" s="790"/>
      <c r="H169" s="1086"/>
      <c r="I169" s="145"/>
      <c r="J169" s="145"/>
      <c r="K169" s="145"/>
    </row>
  </sheetData>
  <customSheetViews>
    <customSheetView guid="{1ECD3B71-3848-4973-92B4-4B4B149BC657}" scale="85" showPageBreaks="1" fitToPage="1" view="pageBreakPreview">
      <selection activeCell="F15" sqref="F15"/>
      <pageMargins left="0" right="0" top="0" bottom="0" header="0" footer="0"/>
      <pageSetup paperSize="9" scale="67" orientation="landscape" r:id="rId1"/>
      <headerFooter>
        <oddFooter>&amp;L&amp;1#&amp;"Calibri"&amp;10 Sensitivity: Public</oddFooter>
      </headerFooter>
    </customSheetView>
    <customSheetView guid="{3485952D-0C31-4884-9EDF-552F3D1B124B}" scale="85" showPageBreaks="1" fitToPage="1" view="pageBreakPreview">
      <selection activeCell="F10" sqref="F10"/>
      <pageMargins left="0" right="0" top="0" bottom="0" header="0" footer="0"/>
      <pageSetup paperSize="9" scale="67" orientation="landscape" r:id="rId2"/>
      <headerFooter>
        <oddFooter>&amp;L&amp;1#&amp;"Calibri"&amp;10 Sensitivity: Internal</oddFooter>
      </headerFooter>
    </customSheetView>
    <customSheetView guid="{3FEF6608-25EF-43D8-8468-19FFFC3BCE74}" scale="85" showPageBreaks="1" fitToPage="1" view="pageBreakPreview">
      <selection activeCell="F10" sqref="F10"/>
      <pageMargins left="0" right="0" top="0" bottom="0" header="0" footer="0"/>
      <pageSetup paperSize="9" scale="67" orientation="landscape" r:id="rId3"/>
      <headerFooter>
        <oddFooter>&amp;L&amp;1#&amp;"Calibri"&amp;10 Sensitivity: Internal</oddFooter>
      </headerFooter>
    </customSheetView>
    <customSheetView guid="{8773B614-CBE7-474E-B57F-0A27A3791CF3}" scale="85" showPageBreaks="1" fitToPage="1" view="pageBreakPreview">
      <selection activeCell="F10" sqref="F10"/>
      <pageMargins left="0" right="0" top="0" bottom="0" header="0" footer="0"/>
      <pageSetup paperSize="9" scale="67" orientation="landscape" r:id="rId4"/>
      <headerFooter>
        <oddFooter>&amp;L&amp;1#&amp;"Calibri"&amp;10 Sensitivity: Internal</oddFooter>
      </headerFooter>
    </customSheetView>
    <customSheetView guid="{1BFD2ADD-60C4-4334-9BDE-E3C6DD17BEED}" scale="85" showPageBreaks="1" fitToPage="1" hiddenRows="1" view="pageBreakPreview">
      <selection activeCell="F23" sqref="F23"/>
      <pageMargins left="0" right="0" top="0" bottom="0" header="0" footer="0"/>
      <pageSetup paperSize="9" scale="62" orientation="landscape" r:id="rId5"/>
      <headerFooter>
        <oddFooter>&amp;L&amp;1#&amp;"Calibri"&amp;10 Sensitivity: Public</oddFooter>
      </headerFooter>
    </customSheetView>
    <customSheetView guid="{7D3CEC1C-CCEC-4C4E-963E-DDD8383A68C1}" scale="85" showPageBreaks="1" fitToPage="1" hiddenRows="1" view="pageBreakPreview" topLeftCell="A4">
      <selection activeCell="B35" sqref="B35"/>
      <pageMargins left="0" right="0" top="0" bottom="0" header="0" footer="0"/>
      <pageSetup paperSize="9" scale="61" orientation="landscape" r:id="rId6"/>
      <headerFooter>
        <oddFooter>&amp;L&amp;1#&amp;"Calibri"&amp;10 Sensitivity: Public</oddFooter>
      </headerFooter>
    </customSheetView>
    <customSheetView guid="{03DD319B-D6A9-4830-871F-6D56EEAA4879}" scale="85" showPageBreaks="1" fitToPage="1" view="pageBreakPreview">
      <selection activeCell="B25" sqref="B25:D25"/>
      <pageMargins left="0" right="0" top="0" bottom="0" header="0" footer="0"/>
      <pageSetup paperSize="9" scale="51" orientation="landscape" r:id="rId7"/>
      <headerFooter>
        <oddFooter>&amp;L&amp;1#&amp;"Calibri"&amp;10 Sensitivity: Public</oddFooter>
      </headerFooter>
    </customSheetView>
    <customSheetView guid="{6B324A58-5A89-471C-AD21-0822EB95E67E}" scale="85" showPageBreaks="1" fitToPage="1" hiddenRows="1" view="pageBreakPreview">
      <selection activeCell="E45" sqref="E45"/>
      <pageMargins left="0" right="0" top="0" bottom="0" header="0" footer="0"/>
      <pageSetup paperSize="9" scale="62" orientation="landscape" r:id="rId8"/>
      <headerFooter>
        <oddFooter>&amp;L&amp;1#&amp;"Calibri"&amp;10 Sensitivity: Public</oddFooter>
      </headerFooter>
    </customSheetView>
    <customSheetView guid="{613E785B-CD51-494D-B041-E8D30BF6F1EC}" scale="85" showPageBreaks="1" fitToPage="1" hiddenRows="1" view="pageBreakPreview">
      <selection activeCell="F49" sqref="F49"/>
      <pageMargins left="0" right="0" top="0" bottom="0" header="0" footer="0"/>
      <pageSetup paperSize="9" scale="62" orientation="landscape" r:id="rId9"/>
      <headerFooter>
        <oddFooter>&amp;L&amp;1#&amp;"Calibri"&amp;10 Sensitivity: Public</oddFooter>
      </headerFooter>
    </customSheetView>
  </customSheetViews>
  <mergeCells count="12">
    <mergeCell ref="B128:C128"/>
    <mergeCell ref="D128:D129"/>
    <mergeCell ref="B2:F2"/>
    <mergeCell ref="B4:F4"/>
    <mergeCell ref="E9:G9"/>
    <mergeCell ref="D7:D8"/>
    <mergeCell ref="B7:C7"/>
    <mergeCell ref="B118:C118"/>
    <mergeCell ref="D118:D119"/>
    <mergeCell ref="B60:C60"/>
    <mergeCell ref="D60:D61"/>
    <mergeCell ref="E37:G37"/>
  </mergeCells>
  <hyperlinks>
    <hyperlink ref="H2" location="HOME!Print_Area" display="HOME" xr:uid="{68243489-7857-469A-81A1-7729ED3EA5A8}"/>
    <hyperlink ref="H160" r:id="rId10" xr:uid="{7EB8ACDC-127B-4623-BC63-962269ACDF7E}"/>
    <hyperlink ref="H165" r:id="rId11" xr:uid="{BAF9C094-775F-4D5B-AB5F-020C18A1A332}"/>
    <hyperlink ref="H164" r:id="rId12" xr:uid="{F5B825EB-C0A3-49C0-A0C7-C5C7847D1C42}"/>
    <hyperlink ref="H163" r:id="rId13" xr:uid="{C3A611E8-05C0-4318-8B8B-79B220D6A3FD}"/>
    <hyperlink ref="H166" r:id="rId14" xr:uid="{AF4EC95A-4D95-4BD2-9CF8-84059FCA2BFD}"/>
    <hyperlink ref="F160" r:id="rId15" xr:uid="{B7064F0F-55C9-4537-ADA1-2C0A3AE9611C}"/>
    <hyperlink ref="F165" r:id="rId16" xr:uid="{C700D005-22D0-493B-842D-23E3B7095D00}"/>
    <hyperlink ref="F161" r:id="rId17" xr:uid="{74359B29-54D6-4C8D-9246-85C3C79B30D5}"/>
    <hyperlink ref="F162" r:id="rId18" xr:uid="{8E7648A6-3F3D-48DB-B3F8-64432BE4BB38}"/>
    <hyperlink ref="F163" r:id="rId19" xr:uid="{53A69E84-3FF9-470E-AD11-2585A6736969}"/>
    <hyperlink ref="F164" r:id="rId20" xr:uid="{1D739F2F-A4A5-4545-82E5-3E7ACCF2C367}"/>
    <hyperlink ref="H161" r:id="rId21" xr:uid="{0C981046-321D-4DB4-8377-FD40823A20FC}"/>
    <hyperlink ref="H162" r:id="rId22" xr:uid="{A5475766-E3FD-40E3-857E-BD71D937D048}"/>
    <hyperlink ref="F166" r:id="rId23" xr:uid="{508805CB-5F01-4EA1-9B50-762FA46CA839}"/>
    <hyperlink ref="F167" r:id="rId24" xr:uid="{48671D81-FD6A-4D89-8A1E-B6A80DF7AF46}"/>
    <hyperlink ref="C160" r:id="rId25" xr:uid="{C2D9AF45-A033-43C1-B44A-766645C10ECB}"/>
    <hyperlink ref="C161" r:id="rId26" xr:uid="{D233885D-B830-4BEE-8E3E-45F75BAF31ED}"/>
  </hyperlinks>
  <pageMargins left="0.7" right="0.7" top="0.75" bottom="0.75" header="0.3" footer="0.3"/>
  <pageSetup paperSize="9" scale="47" orientation="landscape" r:id="rId27"/>
  <headerFooter>
    <oddFooter>&amp;L_x000D_&amp;1#&amp;"Calibri"&amp;10&amp;K000000 Sensitivity: Public</oddFooter>
  </headerFooter>
  <ignoredErrors>
    <ignoredError sqref="F62 I62:I69 I93:I94 I73:I92" formula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DB428-1DFF-4856-B37A-CF34871786BD}">
  <sheetPr>
    <tabColor rgb="FFFFCCCC"/>
    <pageSetUpPr fitToPage="1"/>
  </sheetPr>
  <dimension ref="A2:O57"/>
  <sheetViews>
    <sheetView showGridLines="0" zoomScaleNormal="100" zoomScaleSheetLayoutView="75" workbookViewId="0">
      <selection activeCell="D33" sqref="D33"/>
    </sheetView>
  </sheetViews>
  <sheetFormatPr defaultColWidth="9.140625" defaultRowHeight="17.25" customHeight="1"/>
  <cols>
    <col min="1" max="1" width="15.7109375" style="873" customWidth="1"/>
    <col min="2" max="2" width="27.5703125" style="145" customWidth="1"/>
    <col min="3" max="3" width="25.28515625" style="145" customWidth="1"/>
    <col min="4" max="4" width="20.7109375" style="145" customWidth="1"/>
    <col min="5" max="5" width="34.85546875" style="145" bestFit="1" customWidth="1"/>
    <col min="6" max="6" width="25.42578125" style="145" customWidth="1"/>
    <col min="7" max="7" width="20.7109375" style="145" customWidth="1"/>
    <col min="8" max="8" width="21.85546875" style="149" customWidth="1"/>
    <col min="9" max="10" width="20.7109375" style="149" customWidth="1"/>
    <col min="11" max="11" width="15.85546875" style="149" customWidth="1"/>
    <col min="12" max="16384" width="9.140625" style="149"/>
  </cols>
  <sheetData>
    <row r="2" spans="1:9" ht="20.100000000000001" customHeight="1">
      <c r="B2" s="1573" t="s">
        <v>0</v>
      </c>
      <c r="C2" s="1573"/>
      <c r="D2" s="1573"/>
      <c r="E2" s="1573"/>
      <c r="F2" s="1573"/>
      <c r="H2" s="943" t="s">
        <v>241</v>
      </c>
    </row>
    <row r="3" spans="1:9" ht="17.25" customHeight="1">
      <c r="B3" s="1573"/>
      <c r="C3" s="1573"/>
      <c r="D3" s="1573"/>
      <c r="E3" s="1573"/>
      <c r="F3" s="1573"/>
    </row>
    <row r="4" spans="1:9" s="146" customFormat="1" ht="30" customHeight="1">
      <c r="A4" s="1102"/>
      <c r="B4" s="1574" t="s">
        <v>18</v>
      </c>
      <c r="C4" s="1575"/>
      <c r="D4" s="1575"/>
      <c r="E4" s="1575"/>
      <c r="F4" s="1576"/>
      <c r="G4" s="313"/>
      <c r="H4" s="147"/>
    </row>
    <row r="5" spans="1:9" s="146" customFormat="1" ht="30" customHeight="1">
      <c r="A5" s="1102"/>
      <c r="B5" s="1040"/>
      <c r="C5" s="1040"/>
      <c r="D5" s="1040"/>
      <c r="E5" s="1040"/>
      <c r="F5" s="1040"/>
      <c r="G5" s="313"/>
      <c r="H5" s="147"/>
    </row>
    <row r="6" spans="1:9" s="196" customFormat="1" ht="38.450000000000003" customHeight="1">
      <c r="A6" s="1103"/>
      <c r="B6" s="1577" t="s">
        <v>18</v>
      </c>
      <c r="C6" s="1578"/>
      <c r="D6" s="1579" t="s">
        <v>247</v>
      </c>
      <c r="E6" s="1148" t="s">
        <v>230</v>
      </c>
      <c r="F6" s="1378"/>
      <c r="G6" s="1180"/>
      <c r="H6" s="1379"/>
      <c r="I6" s="1379"/>
    </row>
    <row r="7" spans="1:9" s="196" customFormat="1" ht="23.25" customHeight="1">
      <c r="A7" s="1103"/>
      <c r="B7" s="1148" t="s">
        <v>249</v>
      </c>
      <c r="C7" s="1148" t="s">
        <v>250</v>
      </c>
      <c r="D7" s="1580"/>
      <c r="E7" s="1149" t="s">
        <v>47</v>
      </c>
      <c r="F7" s="1380"/>
      <c r="G7" s="1148" t="s">
        <v>252</v>
      </c>
    </row>
    <row r="8" spans="1:9" s="196" customFormat="1" ht="20.100000000000001" hidden="1" customHeight="1">
      <c r="A8" s="1103"/>
      <c r="B8" s="1308" t="s">
        <v>5650</v>
      </c>
      <c r="C8" s="1154" t="s">
        <v>5651</v>
      </c>
      <c r="D8" s="1154">
        <v>46103</v>
      </c>
      <c r="E8" s="1151">
        <f>D8+4</f>
        <v>46107</v>
      </c>
      <c r="F8" s="1202"/>
      <c r="G8" s="1151">
        <v>13</v>
      </c>
    </row>
    <row r="9" spans="1:9" s="196" customFormat="1" ht="20.100000000000001" hidden="1" customHeight="1">
      <c r="A9" s="1103"/>
      <c r="B9" s="1308" t="s">
        <v>5652</v>
      </c>
      <c r="C9" s="1154" t="s">
        <v>5653</v>
      </c>
      <c r="D9" s="1154">
        <v>46113</v>
      </c>
      <c r="E9" s="1151">
        <f t="shared" ref="E9:E15" si="0">D9+4</f>
        <v>46117</v>
      </c>
      <c r="F9" s="1202"/>
      <c r="G9" s="1151">
        <v>14</v>
      </c>
    </row>
    <row r="10" spans="1:9" s="196" customFormat="1" ht="20.100000000000001" hidden="1" customHeight="1">
      <c r="A10" s="1103"/>
      <c r="B10" s="1308" t="s">
        <v>5654</v>
      </c>
      <c r="C10" s="1154" t="s">
        <v>5655</v>
      </c>
      <c r="D10" s="1154">
        <v>46117</v>
      </c>
      <c r="E10" s="1151">
        <f t="shared" si="0"/>
        <v>46121</v>
      </c>
      <c r="F10" s="1202"/>
      <c r="G10" s="1151">
        <v>15</v>
      </c>
    </row>
    <row r="11" spans="1:9" s="196" customFormat="1" ht="20.100000000000001" hidden="1" customHeight="1">
      <c r="A11" s="1103" t="s">
        <v>5656</v>
      </c>
      <c r="B11" s="1308" t="s">
        <v>5657</v>
      </c>
      <c r="C11" s="1154" t="s">
        <v>5658</v>
      </c>
      <c r="D11" s="1154">
        <v>46124</v>
      </c>
      <c r="E11" s="1151">
        <f t="shared" si="0"/>
        <v>46128</v>
      </c>
      <c r="F11" s="1202"/>
      <c r="G11" s="1151">
        <v>16</v>
      </c>
    </row>
    <row r="12" spans="1:9" s="196" customFormat="1" ht="20.100000000000001" hidden="1" customHeight="1">
      <c r="A12" s="1103" t="s">
        <v>5659</v>
      </c>
      <c r="B12" s="1384" t="s">
        <v>5660</v>
      </c>
      <c r="C12" s="1154" t="s">
        <v>5661</v>
      </c>
      <c r="D12" s="1154">
        <v>46132</v>
      </c>
      <c r="E12" s="1151">
        <f t="shared" si="0"/>
        <v>46136</v>
      </c>
      <c r="F12" s="1202"/>
      <c r="G12" s="1151">
        <v>17</v>
      </c>
    </row>
    <row r="13" spans="1:9" s="196" customFormat="1" ht="20.100000000000001" hidden="1" customHeight="1">
      <c r="A13" s="1103" t="s">
        <v>5662</v>
      </c>
      <c r="B13" s="1308" t="s">
        <v>5663</v>
      </c>
      <c r="C13" s="1154" t="s">
        <v>5664</v>
      </c>
      <c r="D13" s="1154">
        <v>46139</v>
      </c>
      <c r="E13" s="1151">
        <f t="shared" si="0"/>
        <v>46143</v>
      </c>
      <c r="F13" s="1202"/>
      <c r="G13" s="1151">
        <v>18</v>
      </c>
    </row>
    <row r="14" spans="1:9" s="196" customFormat="1" ht="20.100000000000001" hidden="1" customHeight="1">
      <c r="A14" s="1103"/>
      <c r="B14" s="1308" t="s">
        <v>5665</v>
      </c>
      <c r="C14" s="1154" t="s">
        <v>5666</v>
      </c>
      <c r="D14" s="1154">
        <v>46151</v>
      </c>
      <c r="E14" s="959" t="s">
        <v>283</v>
      </c>
      <c r="F14" s="1202"/>
      <c r="G14" s="1263">
        <v>19</v>
      </c>
    </row>
    <row r="15" spans="1:9" s="196" customFormat="1" ht="20.100000000000001" hidden="1" customHeight="1">
      <c r="A15" s="1103" t="s">
        <v>5667</v>
      </c>
      <c r="B15" s="1384" t="s">
        <v>5668</v>
      </c>
      <c r="C15" s="1154" t="s">
        <v>5669</v>
      </c>
      <c r="D15" s="1154">
        <v>46152</v>
      </c>
      <c r="E15" s="1151">
        <f t="shared" si="0"/>
        <v>46156</v>
      </c>
      <c r="F15" s="1202"/>
      <c r="G15" s="1263">
        <v>20</v>
      </c>
    </row>
    <row r="16" spans="1:9" s="196" customFormat="1" ht="20.100000000000001" hidden="1" customHeight="1">
      <c r="A16" s="1103"/>
      <c r="B16" s="1308" t="s">
        <v>5670</v>
      </c>
      <c r="C16" s="1154" t="s">
        <v>5671</v>
      </c>
      <c r="D16" s="1154">
        <v>46162</v>
      </c>
      <c r="E16" s="1151">
        <f t="shared" ref="E16" si="1">D16+4</f>
        <v>46166</v>
      </c>
      <c r="F16" s="1202"/>
      <c r="G16" s="1263">
        <v>21</v>
      </c>
    </row>
    <row r="17" spans="1:7" s="196" customFormat="1" ht="20.100000000000001" hidden="1" customHeight="1">
      <c r="A17" s="1103" t="s">
        <v>5672</v>
      </c>
      <c r="B17" s="1384" t="s">
        <v>5673</v>
      </c>
      <c r="C17" s="1154" t="s">
        <v>5674</v>
      </c>
      <c r="D17" s="1154">
        <v>46168</v>
      </c>
      <c r="E17" s="1151">
        <f t="shared" ref="E17" si="2">D17+4</f>
        <v>46172</v>
      </c>
      <c r="F17" s="1202"/>
      <c r="G17" s="1263">
        <v>22</v>
      </c>
    </row>
    <row r="18" spans="1:7" s="196" customFormat="1" ht="20.100000000000001" hidden="1" customHeight="1">
      <c r="A18" s="1103" t="s">
        <v>5650</v>
      </c>
      <c r="B18" s="1308" t="s">
        <v>5675</v>
      </c>
      <c r="C18" s="1154" t="s">
        <v>5676</v>
      </c>
      <c r="D18" s="1154">
        <v>46173</v>
      </c>
      <c r="E18" s="1151">
        <f t="shared" ref="E18:E19" si="3">D18+4</f>
        <v>46177</v>
      </c>
      <c r="F18" s="1202"/>
      <c r="G18" s="1263">
        <v>23</v>
      </c>
    </row>
    <row r="19" spans="1:7" s="196" customFormat="1" ht="20.100000000000001" hidden="1" customHeight="1">
      <c r="A19" s="1103"/>
      <c r="B19" s="1308" t="s">
        <v>5652</v>
      </c>
      <c r="C19" s="1154" t="s">
        <v>5677</v>
      </c>
      <c r="D19" s="1154">
        <v>46182</v>
      </c>
      <c r="E19" s="1151">
        <f t="shared" si="3"/>
        <v>46186</v>
      </c>
      <c r="F19" s="1202"/>
      <c r="G19" s="1263">
        <v>24</v>
      </c>
    </row>
    <row r="20" spans="1:7" s="196" customFormat="1" ht="20.100000000000001" hidden="1" customHeight="1">
      <c r="A20" s="1103"/>
      <c r="B20" s="1308" t="s">
        <v>5654</v>
      </c>
      <c r="C20" s="1154" t="s">
        <v>5678</v>
      </c>
      <c r="D20" s="1154">
        <v>46191</v>
      </c>
      <c r="E20" s="1151">
        <f t="shared" ref="E20:E22" si="4">D20+4</f>
        <v>46195</v>
      </c>
      <c r="F20" s="1202"/>
      <c r="G20" s="1263">
        <v>25</v>
      </c>
    </row>
    <row r="21" spans="1:7" s="196" customFormat="1" ht="20.100000000000001" hidden="1" customHeight="1">
      <c r="A21" s="1103"/>
      <c r="B21" s="1308" t="s">
        <v>5679</v>
      </c>
      <c r="C21" s="1154" t="s">
        <v>5680</v>
      </c>
      <c r="D21" s="1154">
        <v>46196</v>
      </c>
      <c r="E21" s="1151">
        <f t="shared" si="4"/>
        <v>46200</v>
      </c>
      <c r="F21" s="1202"/>
      <c r="G21" s="1263">
        <v>26</v>
      </c>
    </row>
    <row r="22" spans="1:7" s="196" customFormat="1" ht="20.100000000000001" hidden="1" customHeight="1">
      <c r="A22" s="1103" t="s">
        <v>5681</v>
      </c>
      <c r="B22" s="1167" t="s">
        <v>5148</v>
      </c>
      <c r="C22" s="1154" t="s">
        <v>5682</v>
      </c>
      <c r="D22" s="1154">
        <v>46201</v>
      </c>
      <c r="E22" s="1151">
        <f t="shared" si="4"/>
        <v>46205</v>
      </c>
      <c r="F22" s="1202"/>
      <c r="G22" s="1263">
        <v>27</v>
      </c>
    </row>
    <row r="23" spans="1:7" s="196" customFormat="1" ht="20.100000000000001" hidden="1" customHeight="1">
      <c r="A23" s="1103" t="s">
        <v>5683</v>
      </c>
      <c r="B23" s="1308" t="s">
        <v>5684</v>
      </c>
      <c r="C23" s="1154" t="s">
        <v>5685</v>
      </c>
      <c r="D23" s="1154">
        <v>46209</v>
      </c>
      <c r="E23" s="1151">
        <f t="shared" ref="E23" si="5">D23+4</f>
        <v>46213</v>
      </c>
      <c r="F23" s="1202"/>
      <c r="G23" s="1263">
        <v>28</v>
      </c>
    </row>
    <row r="24" spans="1:7" s="196" customFormat="1" ht="20.100000000000001" hidden="1" customHeight="1">
      <c r="A24" s="1103" t="s">
        <v>5665</v>
      </c>
      <c r="B24" s="1384" t="s">
        <v>5686</v>
      </c>
      <c r="C24" s="1154" t="s">
        <v>5687</v>
      </c>
      <c r="D24" s="1154">
        <v>46216</v>
      </c>
      <c r="E24" s="1151">
        <f t="shared" ref="E24:E25" si="6">D24+4</f>
        <v>46220</v>
      </c>
      <c r="F24" s="1202"/>
      <c r="G24" s="1263">
        <v>29</v>
      </c>
    </row>
    <row r="25" spans="1:7" s="196" customFormat="1" ht="20.100000000000001" hidden="1" customHeight="1">
      <c r="A25" s="1103" t="s">
        <v>5688</v>
      </c>
      <c r="B25" s="1308" t="s">
        <v>5689</v>
      </c>
      <c r="C25" s="1154" t="s">
        <v>5690</v>
      </c>
      <c r="D25" s="1154">
        <v>46226</v>
      </c>
      <c r="E25" s="1151">
        <f t="shared" si="6"/>
        <v>46230</v>
      </c>
      <c r="F25" s="1202"/>
      <c r="G25" s="1263">
        <v>30</v>
      </c>
    </row>
    <row r="26" spans="1:7" s="196" customFormat="1" ht="20.100000000000001" hidden="1" customHeight="1">
      <c r="A26" s="1103"/>
      <c r="B26" s="1308" t="s">
        <v>5670</v>
      </c>
      <c r="C26" s="1154" t="s">
        <v>5691</v>
      </c>
      <c r="D26" s="1154">
        <v>46233</v>
      </c>
      <c r="E26" s="959" t="s">
        <v>283</v>
      </c>
      <c r="F26" s="1202"/>
      <c r="G26" s="1263">
        <v>31</v>
      </c>
    </row>
    <row r="27" spans="1:7" s="196" customFormat="1" ht="20.100000000000001" hidden="1" customHeight="1">
      <c r="A27" s="1103" t="s">
        <v>5692</v>
      </c>
      <c r="B27" s="1384" t="s">
        <v>5693</v>
      </c>
      <c r="C27" s="1154" t="s">
        <v>5694</v>
      </c>
      <c r="D27" s="1154">
        <v>46238</v>
      </c>
      <c r="E27" s="1151">
        <f t="shared" ref="E27:E28" si="7">D27+4</f>
        <v>46242</v>
      </c>
      <c r="F27" s="1202"/>
      <c r="G27" s="1263">
        <v>32</v>
      </c>
    </row>
    <row r="28" spans="1:7" s="196" customFormat="1" ht="20.100000000000001" hidden="1" customHeight="1">
      <c r="A28" s="1103" t="s">
        <v>5695</v>
      </c>
      <c r="B28" s="1308" t="s">
        <v>5203</v>
      </c>
      <c r="C28" s="1154" t="s">
        <v>5696</v>
      </c>
      <c r="D28" s="1154">
        <v>46243</v>
      </c>
      <c r="E28" s="1151">
        <f t="shared" si="7"/>
        <v>46247</v>
      </c>
      <c r="F28" s="1202"/>
      <c r="G28" s="1263">
        <v>33</v>
      </c>
    </row>
    <row r="29" spans="1:7" s="196" customFormat="1" ht="20.100000000000001" customHeight="1">
      <c r="A29" s="1103" t="s">
        <v>5697</v>
      </c>
      <c r="B29" s="1384" t="s">
        <v>5698</v>
      </c>
      <c r="C29" s="1154" t="s">
        <v>5699</v>
      </c>
      <c r="D29" s="1154">
        <v>46250</v>
      </c>
      <c r="E29" s="1151">
        <f t="shared" ref="E29" si="8">D29+4</f>
        <v>46254</v>
      </c>
      <c r="F29" s="1202"/>
      <c r="G29" s="1263">
        <v>34</v>
      </c>
    </row>
    <row r="30" spans="1:7" s="196" customFormat="1" ht="20.100000000000001" customHeight="1">
      <c r="A30" s="1103" t="s">
        <v>5700</v>
      </c>
      <c r="B30" s="1384" t="s">
        <v>5312</v>
      </c>
      <c r="C30" s="1154" t="s">
        <v>5701</v>
      </c>
      <c r="D30" s="1154">
        <v>46257</v>
      </c>
      <c r="E30" s="1151">
        <f t="shared" ref="E30" si="9">D30+4</f>
        <v>46261</v>
      </c>
      <c r="F30" s="1202"/>
      <c r="G30" s="1263">
        <v>35</v>
      </c>
    </row>
    <row r="31" spans="1:7" s="196" customFormat="1" ht="20.100000000000001" customHeight="1">
      <c r="A31" s="1103" t="s">
        <v>5702</v>
      </c>
      <c r="B31" s="1308" t="s">
        <v>5703</v>
      </c>
      <c r="C31" s="1154" t="s">
        <v>5704</v>
      </c>
      <c r="D31" s="1154">
        <v>46270</v>
      </c>
      <c r="E31" s="1151">
        <f t="shared" ref="E31" si="10">D31+4</f>
        <v>46274</v>
      </c>
      <c r="F31" s="1202"/>
      <c r="G31" s="1263">
        <v>36</v>
      </c>
    </row>
    <row r="32" spans="1:7" s="196" customFormat="1" ht="20.100000000000001" customHeight="1">
      <c r="A32" s="1103" t="s">
        <v>5705</v>
      </c>
      <c r="B32" s="1384" t="s">
        <v>5191</v>
      </c>
      <c r="C32" s="1154" t="s">
        <v>5706</v>
      </c>
      <c r="D32" s="1154">
        <v>46277</v>
      </c>
      <c r="E32" s="1151">
        <f t="shared" ref="E32" si="11">D32+4</f>
        <v>46281</v>
      </c>
      <c r="F32" s="1202"/>
      <c r="G32" s="1263">
        <v>37</v>
      </c>
    </row>
    <row r="33" spans="1:8" s="196" customFormat="1" ht="20.100000000000001" customHeight="1">
      <c r="A33" s="1103" t="s">
        <v>5707</v>
      </c>
      <c r="B33" s="1308" t="s">
        <v>5254</v>
      </c>
      <c r="C33" s="1154" t="s">
        <v>5708</v>
      </c>
      <c r="D33" s="1154">
        <v>46287</v>
      </c>
      <c r="E33" s="959" t="s">
        <v>283</v>
      </c>
      <c r="F33" s="1202"/>
      <c r="G33" s="1263">
        <v>38</v>
      </c>
    </row>
    <row r="34" spans="1:8" s="196" customFormat="1" ht="20.100000000000001" customHeight="1">
      <c r="A34" s="1103" t="s">
        <v>5709</v>
      </c>
      <c r="B34" s="1384" t="s">
        <v>5318</v>
      </c>
      <c r="C34" s="1154" t="s">
        <v>5710</v>
      </c>
      <c r="D34" s="1154">
        <v>46289</v>
      </c>
      <c r="E34" s="1151">
        <f t="shared" ref="E34:E39" si="12">D34+4</f>
        <v>46293</v>
      </c>
      <c r="F34" s="1202"/>
      <c r="G34" s="1263">
        <v>39</v>
      </c>
    </row>
    <row r="35" spans="1:8" s="196" customFormat="1" ht="20.100000000000001" customHeight="1">
      <c r="A35" s="1103" t="s">
        <v>5711</v>
      </c>
      <c r="B35" s="1384" t="s">
        <v>5237</v>
      </c>
      <c r="C35" s="1154" t="s">
        <v>5712</v>
      </c>
      <c r="D35" s="1154">
        <v>46292</v>
      </c>
      <c r="E35" s="1151">
        <f t="shared" si="12"/>
        <v>46296</v>
      </c>
      <c r="F35" s="1202"/>
      <c r="G35" s="1263">
        <v>40</v>
      </c>
    </row>
    <row r="36" spans="1:8" s="196" customFormat="1" ht="20.100000000000001" customHeight="1">
      <c r="A36" s="1103" t="s">
        <v>5670</v>
      </c>
      <c r="B36" s="1384" t="s">
        <v>5261</v>
      </c>
      <c r="C36" s="1154" t="s">
        <v>5713</v>
      </c>
      <c r="D36" s="1154">
        <v>46299</v>
      </c>
      <c r="E36" s="1151">
        <f t="shared" si="12"/>
        <v>46303</v>
      </c>
      <c r="F36" s="1202"/>
      <c r="G36" s="1263">
        <v>41</v>
      </c>
    </row>
    <row r="37" spans="1:8" s="196" customFormat="1" ht="20.100000000000001" customHeight="1">
      <c r="A37" s="1103" t="s">
        <v>5714</v>
      </c>
      <c r="B37" s="1383" t="s">
        <v>459</v>
      </c>
      <c r="C37" s="1154" t="s">
        <v>5715</v>
      </c>
      <c r="D37" s="1154">
        <v>46306</v>
      </c>
      <c r="E37" s="1151">
        <f t="shared" si="12"/>
        <v>46310</v>
      </c>
      <c r="F37" s="1202"/>
      <c r="G37" s="1263">
        <v>42</v>
      </c>
    </row>
    <row r="38" spans="1:8" s="196" customFormat="1" ht="20.100000000000001" customHeight="1">
      <c r="A38" s="1103" t="s">
        <v>5716</v>
      </c>
      <c r="B38" s="1384" t="s">
        <v>5280</v>
      </c>
      <c r="C38" s="1154" t="s">
        <v>5717</v>
      </c>
      <c r="D38" s="1154">
        <v>46313</v>
      </c>
      <c r="E38" s="1151">
        <f t="shared" si="12"/>
        <v>46317</v>
      </c>
      <c r="F38" s="1202"/>
      <c r="G38" s="1263">
        <v>43</v>
      </c>
    </row>
    <row r="39" spans="1:8" s="196" customFormat="1" ht="20.100000000000001" customHeight="1">
      <c r="A39" s="1103" t="s">
        <v>5697</v>
      </c>
      <c r="B39" s="1384" t="s">
        <v>5698</v>
      </c>
      <c r="C39" s="1154" t="s">
        <v>5718</v>
      </c>
      <c r="D39" s="1154">
        <v>46320</v>
      </c>
      <c r="E39" s="1151">
        <f t="shared" si="12"/>
        <v>46324</v>
      </c>
      <c r="F39" s="1202"/>
      <c r="G39" s="1263">
        <v>44</v>
      </c>
    </row>
    <row r="40" spans="1:8" s="196" customFormat="1" ht="20.100000000000001" customHeight="1">
      <c r="A40" s="1103"/>
      <c r="B40" s="1384" t="s">
        <v>5719</v>
      </c>
      <c r="C40" s="1154" t="s">
        <v>5720</v>
      </c>
      <c r="D40" s="1154">
        <v>46327</v>
      </c>
      <c r="E40" s="1151">
        <f t="shared" ref="E40" si="13">D40+4</f>
        <v>46331</v>
      </c>
      <c r="F40" s="1202"/>
      <c r="G40" s="1263">
        <v>45</v>
      </c>
    </row>
    <row r="41" spans="1:8" s="196" customFormat="1" ht="20.100000000000001" customHeight="1">
      <c r="A41" s="1103"/>
      <c r="B41" s="1384" t="s">
        <v>5721</v>
      </c>
      <c r="C41" s="1154" t="s">
        <v>5722</v>
      </c>
      <c r="D41" s="1154">
        <v>46334</v>
      </c>
      <c r="E41" s="1151">
        <f t="shared" ref="E41" si="14">D41+4</f>
        <v>46338</v>
      </c>
      <c r="F41" s="1202"/>
      <c r="G41" s="1263">
        <v>46</v>
      </c>
    </row>
    <row r="42" spans="1:8" s="159" customFormat="1" ht="17.25" customHeight="1">
      <c r="A42" s="1102"/>
      <c r="B42" s="1088" t="s">
        <v>464</v>
      </c>
      <c r="C42" s="677"/>
      <c r="D42" s="677"/>
      <c r="E42" s="677"/>
      <c r="F42" s="677"/>
      <c r="G42" s="1488"/>
      <c r="H42" s="145"/>
    </row>
    <row r="43" spans="1:8" s="159" customFormat="1" ht="17.25" customHeight="1">
      <c r="A43" s="839"/>
      <c r="B43" s="1099"/>
      <c r="C43" s="677"/>
      <c r="D43" s="677"/>
      <c r="E43" s="677"/>
      <c r="F43" s="676"/>
      <c r="G43" s="676"/>
      <c r="H43" s="195"/>
    </row>
    <row r="44" spans="1:8" s="159" customFormat="1" ht="17.25" customHeight="1">
      <c r="A44" s="839"/>
      <c r="B44" s="1099"/>
      <c r="C44" s="677"/>
      <c r="D44" s="677"/>
      <c r="E44" s="677"/>
      <c r="F44" s="676"/>
      <c r="G44" s="676"/>
      <c r="H44" s="195"/>
    </row>
    <row r="45" spans="1:8" s="159" customFormat="1" ht="17.25" customHeight="1">
      <c r="A45" s="839"/>
      <c r="B45" s="678"/>
      <c r="C45" s="676"/>
      <c r="D45" s="676"/>
      <c r="E45" s="676"/>
      <c r="F45" s="676"/>
      <c r="G45" s="676"/>
      <c r="H45" s="197"/>
    </row>
    <row r="46" spans="1:8" s="147" customFormat="1" ht="18.75" customHeight="1">
      <c r="A46" s="169"/>
      <c r="B46" s="887"/>
      <c r="C46" s="888"/>
      <c r="D46" s="889"/>
      <c r="E46" s="890"/>
      <c r="F46" s="891"/>
      <c r="G46" s="892"/>
      <c r="H46" s="893"/>
    </row>
    <row r="47" spans="1:8" s="147" customFormat="1" ht="18.75" customHeight="1">
      <c r="A47" s="169"/>
      <c r="B47" s="777" t="s">
        <v>465</v>
      </c>
      <c r="C47" s="145"/>
      <c r="D47" s="147" t="s">
        <v>466</v>
      </c>
      <c r="G47" s="147" t="s">
        <v>467</v>
      </c>
      <c r="H47" s="778"/>
    </row>
    <row r="48" spans="1:8" s="147" customFormat="1" ht="18.75" customHeight="1">
      <c r="A48" s="169"/>
      <c r="B48" s="779" t="s">
        <v>468</v>
      </c>
      <c r="C48" s="1080" t="s">
        <v>469</v>
      </c>
      <c r="D48" s="133" t="s">
        <v>470</v>
      </c>
      <c r="F48" s="1080" t="s">
        <v>471</v>
      </c>
      <c r="G48" s="145" t="s">
        <v>472</v>
      </c>
      <c r="H48" s="1081" t="s">
        <v>473</v>
      </c>
    </row>
    <row r="49" spans="1:15" s="147" customFormat="1" ht="18.75" customHeight="1">
      <c r="A49" s="169"/>
      <c r="B49" s="1545" t="s">
        <v>481</v>
      </c>
      <c r="C49" s="1546" t="s">
        <v>482</v>
      </c>
      <c r="D49" s="133" t="s">
        <v>476</v>
      </c>
      <c r="E49" s="148" t="s">
        <v>477</v>
      </c>
      <c r="F49" s="1082" t="s">
        <v>478</v>
      </c>
      <c r="G49" s="145" t="s">
        <v>479</v>
      </c>
      <c r="H49" s="1081" t="s">
        <v>480</v>
      </c>
    </row>
    <row r="50" spans="1:15" s="147" customFormat="1" ht="18.75" customHeight="1">
      <c r="A50" s="169"/>
      <c r="B50" s="1545" t="s">
        <v>502</v>
      </c>
      <c r="C50" s="1546" t="s">
        <v>503</v>
      </c>
      <c r="D50" s="133" t="s">
        <v>483</v>
      </c>
      <c r="E50" s="148" t="s">
        <v>484</v>
      </c>
      <c r="F50" s="1082" t="s">
        <v>485</v>
      </c>
      <c r="G50" s="587" t="s">
        <v>486</v>
      </c>
      <c r="H50" s="1084" t="s">
        <v>487</v>
      </c>
    </row>
    <row r="51" spans="1:15" s="147" customFormat="1" ht="18.75" customHeight="1">
      <c r="A51" s="169"/>
      <c r="B51" s="1545" t="s">
        <v>922</v>
      </c>
      <c r="C51" s="1532" t="s">
        <v>923</v>
      </c>
      <c r="D51" s="133" t="s">
        <v>490</v>
      </c>
      <c r="E51" s="148" t="s">
        <v>491</v>
      </c>
      <c r="F51" s="1082" t="s">
        <v>492</v>
      </c>
      <c r="G51" s="587" t="s">
        <v>493</v>
      </c>
      <c r="H51" s="1084" t="s">
        <v>494</v>
      </c>
      <c r="N51" s="149"/>
      <c r="O51" s="149"/>
    </row>
    <row r="52" spans="1:15" s="147" customFormat="1" ht="18.75" customHeight="1">
      <c r="A52" s="169"/>
      <c r="B52" s="1545" t="s">
        <v>924</v>
      </c>
      <c r="C52" s="1532" t="s">
        <v>925</v>
      </c>
      <c r="D52" s="133" t="s">
        <v>497</v>
      </c>
      <c r="E52" s="148" t="s">
        <v>498</v>
      </c>
      <c r="F52" s="1082" t="s">
        <v>499</v>
      </c>
      <c r="G52" s="587" t="s">
        <v>500</v>
      </c>
      <c r="H52" s="1084" t="s">
        <v>501</v>
      </c>
      <c r="N52" s="149"/>
      <c r="O52" s="149"/>
    </row>
    <row r="53" spans="1:15" s="147" customFormat="1" ht="18.75" customHeight="1">
      <c r="A53" s="169"/>
      <c r="B53" s="1545" t="s">
        <v>926</v>
      </c>
      <c r="C53" s="1532" t="s">
        <v>927</v>
      </c>
      <c r="D53" s="133" t="s">
        <v>504</v>
      </c>
      <c r="E53" s="148" t="s">
        <v>505</v>
      </c>
      <c r="F53" s="1082" t="s">
        <v>506</v>
      </c>
      <c r="G53" s="587" t="s">
        <v>507</v>
      </c>
      <c r="H53" s="1084" t="s">
        <v>508</v>
      </c>
      <c r="N53" s="149"/>
      <c r="O53" s="149"/>
    </row>
    <row r="54" spans="1:15" s="147" customFormat="1" ht="18.75" customHeight="1">
      <c r="A54" s="169"/>
      <c r="B54" s="1545" t="s">
        <v>928</v>
      </c>
      <c r="C54" s="1532" t="s">
        <v>929</v>
      </c>
      <c r="D54" s="133" t="s">
        <v>511</v>
      </c>
      <c r="E54" s="148" t="s">
        <v>512</v>
      </c>
      <c r="F54" s="1080" t="s">
        <v>513</v>
      </c>
      <c r="G54" s="587" t="s">
        <v>514</v>
      </c>
      <c r="H54" s="786" t="s">
        <v>515</v>
      </c>
      <c r="N54" s="149"/>
      <c r="O54" s="149"/>
    </row>
    <row r="55" spans="1:15" ht="18.75" customHeight="1">
      <c r="A55" s="1018"/>
      <c r="B55" s="1545" t="s">
        <v>930</v>
      </c>
      <c r="C55" s="1532" t="s">
        <v>931</v>
      </c>
      <c r="D55" s="133" t="s">
        <v>518</v>
      </c>
      <c r="E55" s="148" t="s">
        <v>519</v>
      </c>
      <c r="F55" s="738" t="s">
        <v>520</v>
      </c>
      <c r="G55" s="147"/>
      <c r="H55" s="787"/>
      <c r="I55" s="145"/>
      <c r="J55" s="145"/>
      <c r="K55" s="145"/>
    </row>
    <row r="56" spans="1:15" ht="18.75" customHeight="1">
      <c r="A56" s="1018"/>
      <c r="B56" s="1545" t="s">
        <v>932</v>
      </c>
      <c r="C56" s="1532" t="s">
        <v>933</v>
      </c>
      <c r="D56" s="133"/>
      <c r="E56" s="148"/>
      <c r="F56" s="738"/>
      <c r="G56" s="147"/>
      <c r="H56" s="787"/>
      <c r="I56" s="145"/>
      <c r="J56" s="145"/>
      <c r="K56" s="145"/>
    </row>
    <row r="57" spans="1:15" ht="17.25" customHeight="1">
      <c r="A57" s="1018"/>
      <c r="B57" s="1551" t="s">
        <v>934</v>
      </c>
      <c r="C57" s="1552" t="s">
        <v>935</v>
      </c>
      <c r="D57" s="790"/>
      <c r="E57" s="790"/>
      <c r="F57" s="790"/>
      <c r="G57" s="790"/>
      <c r="H57" s="1086"/>
      <c r="I57" s="145"/>
      <c r="J57" s="145"/>
      <c r="K57" s="145"/>
    </row>
  </sheetData>
  <mergeCells count="5">
    <mergeCell ref="B2:F2"/>
    <mergeCell ref="B3:F3"/>
    <mergeCell ref="B4:F4"/>
    <mergeCell ref="B6:C6"/>
    <mergeCell ref="D6:D7"/>
  </mergeCells>
  <hyperlinks>
    <hyperlink ref="H2" location="HOME!Print_Area" display="HOME" xr:uid="{82FE7D13-39A9-48B0-9C49-9409A8AE6CC6}"/>
    <hyperlink ref="H48" r:id="rId1" xr:uid="{9C274108-1827-43BF-8587-D10612B79D73}"/>
    <hyperlink ref="H53" r:id="rId2" xr:uid="{26E49921-53AE-4453-8938-8C72C2FD72DE}"/>
    <hyperlink ref="H52" r:id="rId3" xr:uid="{7221D486-628D-4B50-938B-216577F033BB}"/>
    <hyperlink ref="H51" r:id="rId4" xr:uid="{AF7717D5-47D2-44C8-A60A-E83854A23043}"/>
    <hyperlink ref="H54" r:id="rId5" xr:uid="{EE75EE75-5499-45F0-9959-41C15E2988C1}"/>
    <hyperlink ref="F48" r:id="rId6" xr:uid="{54D743FF-7887-48D9-A3E4-1F25283D03E1}"/>
    <hyperlink ref="F53" r:id="rId7" xr:uid="{69E8D4FF-88B9-461E-81D5-4963C5E8555E}"/>
    <hyperlink ref="F49" r:id="rId8" xr:uid="{65335E53-561F-4BE1-991F-2FF9086A0D6E}"/>
    <hyperlink ref="F50" r:id="rId9" xr:uid="{80F8E148-DA83-42C9-9961-3874D47E2B2D}"/>
    <hyperlink ref="F51" r:id="rId10" xr:uid="{7333138F-CE03-4752-94B8-CC4660ED8FB6}"/>
    <hyperlink ref="F52" r:id="rId11" xr:uid="{A02E115B-0F31-4548-908C-38283B64224A}"/>
    <hyperlink ref="H49" r:id="rId12" xr:uid="{A0A67224-7ECA-41B7-AA5F-B3D07A3A1E5D}"/>
    <hyperlink ref="H50" r:id="rId13" xr:uid="{BC63E48F-F57F-47D5-91FE-348F54D8F322}"/>
    <hyperlink ref="F54" r:id="rId14" xr:uid="{B4FCE811-BA1A-49DF-92FD-DEEBCA35CF82}"/>
    <hyperlink ref="F55" r:id="rId15" xr:uid="{8A7F279D-BA22-429B-9F71-42F67BFFA9BE}"/>
    <hyperlink ref="C48" r:id="rId16" xr:uid="{9ADA0B66-99A8-49DF-A48D-3F709105DA31}"/>
    <hyperlink ref="C49" r:id="rId17" xr:uid="{2FE7A43B-9060-489A-A510-91DC4136834C}"/>
  </hyperlinks>
  <pageMargins left="0.7" right="0.7" top="0.75" bottom="0.75" header="0.3" footer="0.3"/>
  <pageSetup paperSize="9" scale="75" orientation="landscape"/>
  <headerFooter>
    <oddFooter>&amp;L_x000D_&amp;1#&amp;"Calibri"&amp;10&amp;K000000 Sensitivity: Public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3">
    <tabColor rgb="FFFFCCCC"/>
    <pageSetUpPr fitToPage="1"/>
  </sheetPr>
  <dimension ref="A2:O278"/>
  <sheetViews>
    <sheetView showGridLines="0" topLeftCell="A6" zoomScaleNormal="100" zoomScaleSheetLayoutView="75" workbookViewId="0">
      <selection activeCell="H2" sqref="H2"/>
    </sheetView>
  </sheetViews>
  <sheetFormatPr defaultColWidth="9.140625" defaultRowHeight="17.25" customHeight="1"/>
  <cols>
    <col min="1" max="1" width="15.7109375" style="873" customWidth="1"/>
    <col min="2" max="2" width="27.5703125" style="145" customWidth="1"/>
    <col min="3" max="3" width="25.28515625" style="145" customWidth="1"/>
    <col min="4" max="5" width="20.7109375" style="145" customWidth="1"/>
    <col min="6" max="6" width="25.42578125" style="145" customWidth="1"/>
    <col min="7" max="7" width="20.7109375" style="145" customWidth="1"/>
    <col min="8" max="8" width="21.85546875" style="149" customWidth="1"/>
    <col min="9" max="10" width="20.7109375" style="149" customWidth="1"/>
    <col min="11" max="11" width="15.85546875" style="149" customWidth="1"/>
    <col min="12" max="16384" width="9.140625" style="149"/>
  </cols>
  <sheetData>
    <row r="2" spans="1:8" ht="20.100000000000001" customHeight="1" thickBot="1">
      <c r="B2" s="1573" t="s">
        <v>0</v>
      </c>
      <c r="C2" s="1573"/>
      <c r="D2" s="1573"/>
      <c r="E2" s="1573"/>
      <c r="F2" s="1573"/>
      <c r="H2" s="943" t="s">
        <v>241</v>
      </c>
    </row>
    <row r="3" spans="1:8" ht="17.25" customHeight="1" thickBot="1">
      <c r="B3" s="1573"/>
      <c r="C3" s="1573"/>
      <c r="D3" s="1573"/>
      <c r="E3" s="1573"/>
      <c r="F3" s="1573"/>
    </row>
    <row r="4" spans="1:8" s="146" customFormat="1" ht="30" customHeight="1" thickBot="1">
      <c r="A4" s="1102"/>
      <c r="B4" s="1574" t="s">
        <v>5723</v>
      </c>
      <c r="C4" s="1575"/>
      <c r="D4" s="1575"/>
      <c r="E4" s="1575"/>
      <c r="F4" s="1576"/>
      <c r="G4" s="313"/>
      <c r="H4" s="147"/>
    </row>
    <row r="5" spans="1:8" s="146" customFormat="1" ht="30" customHeight="1">
      <c r="A5" s="1102"/>
      <c r="B5" s="1040"/>
      <c r="C5" s="1040"/>
      <c r="D5" s="1040"/>
      <c r="E5" s="1040"/>
      <c r="F5" s="1040"/>
      <c r="G5" s="313"/>
      <c r="H5" s="147"/>
    </row>
    <row r="6" spans="1:8" s="146" customFormat="1" ht="17.25" customHeight="1">
      <c r="A6" s="1102"/>
      <c r="B6" s="753"/>
      <c r="C6" s="753"/>
      <c r="D6" s="753"/>
      <c r="E6" s="753"/>
      <c r="F6" s="754"/>
      <c r="G6" s="313"/>
      <c r="H6" s="147"/>
    </row>
    <row r="7" spans="1:8" s="196" customFormat="1" ht="38.450000000000003" hidden="1" customHeight="1">
      <c r="A7" s="1103"/>
      <c r="B7" s="1062" t="s">
        <v>5724</v>
      </c>
      <c r="C7" s="614"/>
      <c r="D7" s="1595" t="s">
        <v>247</v>
      </c>
      <c r="E7" s="931" t="s">
        <v>5725</v>
      </c>
      <c r="F7" s="931" t="s">
        <v>147</v>
      </c>
      <c r="G7" s="836"/>
      <c r="H7" s="872"/>
    </row>
    <row r="8" spans="1:8" s="196" customFormat="1" ht="17.25" hidden="1" customHeight="1">
      <c r="A8" s="1103"/>
      <c r="B8" s="931" t="s">
        <v>249</v>
      </c>
      <c r="C8" s="931" t="s">
        <v>250</v>
      </c>
      <c r="D8" s="1596"/>
      <c r="E8" s="927" t="s">
        <v>64</v>
      </c>
      <c r="F8" s="927" t="s">
        <v>53</v>
      </c>
      <c r="G8" s="614"/>
      <c r="H8" s="931" t="s">
        <v>251</v>
      </c>
    </row>
    <row r="9" spans="1:8" s="196" customFormat="1" ht="22.5" hidden="1" customHeight="1">
      <c r="A9" s="1103"/>
      <c r="B9" s="990" t="s">
        <v>5726</v>
      </c>
      <c r="C9" s="757" t="s">
        <v>5727</v>
      </c>
      <c r="D9" s="757">
        <v>45232</v>
      </c>
      <c r="E9" s="757">
        <f t="shared" ref="E9:E13" si="0">D9+7</f>
        <v>45239</v>
      </c>
      <c r="F9" s="757">
        <f t="shared" ref="F9:F13" si="1">D9+11</f>
        <v>45243</v>
      </c>
      <c r="G9" s="763"/>
      <c r="H9" s="875" t="e">
        <f>#REF!+2</f>
        <v>#REF!</v>
      </c>
    </row>
    <row r="10" spans="1:8" s="196" customFormat="1" ht="22.5" hidden="1" customHeight="1">
      <c r="A10" s="1103"/>
      <c r="B10" s="990" t="s">
        <v>5144</v>
      </c>
      <c r="C10" s="757" t="s">
        <v>5728</v>
      </c>
      <c r="D10" s="757">
        <f t="shared" ref="D10:D17" si="2">D9+7</f>
        <v>45239</v>
      </c>
      <c r="E10" s="757">
        <f t="shared" si="0"/>
        <v>45246</v>
      </c>
      <c r="F10" s="757">
        <f t="shared" si="1"/>
        <v>45250</v>
      </c>
      <c r="G10" s="763"/>
      <c r="H10" s="875" t="e">
        <f>#REF!+2</f>
        <v>#REF!</v>
      </c>
    </row>
    <row r="11" spans="1:8" s="196" customFormat="1" ht="22.5" hidden="1" customHeight="1">
      <c r="A11" s="1103"/>
      <c r="B11" s="990" t="s">
        <v>5729</v>
      </c>
      <c r="C11" s="757" t="s">
        <v>5730</v>
      </c>
      <c r="D11" s="757">
        <f t="shared" si="2"/>
        <v>45246</v>
      </c>
      <c r="E11" s="757">
        <f t="shared" si="0"/>
        <v>45253</v>
      </c>
      <c r="F11" s="757">
        <f t="shared" si="1"/>
        <v>45257</v>
      </c>
      <c r="G11" s="763"/>
      <c r="H11" s="875" t="e">
        <f>#REF!+2</f>
        <v>#REF!</v>
      </c>
    </row>
    <row r="12" spans="1:8" s="196" customFormat="1" ht="22.5" hidden="1" customHeight="1">
      <c r="A12" s="1103"/>
      <c r="B12" s="990" t="s">
        <v>5698</v>
      </c>
      <c r="C12" s="757" t="s">
        <v>5731</v>
      </c>
      <c r="D12" s="757">
        <f t="shared" si="2"/>
        <v>45253</v>
      </c>
      <c r="E12" s="757">
        <f t="shared" si="0"/>
        <v>45260</v>
      </c>
      <c r="F12" s="757">
        <f t="shared" si="1"/>
        <v>45264</v>
      </c>
      <c r="G12" s="763"/>
      <c r="H12" s="875" t="e">
        <f>#REF!+2</f>
        <v>#REF!</v>
      </c>
    </row>
    <row r="13" spans="1:8" s="196" customFormat="1" ht="22.5" hidden="1" customHeight="1">
      <c r="A13" s="1103"/>
      <c r="B13" s="990" t="s">
        <v>5732</v>
      </c>
      <c r="C13" s="757" t="s">
        <v>5733</v>
      </c>
      <c r="D13" s="757">
        <f t="shared" si="2"/>
        <v>45260</v>
      </c>
      <c r="E13" s="757">
        <f t="shared" si="0"/>
        <v>45267</v>
      </c>
      <c r="F13" s="757">
        <f t="shared" si="1"/>
        <v>45271</v>
      </c>
      <c r="G13" s="763"/>
      <c r="H13" s="875" t="e">
        <f>#REF!+2</f>
        <v>#REF!</v>
      </c>
    </row>
    <row r="14" spans="1:8" s="196" customFormat="1" ht="22.15" hidden="1" customHeight="1">
      <c r="A14" s="1103"/>
      <c r="B14" s="990" t="s">
        <v>5734</v>
      </c>
      <c r="C14" s="757" t="s">
        <v>5735</v>
      </c>
      <c r="D14" s="757">
        <f t="shared" si="2"/>
        <v>45267</v>
      </c>
      <c r="E14" s="757">
        <f t="shared" ref="E14:E17" si="3">D14+7</f>
        <v>45274</v>
      </c>
      <c r="F14" s="757">
        <f t="shared" ref="F14:F17" si="4">D14+11</f>
        <v>45278</v>
      </c>
      <c r="G14" s="763"/>
      <c r="H14" s="875" t="e">
        <f>#REF!+2</f>
        <v>#REF!</v>
      </c>
    </row>
    <row r="15" spans="1:8" s="196" customFormat="1" ht="22.5" hidden="1" customHeight="1">
      <c r="A15" s="1103"/>
      <c r="B15" s="990" t="s">
        <v>5736</v>
      </c>
      <c r="C15" s="757" t="s">
        <v>5737</v>
      </c>
      <c r="D15" s="757">
        <f t="shared" si="2"/>
        <v>45274</v>
      </c>
      <c r="E15" s="757">
        <f t="shared" si="3"/>
        <v>45281</v>
      </c>
      <c r="F15" s="757">
        <f t="shared" si="4"/>
        <v>45285</v>
      </c>
      <c r="G15" s="763"/>
      <c r="H15" s="875" t="e">
        <f>#REF!+2</f>
        <v>#REF!</v>
      </c>
    </row>
    <row r="16" spans="1:8" s="196" customFormat="1" ht="22.5" hidden="1" customHeight="1">
      <c r="A16" s="1103"/>
      <c r="B16" s="990" t="s">
        <v>5738</v>
      </c>
      <c r="C16" s="757" t="s">
        <v>5739</v>
      </c>
      <c r="D16" s="757">
        <f t="shared" si="2"/>
        <v>45281</v>
      </c>
      <c r="E16" s="757">
        <f t="shared" si="3"/>
        <v>45288</v>
      </c>
      <c r="F16" s="757">
        <f t="shared" si="4"/>
        <v>45292</v>
      </c>
      <c r="G16" s="763"/>
      <c r="H16" s="875" t="e">
        <f>#REF!+2</f>
        <v>#REF!</v>
      </c>
    </row>
    <row r="17" spans="1:8" s="196" customFormat="1" ht="22.5" hidden="1" customHeight="1">
      <c r="A17" s="1103"/>
      <c r="B17" s="990" t="s">
        <v>5740</v>
      </c>
      <c r="C17" s="757" t="s">
        <v>5741</v>
      </c>
      <c r="D17" s="757">
        <f t="shared" si="2"/>
        <v>45288</v>
      </c>
      <c r="E17" s="757">
        <f t="shared" si="3"/>
        <v>45295</v>
      </c>
      <c r="F17" s="757">
        <f t="shared" si="4"/>
        <v>45299</v>
      </c>
      <c r="G17" s="763"/>
      <c r="H17" s="875" t="e">
        <f>#REF!+2</f>
        <v>#REF!</v>
      </c>
    </row>
    <row r="18" spans="1:8" s="196" customFormat="1" ht="22.5" hidden="1" customHeight="1">
      <c r="A18" s="1103"/>
      <c r="B18" s="990" t="s">
        <v>5742</v>
      </c>
      <c r="C18" s="757" t="s">
        <v>5743</v>
      </c>
      <c r="D18" s="757">
        <v>45295</v>
      </c>
      <c r="E18" s="757">
        <f t="shared" ref="E18" si="5">D18+7</f>
        <v>45302</v>
      </c>
      <c r="F18" s="757">
        <f t="shared" ref="F18" si="6">D18+11</f>
        <v>45306</v>
      </c>
      <c r="G18" s="763"/>
      <c r="H18" s="875" t="e">
        <f>#REF!+2</f>
        <v>#REF!</v>
      </c>
    </row>
    <row r="19" spans="1:8" s="196" customFormat="1" ht="22.5" hidden="1" customHeight="1">
      <c r="A19" s="1103"/>
      <c r="B19" s="990" t="s">
        <v>5744</v>
      </c>
      <c r="C19" s="757" t="s">
        <v>5745</v>
      </c>
      <c r="D19" s="757">
        <v>45304</v>
      </c>
      <c r="E19" s="757">
        <f t="shared" ref="E19" si="7">D19+7</f>
        <v>45311</v>
      </c>
      <c r="F19" s="757">
        <f t="shared" ref="F19" si="8">D19+11</f>
        <v>45315</v>
      </c>
      <c r="G19" s="763"/>
      <c r="H19" s="875" t="e">
        <f>#REF!+2</f>
        <v>#REF!</v>
      </c>
    </row>
    <row r="20" spans="1:8" s="196" customFormat="1" ht="22.5" hidden="1" customHeight="1">
      <c r="A20" s="1103"/>
      <c r="B20" s="990" t="s">
        <v>5154</v>
      </c>
      <c r="C20" s="757" t="s">
        <v>5746</v>
      </c>
      <c r="D20" s="757">
        <v>45326</v>
      </c>
      <c r="E20" s="757">
        <f t="shared" ref="E20:E22" si="9">D20+7</f>
        <v>45333</v>
      </c>
      <c r="F20" s="757">
        <f t="shared" ref="F20:F22" si="10">D20+11</f>
        <v>45337</v>
      </c>
      <c r="G20" s="763"/>
      <c r="H20" s="875" t="e">
        <f>#REF!+2</f>
        <v>#REF!</v>
      </c>
    </row>
    <row r="21" spans="1:8" s="196" customFormat="1" ht="22.5" hidden="1" customHeight="1">
      <c r="A21" s="1103"/>
      <c r="B21" s="990" t="s">
        <v>5747</v>
      </c>
      <c r="C21" s="757" t="s">
        <v>5748</v>
      </c>
      <c r="D21" s="757">
        <v>45334</v>
      </c>
      <c r="E21" s="757">
        <f t="shared" si="9"/>
        <v>45341</v>
      </c>
      <c r="F21" s="757">
        <f t="shared" si="10"/>
        <v>45345</v>
      </c>
      <c r="G21" s="763"/>
      <c r="H21" s="875" t="e">
        <f>#REF!+2</f>
        <v>#REF!</v>
      </c>
    </row>
    <row r="22" spans="1:8" s="196" customFormat="1" ht="22.5" hidden="1" customHeight="1">
      <c r="A22" s="1103"/>
      <c r="B22" s="990" t="s">
        <v>5160</v>
      </c>
      <c r="C22" s="757" t="s">
        <v>5749</v>
      </c>
      <c r="D22" s="757">
        <v>45346</v>
      </c>
      <c r="E22" s="757">
        <f t="shared" si="9"/>
        <v>45353</v>
      </c>
      <c r="F22" s="757">
        <f t="shared" si="10"/>
        <v>45357</v>
      </c>
      <c r="G22" s="763"/>
      <c r="H22" s="875" t="e">
        <f>#REF!+2</f>
        <v>#REF!</v>
      </c>
    </row>
    <row r="23" spans="1:8" s="196" customFormat="1" ht="22.5" hidden="1" customHeight="1">
      <c r="A23" s="1103"/>
      <c r="B23" s="990" t="s">
        <v>5726</v>
      </c>
      <c r="C23" s="757" t="s">
        <v>5750</v>
      </c>
      <c r="D23" s="757">
        <v>45356</v>
      </c>
      <c r="E23" s="757">
        <f t="shared" ref="E23:E25" si="11">D23+7</f>
        <v>45363</v>
      </c>
      <c r="F23" s="757">
        <f t="shared" ref="F23:F25" si="12">D23+11</f>
        <v>45367</v>
      </c>
      <c r="G23" s="763"/>
      <c r="H23" s="875" t="e">
        <f>#REF!+2</f>
        <v>#REF!</v>
      </c>
    </row>
    <row r="24" spans="1:8" s="196" customFormat="1" ht="22.5" hidden="1" customHeight="1">
      <c r="A24" s="1103"/>
      <c r="B24" s="990" t="s">
        <v>5144</v>
      </c>
      <c r="C24" s="757" t="s">
        <v>5751</v>
      </c>
      <c r="D24" s="757">
        <v>45360</v>
      </c>
      <c r="E24" s="757">
        <f t="shared" si="11"/>
        <v>45367</v>
      </c>
      <c r="F24" s="757">
        <f t="shared" si="12"/>
        <v>45371</v>
      </c>
      <c r="G24" s="768"/>
      <c r="H24" s="875" t="e">
        <f>#REF!+2</f>
        <v>#REF!</v>
      </c>
    </row>
    <row r="25" spans="1:8" s="196" customFormat="1" ht="22.5" hidden="1" customHeight="1">
      <c r="A25" s="1103"/>
      <c r="B25" s="990" t="s">
        <v>5729</v>
      </c>
      <c r="C25" s="757" t="s">
        <v>5752</v>
      </c>
      <c r="D25" s="757">
        <v>45377</v>
      </c>
      <c r="E25" s="757">
        <f t="shared" si="11"/>
        <v>45384</v>
      </c>
      <c r="F25" s="757">
        <f t="shared" si="12"/>
        <v>45388</v>
      </c>
      <c r="G25" s="763"/>
      <c r="H25" s="875" t="e">
        <f>#REF!+2</f>
        <v>#REF!</v>
      </c>
    </row>
    <row r="26" spans="1:8" s="196" customFormat="1" ht="22.5" hidden="1" customHeight="1">
      <c r="A26" s="1103"/>
      <c r="B26" s="962" t="s">
        <v>5698</v>
      </c>
      <c r="C26" s="942" t="s">
        <v>5753</v>
      </c>
      <c r="D26" s="942">
        <v>45392</v>
      </c>
      <c r="E26" s="757">
        <f t="shared" ref="E26" si="13">D26+7</f>
        <v>45399</v>
      </c>
      <c r="F26" s="757">
        <f t="shared" ref="F26" si="14">D26+11</f>
        <v>45403</v>
      </c>
      <c r="G26" s="763"/>
      <c r="H26" s="757" t="e">
        <f>#REF!+2</f>
        <v>#REF!</v>
      </c>
    </row>
    <row r="27" spans="1:8" s="196" customFormat="1" ht="22.5" hidden="1" customHeight="1">
      <c r="A27" s="1103"/>
      <c r="B27" s="962" t="s">
        <v>5754</v>
      </c>
      <c r="C27" s="942" t="s">
        <v>5755</v>
      </c>
      <c r="D27" s="942">
        <v>45385</v>
      </c>
      <c r="E27" s="757">
        <f t="shared" ref="E27" si="15">D27+7</f>
        <v>45392</v>
      </c>
      <c r="F27" s="757">
        <f t="shared" ref="F27" si="16">D27+11</f>
        <v>45396</v>
      </c>
      <c r="G27" s="763"/>
      <c r="H27" s="757" t="e">
        <f>#REF!+2</f>
        <v>#REF!</v>
      </c>
    </row>
    <row r="28" spans="1:8" s="196" customFormat="1" ht="22.5" hidden="1" customHeight="1">
      <c r="A28" s="1103"/>
      <c r="B28" s="962" t="s">
        <v>5734</v>
      </c>
      <c r="C28" s="942" t="s">
        <v>5756</v>
      </c>
      <c r="D28" s="942">
        <v>45397</v>
      </c>
      <c r="E28" s="757">
        <f t="shared" ref="E28" si="17">D28+7</f>
        <v>45404</v>
      </c>
      <c r="F28" s="757">
        <f t="shared" ref="F28" si="18">D28+11</f>
        <v>45408</v>
      </c>
      <c r="G28" s="763"/>
      <c r="H28" s="757" t="e">
        <f>#REF!+2</f>
        <v>#REF!</v>
      </c>
    </row>
    <row r="29" spans="1:8" s="196" customFormat="1" ht="22.5" hidden="1" customHeight="1">
      <c r="A29" s="1103"/>
      <c r="B29" s="962" t="s">
        <v>5736</v>
      </c>
      <c r="C29" s="942" t="s">
        <v>5757</v>
      </c>
      <c r="D29" s="942">
        <v>45399</v>
      </c>
      <c r="E29" s="757">
        <f t="shared" ref="E29:E34" si="19">D29+7</f>
        <v>45406</v>
      </c>
      <c r="F29" s="757">
        <f t="shared" ref="F29:F34" si="20">D29+11</f>
        <v>45410</v>
      </c>
      <c r="G29" s="763"/>
      <c r="H29" s="757" t="e">
        <f>#REF!+2</f>
        <v>#REF!</v>
      </c>
    </row>
    <row r="30" spans="1:8" s="196" customFormat="1" ht="22.5" hidden="1" customHeight="1">
      <c r="A30" s="1103"/>
      <c r="B30" s="962" t="s">
        <v>5738</v>
      </c>
      <c r="C30" s="942" t="s">
        <v>5758</v>
      </c>
      <c r="D30" s="942">
        <v>45408</v>
      </c>
      <c r="E30" s="757">
        <f t="shared" si="19"/>
        <v>45415</v>
      </c>
      <c r="F30" s="757">
        <f t="shared" si="20"/>
        <v>45419</v>
      </c>
      <c r="G30" s="763"/>
      <c r="H30" s="757" t="e">
        <f>#REF!+2</f>
        <v>#REF!</v>
      </c>
    </row>
    <row r="31" spans="1:8" s="196" customFormat="1" ht="22.5" hidden="1" customHeight="1">
      <c r="A31" s="1103"/>
      <c r="B31" s="962" t="s">
        <v>5740</v>
      </c>
      <c r="C31" s="942" t="s">
        <v>5759</v>
      </c>
      <c r="D31" s="942">
        <v>45415</v>
      </c>
      <c r="E31" s="757">
        <f t="shared" si="19"/>
        <v>45422</v>
      </c>
      <c r="F31" s="757">
        <f t="shared" si="20"/>
        <v>45426</v>
      </c>
      <c r="G31" s="763"/>
      <c r="H31" s="757" t="e">
        <f>#REF!+2</f>
        <v>#REF!</v>
      </c>
    </row>
    <row r="32" spans="1:8" s="196" customFormat="1" ht="22.5" hidden="1" customHeight="1">
      <c r="A32" s="1103"/>
      <c r="B32" s="962" t="s">
        <v>5742</v>
      </c>
      <c r="C32" s="942" t="s">
        <v>5760</v>
      </c>
      <c r="D32" s="942">
        <v>45425</v>
      </c>
      <c r="E32" s="757">
        <f t="shared" si="19"/>
        <v>45432</v>
      </c>
      <c r="F32" s="757">
        <f t="shared" si="20"/>
        <v>45436</v>
      </c>
      <c r="G32" s="763"/>
      <c r="H32" s="757">
        <v>45395</v>
      </c>
    </row>
    <row r="33" spans="1:8" s="196" customFormat="1" ht="22.5" hidden="1" customHeight="1">
      <c r="A33" s="1103"/>
      <c r="B33" s="962" t="s">
        <v>5744</v>
      </c>
      <c r="C33" s="942" t="s">
        <v>5761</v>
      </c>
      <c r="D33" s="942">
        <v>45428</v>
      </c>
      <c r="E33" s="757">
        <f t="shared" si="19"/>
        <v>45435</v>
      </c>
      <c r="F33" s="757">
        <f t="shared" si="20"/>
        <v>45439</v>
      </c>
      <c r="G33" s="763"/>
      <c r="H33" s="757">
        <f>H32+7</f>
        <v>45402</v>
      </c>
    </row>
    <row r="34" spans="1:8" s="196" customFormat="1" ht="22.5" hidden="1" customHeight="1">
      <c r="A34" s="1103"/>
      <c r="B34" s="924" t="s">
        <v>307</v>
      </c>
      <c r="C34" s="942" t="s">
        <v>5762</v>
      </c>
      <c r="D34" s="799">
        <v>45407</v>
      </c>
      <c r="E34" s="799">
        <f t="shared" si="19"/>
        <v>45414</v>
      </c>
      <c r="F34" s="799">
        <f t="shared" si="20"/>
        <v>45418</v>
      </c>
      <c r="G34" s="763"/>
      <c r="H34" s="757">
        <f t="shared" ref="H34:H87" si="21">H33+7</f>
        <v>45409</v>
      </c>
    </row>
    <row r="35" spans="1:8" s="196" customFormat="1" ht="22.5" hidden="1" customHeight="1">
      <c r="A35" s="1103"/>
      <c r="B35" s="924" t="s">
        <v>307</v>
      </c>
      <c r="C35" s="942" t="s">
        <v>5763</v>
      </c>
      <c r="D35" s="799">
        <v>45407</v>
      </c>
      <c r="E35" s="799">
        <f t="shared" ref="E35:E39" si="22">D35+7</f>
        <v>45414</v>
      </c>
      <c r="F35" s="799">
        <f t="shared" ref="F35:F39" si="23">D35+11</f>
        <v>45418</v>
      </c>
      <c r="G35" s="763"/>
      <c r="H35" s="757">
        <f t="shared" si="21"/>
        <v>45416</v>
      </c>
    </row>
    <row r="36" spans="1:8" s="196" customFormat="1" ht="20.100000000000001" hidden="1" customHeight="1">
      <c r="A36" s="1103" t="s">
        <v>5764</v>
      </c>
      <c r="B36" s="962" t="s">
        <v>5302</v>
      </c>
      <c r="C36" s="942" t="s">
        <v>5765</v>
      </c>
      <c r="D36" s="942">
        <v>45431</v>
      </c>
      <c r="E36" s="757">
        <f t="shared" si="22"/>
        <v>45438</v>
      </c>
      <c r="F36" s="757">
        <f t="shared" si="23"/>
        <v>45442</v>
      </c>
      <c r="G36" s="763"/>
      <c r="H36" s="757">
        <f t="shared" si="21"/>
        <v>45423</v>
      </c>
    </row>
    <row r="37" spans="1:8" s="196" customFormat="1" ht="20.100000000000001" hidden="1" customHeight="1">
      <c r="A37" s="1103"/>
      <c r="B37" s="962" t="s">
        <v>5154</v>
      </c>
      <c r="C37" s="942" t="s">
        <v>5766</v>
      </c>
      <c r="D37" s="942">
        <v>45441</v>
      </c>
      <c r="E37" s="757">
        <f t="shared" si="22"/>
        <v>45448</v>
      </c>
      <c r="F37" s="757">
        <f t="shared" si="23"/>
        <v>45452</v>
      </c>
      <c r="G37" s="763"/>
      <c r="H37" s="757">
        <f t="shared" si="21"/>
        <v>45430</v>
      </c>
    </row>
    <row r="38" spans="1:8" s="196" customFormat="1" ht="20.100000000000001" hidden="1" customHeight="1">
      <c r="A38" s="1103"/>
      <c r="B38" s="962" t="s">
        <v>5747</v>
      </c>
      <c r="C38" s="942" t="s">
        <v>5767</v>
      </c>
      <c r="D38" s="942">
        <v>45441</v>
      </c>
      <c r="E38" s="757">
        <f t="shared" si="22"/>
        <v>45448</v>
      </c>
      <c r="F38" s="757">
        <f t="shared" si="23"/>
        <v>45452</v>
      </c>
      <c r="G38" s="763"/>
      <c r="H38" s="757">
        <f t="shared" si="21"/>
        <v>45437</v>
      </c>
    </row>
    <row r="39" spans="1:8" s="196" customFormat="1" ht="20.100000000000001" hidden="1" customHeight="1">
      <c r="A39" s="1103"/>
      <c r="B39" s="924" t="s">
        <v>283</v>
      </c>
      <c r="C39" s="942" t="s">
        <v>5768</v>
      </c>
      <c r="D39" s="799">
        <v>45451</v>
      </c>
      <c r="E39" s="799">
        <f t="shared" si="22"/>
        <v>45458</v>
      </c>
      <c r="F39" s="799">
        <f t="shared" si="23"/>
        <v>45462</v>
      </c>
      <c r="G39" s="763"/>
      <c r="H39" s="757">
        <f t="shared" si="21"/>
        <v>45444</v>
      </c>
    </row>
    <row r="40" spans="1:8" s="196" customFormat="1" ht="20.100000000000001" hidden="1" customHeight="1">
      <c r="A40" s="1103" t="s">
        <v>5764</v>
      </c>
      <c r="B40" s="962" t="s">
        <v>5160</v>
      </c>
      <c r="C40" s="942" t="s">
        <v>5769</v>
      </c>
      <c r="D40" s="942">
        <v>45462</v>
      </c>
      <c r="E40" s="757">
        <f t="shared" ref="E40:E43" si="24">D40+7</f>
        <v>45469</v>
      </c>
      <c r="F40" s="757">
        <f t="shared" ref="F40:F43" si="25">D40+11</f>
        <v>45473</v>
      </c>
      <c r="G40" s="763"/>
      <c r="H40" s="757">
        <f t="shared" si="21"/>
        <v>45451</v>
      </c>
    </row>
    <row r="41" spans="1:8" s="196" customFormat="1" ht="20.100000000000001" hidden="1" customHeight="1">
      <c r="A41" s="1103"/>
      <c r="B41" s="962" t="s">
        <v>5144</v>
      </c>
      <c r="C41" s="942" t="s">
        <v>5770</v>
      </c>
      <c r="D41" s="942">
        <v>45471</v>
      </c>
      <c r="E41" s="757">
        <f t="shared" si="24"/>
        <v>45478</v>
      </c>
      <c r="F41" s="757">
        <f t="shared" si="25"/>
        <v>45482</v>
      </c>
      <c r="G41" s="763"/>
      <c r="H41" s="757">
        <f t="shared" si="21"/>
        <v>45458</v>
      </c>
    </row>
    <row r="42" spans="1:8" s="196" customFormat="1" ht="20.100000000000001" hidden="1" customHeight="1">
      <c r="A42" s="1103"/>
      <c r="B42" s="962" t="s">
        <v>5309</v>
      </c>
      <c r="C42" s="942" t="s">
        <v>5771</v>
      </c>
      <c r="D42" s="942">
        <v>45478</v>
      </c>
      <c r="E42" s="757">
        <f t="shared" si="24"/>
        <v>45485</v>
      </c>
      <c r="F42" s="757">
        <f t="shared" si="25"/>
        <v>45489</v>
      </c>
      <c r="G42" s="763"/>
      <c r="H42" s="757">
        <f t="shared" si="21"/>
        <v>45465</v>
      </c>
    </row>
    <row r="43" spans="1:8" s="196" customFormat="1" ht="20.100000000000001" hidden="1" customHeight="1">
      <c r="A43" s="1103"/>
      <c r="B43" s="962" t="s">
        <v>5772</v>
      </c>
      <c r="C43" s="942" t="s">
        <v>5773</v>
      </c>
      <c r="D43" s="942">
        <v>45484</v>
      </c>
      <c r="E43" s="757">
        <f t="shared" si="24"/>
        <v>45491</v>
      </c>
      <c r="F43" s="757">
        <f t="shared" si="25"/>
        <v>45495</v>
      </c>
      <c r="G43" s="763"/>
      <c r="H43" s="757">
        <f t="shared" si="21"/>
        <v>45472</v>
      </c>
    </row>
    <row r="44" spans="1:8" s="196" customFormat="1" ht="20.100000000000001" hidden="1" customHeight="1">
      <c r="A44" s="1103"/>
      <c r="B44" s="962" t="s">
        <v>5312</v>
      </c>
      <c r="C44" s="942" t="s">
        <v>5774</v>
      </c>
      <c r="D44" s="942">
        <v>45500</v>
      </c>
      <c r="E44" s="757">
        <f t="shared" ref="E44:E46" si="26">D44+7</f>
        <v>45507</v>
      </c>
      <c r="F44" s="871" t="s">
        <v>283</v>
      </c>
      <c r="G44" s="763"/>
      <c r="H44" s="757">
        <f t="shared" si="21"/>
        <v>45479</v>
      </c>
    </row>
    <row r="45" spans="1:8" s="196" customFormat="1" ht="20.100000000000001" hidden="1" customHeight="1">
      <c r="A45" s="1103"/>
      <c r="B45" s="962" t="s">
        <v>5754</v>
      </c>
      <c r="C45" s="942" t="s">
        <v>5775</v>
      </c>
      <c r="D45" s="942">
        <v>45503</v>
      </c>
      <c r="E45" s="871" t="s">
        <v>283</v>
      </c>
      <c r="F45" s="757">
        <f t="shared" ref="F45:F46" si="27">D45+11</f>
        <v>45514</v>
      </c>
      <c r="G45" s="763"/>
      <c r="H45" s="757">
        <f t="shared" si="21"/>
        <v>45486</v>
      </c>
    </row>
    <row r="46" spans="1:8" s="196" customFormat="1" ht="20.100000000000001" hidden="1" customHeight="1">
      <c r="A46" s="1103"/>
      <c r="B46" s="962" t="s">
        <v>5698</v>
      </c>
      <c r="C46" s="942" t="s">
        <v>5776</v>
      </c>
      <c r="D46" s="942">
        <v>45512</v>
      </c>
      <c r="E46" s="757">
        <f t="shared" si="26"/>
        <v>45519</v>
      </c>
      <c r="F46" s="757">
        <f t="shared" si="27"/>
        <v>45523</v>
      </c>
      <c r="G46" s="763"/>
      <c r="H46" s="757">
        <f t="shared" si="21"/>
        <v>45493</v>
      </c>
    </row>
    <row r="47" spans="1:8" s="196" customFormat="1" ht="20.100000000000001" hidden="1" customHeight="1">
      <c r="A47" s="1103"/>
      <c r="B47" s="962" t="s">
        <v>5734</v>
      </c>
      <c r="C47" s="942" t="s">
        <v>5777</v>
      </c>
      <c r="D47" s="942">
        <v>45526</v>
      </c>
      <c r="E47" s="757">
        <f t="shared" ref="E47:E51" si="28">D47+7</f>
        <v>45533</v>
      </c>
      <c r="F47" s="871" t="s">
        <v>283</v>
      </c>
      <c r="G47" s="763"/>
      <c r="H47" s="757">
        <f t="shared" si="21"/>
        <v>45500</v>
      </c>
    </row>
    <row r="48" spans="1:8" s="196" customFormat="1" ht="20.100000000000001" hidden="1" customHeight="1">
      <c r="A48" s="1103"/>
      <c r="B48" s="962" t="s">
        <v>5736</v>
      </c>
      <c r="C48" s="942" t="s">
        <v>5778</v>
      </c>
      <c r="D48" s="871" t="s">
        <v>283</v>
      </c>
      <c r="E48" s="799" t="e">
        <f t="shared" si="28"/>
        <v>#VALUE!</v>
      </c>
      <c r="F48" s="799" t="e">
        <f t="shared" ref="F48:F51" si="29">D48+11</f>
        <v>#VALUE!</v>
      </c>
      <c r="G48" s="763"/>
      <c r="H48" s="757">
        <f t="shared" si="21"/>
        <v>45507</v>
      </c>
    </row>
    <row r="49" spans="1:8" s="196" customFormat="1" ht="20.100000000000001" hidden="1" customHeight="1">
      <c r="A49" s="1103"/>
      <c r="B49" s="962" t="s">
        <v>5738</v>
      </c>
      <c r="C49" s="942" t="s">
        <v>5779</v>
      </c>
      <c r="D49" s="942">
        <v>45532</v>
      </c>
      <c r="E49" s="757">
        <f t="shared" si="28"/>
        <v>45539</v>
      </c>
      <c r="F49" s="757">
        <f t="shared" si="29"/>
        <v>45543</v>
      </c>
      <c r="G49" s="763"/>
      <c r="H49" s="757">
        <f t="shared" si="21"/>
        <v>45514</v>
      </c>
    </row>
    <row r="50" spans="1:8" s="196" customFormat="1" ht="20.100000000000001" hidden="1" customHeight="1">
      <c r="A50" s="1103"/>
      <c r="B50" s="962" t="s">
        <v>5740</v>
      </c>
      <c r="C50" s="942" t="s">
        <v>5780</v>
      </c>
      <c r="D50" s="942">
        <v>45535</v>
      </c>
      <c r="E50" s="757">
        <f t="shared" si="28"/>
        <v>45542</v>
      </c>
      <c r="F50" s="757">
        <f t="shared" si="29"/>
        <v>45546</v>
      </c>
      <c r="G50" s="763"/>
      <c r="H50" s="757">
        <f t="shared" si="21"/>
        <v>45521</v>
      </c>
    </row>
    <row r="51" spans="1:8" s="196" customFormat="1" ht="20.100000000000001" hidden="1" customHeight="1">
      <c r="A51" s="1103"/>
      <c r="B51" s="962" t="s">
        <v>5302</v>
      </c>
      <c r="C51" s="942" t="s">
        <v>5781</v>
      </c>
      <c r="D51" s="942">
        <v>45542</v>
      </c>
      <c r="E51" s="757">
        <f t="shared" si="28"/>
        <v>45549</v>
      </c>
      <c r="F51" s="757">
        <f t="shared" si="29"/>
        <v>45553</v>
      </c>
      <c r="G51" s="763"/>
      <c r="H51" s="757">
        <f t="shared" si="21"/>
        <v>45528</v>
      </c>
    </row>
    <row r="52" spans="1:8" s="196" customFormat="1" ht="20.100000000000001" hidden="1" customHeight="1">
      <c r="A52" s="1103"/>
      <c r="B52" s="962" t="s">
        <v>5744</v>
      </c>
      <c r="C52" s="942" t="s">
        <v>5782</v>
      </c>
      <c r="D52" s="942">
        <v>45551</v>
      </c>
      <c r="E52" s="757">
        <f t="shared" ref="E52:E54" si="30">D52+7</f>
        <v>45558</v>
      </c>
      <c r="F52" s="757">
        <f t="shared" ref="F52:F54" si="31">D52+11</f>
        <v>45562</v>
      </c>
      <c r="G52" s="763"/>
      <c r="H52" s="757">
        <f t="shared" si="21"/>
        <v>45535</v>
      </c>
    </row>
    <row r="53" spans="1:8" s="196" customFormat="1" ht="20.100000000000001" hidden="1" customHeight="1">
      <c r="A53" s="1103"/>
      <c r="B53" s="962" t="s">
        <v>5747</v>
      </c>
      <c r="C53" s="942" t="s">
        <v>5783</v>
      </c>
      <c r="D53" s="942">
        <v>45557</v>
      </c>
      <c r="E53" s="757">
        <f t="shared" si="30"/>
        <v>45564</v>
      </c>
      <c r="F53" s="757">
        <f t="shared" si="31"/>
        <v>45568</v>
      </c>
      <c r="G53" s="763"/>
      <c r="H53" s="757">
        <f t="shared" si="21"/>
        <v>45542</v>
      </c>
    </row>
    <row r="54" spans="1:8" s="196" customFormat="1" ht="20.100000000000001" hidden="1" customHeight="1">
      <c r="A54" s="1103"/>
      <c r="B54" s="962" t="s">
        <v>5784</v>
      </c>
      <c r="C54" s="942" t="s">
        <v>5785</v>
      </c>
      <c r="D54" s="942">
        <v>45564</v>
      </c>
      <c r="E54" s="757">
        <f t="shared" si="30"/>
        <v>45571</v>
      </c>
      <c r="F54" s="757">
        <f t="shared" si="31"/>
        <v>45575</v>
      </c>
      <c r="G54" s="763"/>
      <c r="H54" s="757">
        <f t="shared" si="21"/>
        <v>45549</v>
      </c>
    </row>
    <row r="55" spans="1:8" s="196" customFormat="1" ht="20.100000000000001" hidden="1" customHeight="1">
      <c r="A55" s="1103"/>
      <c r="B55" s="1047" t="s">
        <v>307</v>
      </c>
      <c r="C55" s="942" t="s">
        <v>5786</v>
      </c>
      <c r="D55" s="799">
        <v>45562</v>
      </c>
      <c r="E55" s="799">
        <f t="shared" ref="E55:E59" si="32">D55+7</f>
        <v>45569</v>
      </c>
      <c r="F55" s="799">
        <f t="shared" ref="F55:F59" si="33">D55+11</f>
        <v>45573</v>
      </c>
      <c r="G55" s="763"/>
      <c r="H55" s="757">
        <f t="shared" si="21"/>
        <v>45556</v>
      </c>
    </row>
    <row r="56" spans="1:8" s="196" customFormat="1" ht="20.100000000000001" hidden="1" customHeight="1">
      <c r="A56" s="1103"/>
      <c r="B56" s="962" t="s">
        <v>5160</v>
      </c>
      <c r="C56" s="942" t="s">
        <v>5787</v>
      </c>
      <c r="D56" s="942">
        <v>45571</v>
      </c>
      <c r="E56" s="757">
        <f t="shared" si="32"/>
        <v>45578</v>
      </c>
      <c r="F56" s="757">
        <f t="shared" si="33"/>
        <v>45582</v>
      </c>
      <c r="G56" s="763"/>
      <c r="H56" s="757">
        <f t="shared" si="21"/>
        <v>45563</v>
      </c>
    </row>
    <row r="57" spans="1:8" s="196" customFormat="1" ht="20.100000000000001" hidden="1" customHeight="1">
      <c r="A57" s="1103"/>
      <c r="B57" s="962" t="s">
        <v>5144</v>
      </c>
      <c r="C57" s="942" t="s">
        <v>5788</v>
      </c>
      <c r="D57" s="942">
        <v>45580</v>
      </c>
      <c r="E57" s="757">
        <f t="shared" si="32"/>
        <v>45587</v>
      </c>
      <c r="F57" s="757">
        <f t="shared" si="33"/>
        <v>45591</v>
      </c>
      <c r="G57" s="763"/>
      <c r="H57" s="757">
        <f t="shared" si="21"/>
        <v>45570</v>
      </c>
    </row>
    <row r="58" spans="1:8" s="196" customFormat="1" ht="20.100000000000001" hidden="1" customHeight="1">
      <c r="A58" s="1103"/>
      <c r="B58" s="962" t="s">
        <v>5309</v>
      </c>
      <c r="C58" s="942" t="s">
        <v>5789</v>
      </c>
      <c r="D58" s="942">
        <v>45589</v>
      </c>
      <c r="E58" s="757">
        <f t="shared" si="32"/>
        <v>45596</v>
      </c>
      <c r="F58" s="757">
        <f t="shared" si="33"/>
        <v>45600</v>
      </c>
      <c r="G58" s="763"/>
      <c r="H58" s="757">
        <f t="shared" si="21"/>
        <v>45577</v>
      </c>
    </row>
    <row r="59" spans="1:8" s="196" customFormat="1" ht="20.100000000000001" hidden="1" customHeight="1">
      <c r="A59" s="1103"/>
      <c r="B59" s="962" t="s">
        <v>5772</v>
      </c>
      <c r="C59" s="942" t="s">
        <v>5790</v>
      </c>
      <c r="D59" s="942">
        <v>45595</v>
      </c>
      <c r="E59" s="757">
        <f t="shared" si="32"/>
        <v>45602</v>
      </c>
      <c r="F59" s="757">
        <f t="shared" si="33"/>
        <v>45606</v>
      </c>
      <c r="G59" s="763"/>
      <c r="H59" s="757">
        <f t="shared" si="21"/>
        <v>45584</v>
      </c>
    </row>
    <row r="60" spans="1:8" s="196" customFormat="1" ht="20.100000000000001" hidden="1" customHeight="1">
      <c r="A60" s="1103"/>
      <c r="B60" s="962" t="s">
        <v>5312</v>
      </c>
      <c r="C60" s="942" t="s">
        <v>5791</v>
      </c>
      <c r="D60" s="942">
        <v>45608</v>
      </c>
      <c r="E60" s="757">
        <f t="shared" ref="E60:E63" si="34">D60+7</f>
        <v>45615</v>
      </c>
      <c r="F60" s="871" t="s">
        <v>283</v>
      </c>
      <c r="G60" s="763"/>
      <c r="H60" s="757">
        <f t="shared" si="21"/>
        <v>45591</v>
      </c>
    </row>
    <row r="61" spans="1:8" s="196" customFormat="1" ht="20.100000000000001" hidden="1" customHeight="1">
      <c r="A61" s="1103"/>
      <c r="B61" s="962" t="s">
        <v>5754</v>
      </c>
      <c r="C61" s="942" t="s">
        <v>5792</v>
      </c>
      <c r="D61" s="942">
        <v>45612</v>
      </c>
      <c r="E61" s="757">
        <f t="shared" si="34"/>
        <v>45619</v>
      </c>
      <c r="F61" s="757">
        <f t="shared" ref="F61:F63" si="35">D61+11</f>
        <v>45623</v>
      </c>
      <c r="G61" s="763"/>
      <c r="H61" s="757">
        <f t="shared" si="21"/>
        <v>45598</v>
      </c>
    </row>
    <row r="62" spans="1:8" s="196" customFormat="1" ht="20.100000000000001" hidden="1" customHeight="1">
      <c r="A62" s="1103"/>
      <c r="B62" s="1047" t="s">
        <v>307</v>
      </c>
      <c r="C62" s="942" t="s">
        <v>5793</v>
      </c>
      <c r="D62" s="799">
        <v>45588</v>
      </c>
      <c r="E62" s="799">
        <f t="shared" si="34"/>
        <v>45595</v>
      </c>
      <c r="F62" s="799">
        <f t="shared" si="35"/>
        <v>45599</v>
      </c>
      <c r="G62" s="763"/>
      <c r="H62" s="757">
        <f t="shared" si="21"/>
        <v>45605</v>
      </c>
    </row>
    <row r="63" spans="1:8" s="196" customFormat="1" ht="20.100000000000001" hidden="1" customHeight="1">
      <c r="A63" s="1103"/>
      <c r="B63" s="962" t="s">
        <v>5698</v>
      </c>
      <c r="C63" s="942" t="s">
        <v>5794</v>
      </c>
      <c r="D63" s="942">
        <v>45626</v>
      </c>
      <c r="E63" s="757">
        <f t="shared" si="34"/>
        <v>45633</v>
      </c>
      <c r="F63" s="757">
        <f t="shared" si="35"/>
        <v>45637</v>
      </c>
      <c r="G63" s="763"/>
      <c r="H63" s="757">
        <f t="shared" si="21"/>
        <v>45612</v>
      </c>
    </row>
    <row r="64" spans="1:8" s="196" customFormat="1" ht="20.100000000000001" hidden="1" customHeight="1">
      <c r="A64" s="1103"/>
      <c r="B64" s="962" t="s">
        <v>5734</v>
      </c>
      <c r="C64" s="942" t="s">
        <v>5795</v>
      </c>
      <c r="D64" s="942">
        <v>45632</v>
      </c>
      <c r="E64" s="757">
        <f t="shared" ref="E64:E65" si="36">D64+7</f>
        <v>45639</v>
      </c>
      <c r="F64" s="757">
        <f t="shared" ref="F64:F65" si="37">D64+11</f>
        <v>45643</v>
      </c>
      <c r="G64" s="763"/>
      <c r="H64" s="757">
        <f t="shared" si="21"/>
        <v>45619</v>
      </c>
    </row>
    <row r="65" spans="1:8" s="196" customFormat="1" ht="20.100000000000001" hidden="1" customHeight="1">
      <c r="A65" s="1103"/>
      <c r="B65" s="962" t="s">
        <v>5740</v>
      </c>
      <c r="C65" s="942" t="s">
        <v>5796</v>
      </c>
      <c r="D65" s="942">
        <v>45648</v>
      </c>
      <c r="E65" s="757">
        <f t="shared" si="36"/>
        <v>45655</v>
      </c>
      <c r="F65" s="757">
        <f t="shared" si="37"/>
        <v>45659</v>
      </c>
      <c r="G65" s="763"/>
      <c r="H65" s="757">
        <f t="shared" si="21"/>
        <v>45626</v>
      </c>
    </row>
    <row r="66" spans="1:8" s="196" customFormat="1" ht="20.100000000000001" hidden="1" customHeight="1">
      <c r="A66" s="1103"/>
      <c r="B66" s="962" t="s">
        <v>5738</v>
      </c>
      <c r="C66" s="942" t="s">
        <v>5797</v>
      </c>
      <c r="D66" s="942">
        <v>45646</v>
      </c>
      <c r="E66" s="757">
        <f t="shared" ref="E66:E70" si="38">D66+7</f>
        <v>45653</v>
      </c>
      <c r="F66" s="757">
        <f t="shared" ref="F66:F70" si="39">D66+11</f>
        <v>45657</v>
      </c>
      <c r="G66" s="763"/>
      <c r="H66" s="757">
        <f t="shared" si="21"/>
        <v>45633</v>
      </c>
    </row>
    <row r="67" spans="1:8" s="196" customFormat="1" ht="20.100000000000001" hidden="1" customHeight="1">
      <c r="A67" s="1103"/>
      <c r="B67" s="1047" t="s">
        <v>307</v>
      </c>
      <c r="C67" s="942" t="s">
        <v>5798</v>
      </c>
      <c r="D67" s="799">
        <v>45588</v>
      </c>
      <c r="E67" s="799">
        <f t="shared" si="38"/>
        <v>45595</v>
      </c>
      <c r="F67" s="799">
        <f t="shared" si="39"/>
        <v>45599</v>
      </c>
      <c r="G67" s="763"/>
      <c r="H67" s="757">
        <f t="shared" si="21"/>
        <v>45640</v>
      </c>
    </row>
    <row r="68" spans="1:8" s="196" customFormat="1" ht="20.100000000000001" hidden="1" customHeight="1">
      <c r="A68" s="1103"/>
      <c r="B68" s="962" t="s">
        <v>5302</v>
      </c>
      <c r="C68" s="942" t="s">
        <v>5799</v>
      </c>
      <c r="D68" s="942">
        <v>45660</v>
      </c>
      <c r="E68" s="757">
        <f t="shared" si="38"/>
        <v>45667</v>
      </c>
      <c r="F68" s="757">
        <f t="shared" si="39"/>
        <v>45671</v>
      </c>
      <c r="G68" s="763"/>
      <c r="H68" s="757">
        <f t="shared" si="21"/>
        <v>45647</v>
      </c>
    </row>
    <row r="69" spans="1:8" s="196" customFormat="1" ht="20.100000000000001" hidden="1" customHeight="1">
      <c r="A69" s="1103"/>
      <c r="B69" s="1047" t="s">
        <v>307</v>
      </c>
      <c r="C69" s="942" t="s">
        <v>5800</v>
      </c>
      <c r="D69" s="799">
        <v>45588</v>
      </c>
      <c r="E69" s="799">
        <f t="shared" ref="E69" si="40">D69+7</f>
        <v>45595</v>
      </c>
      <c r="F69" s="799">
        <f t="shared" ref="F69" si="41">D69+11</f>
        <v>45599</v>
      </c>
      <c r="G69" s="763"/>
      <c r="H69" s="757">
        <f t="shared" si="21"/>
        <v>45654</v>
      </c>
    </row>
    <row r="70" spans="1:8" s="196" customFormat="1" ht="20.100000000000001" hidden="1" customHeight="1">
      <c r="A70" s="1103"/>
      <c r="B70" s="962" t="s">
        <v>5744</v>
      </c>
      <c r="C70" s="942" t="s">
        <v>5801</v>
      </c>
      <c r="D70" s="942">
        <v>45667</v>
      </c>
      <c r="E70" s="757">
        <f t="shared" si="38"/>
        <v>45674</v>
      </c>
      <c r="F70" s="757">
        <f t="shared" si="39"/>
        <v>45678</v>
      </c>
      <c r="G70" s="763"/>
      <c r="H70" s="757">
        <v>45668</v>
      </c>
    </row>
    <row r="71" spans="1:8" s="196" customFormat="1" ht="20.100000000000001" hidden="1" customHeight="1">
      <c r="A71" s="1103"/>
      <c r="B71" s="962" t="s">
        <v>5747</v>
      </c>
      <c r="C71" s="942" t="s">
        <v>5802</v>
      </c>
      <c r="D71" s="942">
        <v>45679</v>
      </c>
      <c r="E71" s="757">
        <f t="shared" ref="E71:E72" si="42">D71+7</f>
        <v>45686</v>
      </c>
      <c r="F71" s="757">
        <f t="shared" ref="F71:F72" si="43">D71+11</f>
        <v>45690</v>
      </c>
      <c r="G71" s="763"/>
      <c r="H71" s="757">
        <f t="shared" si="21"/>
        <v>45675</v>
      </c>
    </row>
    <row r="72" spans="1:8" s="196" customFormat="1" ht="20.100000000000001" hidden="1" customHeight="1">
      <c r="A72" s="1103"/>
      <c r="B72" s="962" t="s">
        <v>5784</v>
      </c>
      <c r="C72" s="942" t="s">
        <v>5803</v>
      </c>
      <c r="D72" s="942">
        <v>45688</v>
      </c>
      <c r="E72" s="757">
        <f t="shared" si="42"/>
        <v>45695</v>
      </c>
      <c r="F72" s="757">
        <f t="shared" si="43"/>
        <v>45699</v>
      </c>
      <c r="G72" s="763"/>
      <c r="H72" s="757">
        <f t="shared" si="21"/>
        <v>45682</v>
      </c>
    </row>
    <row r="73" spans="1:8" s="196" customFormat="1" ht="20.100000000000001" hidden="1" customHeight="1">
      <c r="A73" s="1103"/>
      <c r="B73" s="962" t="s">
        <v>5160</v>
      </c>
      <c r="C73" s="942" t="s">
        <v>5804</v>
      </c>
      <c r="D73" s="942">
        <v>45693</v>
      </c>
      <c r="E73" s="757">
        <f t="shared" ref="E73:E75" si="44">D73+7</f>
        <v>45700</v>
      </c>
      <c r="F73" s="757">
        <f t="shared" ref="F73:F76" si="45">D73+11</f>
        <v>45704</v>
      </c>
      <c r="G73" s="763"/>
      <c r="H73" s="757">
        <f t="shared" si="21"/>
        <v>45689</v>
      </c>
    </row>
    <row r="74" spans="1:8" s="196" customFormat="1" ht="20.100000000000001" hidden="1" customHeight="1">
      <c r="A74" s="1103"/>
      <c r="B74" s="962" t="s">
        <v>5144</v>
      </c>
      <c r="C74" s="942" t="s">
        <v>5805</v>
      </c>
      <c r="D74" s="942">
        <v>45701</v>
      </c>
      <c r="E74" s="757">
        <f t="shared" si="44"/>
        <v>45708</v>
      </c>
      <c r="F74" s="757">
        <f t="shared" si="45"/>
        <v>45712</v>
      </c>
      <c r="G74" s="763"/>
      <c r="H74" s="757">
        <f t="shared" si="21"/>
        <v>45696</v>
      </c>
    </row>
    <row r="75" spans="1:8" s="196" customFormat="1" ht="20.100000000000001" hidden="1" customHeight="1">
      <c r="A75" s="1103"/>
      <c r="B75" s="962" t="s">
        <v>5309</v>
      </c>
      <c r="C75" s="942" t="s">
        <v>5806</v>
      </c>
      <c r="D75" s="942">
        <v>45714</v>
      </c>
      <c r="E75" s="757">
        <f t="shared" si="44"/>
        <v>45721</v>
      </c>
      <c r="F75" s="757">
        <f t="shared" si="45"/>
        <v>45725</v>
      </c>
      <c r="G75" s="763"/>
      <c r="H75" s="757">
        <f t="shared" si="21"/>
        <v>45703</v>
      </c>
    </row>
    <row r="76" spans="1:8" s="196" customFormat="1" ht="20.100000000000001" hidden="1" customHeight="1">
      <c r="A76" s="1103"/>
      <c r="B76" s="962" t="s">
        <v>5772</v>
      </c>
      <c r="C76" s="942" t="s">
        <v>5807</v>
      </c>
      <c r="D76" s="942">
        <v>45715</v>
      </c>
      <c r="E76" s="871" t="s">
        <v>283</v>
      </c>
      <c r="F76" s="757">
        <f t="shared" si="45"/>
        <v>45726</v>
      </c>
      <c r="G76" s="763"/>
      <c r="H76" s="757">
        <f t="shared" si="21"/>
        <v>45710</v>
      </c>
    </row>
    <row r="77" spans="1:8" s="196" customFormat="1" ht="20.100000000000001" hidden="1" customHeight="1">
      <c r="A77" s="1103"/>
      <c r="B77" s="962" t="s">
        <v>5742</v>
      </c>
      <c r="C77" s="942" t="s">
        <v>5808</v>
      </c>
      <c r="D77" s="942">
        <v>45729</v>
      </c>
      <c r="E77" s="757">
        <f t="shared" ref="E77" si="46">D77+7</f>
        <v>45736</v>
      </c>
      <c r="F77" s="757">
        <f t="shared" ref="F77" si="47">D77+11</f>
        <v>45740</v>
      </c>
      <c r="G77" s="763"/>
      <c r="H77" s="757">
        <f t="shared" si="21"/>
        <v>45717</v>
      </c>
    </row>
    <row r="78" spans="1:8" s="196" customFormat="1" ht="20.100000000000001" hidden="1" customHeight="1">
      <c r="A78" s="1103"/>
      <c r="B78" s="962" t="s">
        <v>5754</v>
      </c>
      <c r="C78" s="942" t="s">
        <v>5809</v>
      </c>
      <c r="D78" s="942">
        <v>45726</v>
      </c>
      <c r="E78" s="757">
        <f t="shared" ref="E78:E79" si="48">D78+7</f>
        <v>45733</v>
      </c>
      <c r="F78" s="757">
        <f t="shared" ref="F78:F79" si="49">D78+11</f>
        <v>45737</v>
      </c>
      <c r="G78" s="763"/>
      <c r="H78" s="757">
        <f t="shared" si="21"/>
        <v>45724</v>
      </c>
    </row>
    <row r="79" spans="1:8" s="196" customFormat="1" ht="20.100000000000001" hidden="1" customHeight="1">
      <c r="A79" s="1103"/>
      <c r="B79" s="962" t="s">
        <v>5736</v>
      </c>
      <c r="C79" s="942" t="s">
        <v>5810</v>
      </c>
      <c r="D79" s="942">
        <v>45734</v>
      </c>
      <c r="E79" s="757">
        <f t="shared" si="48"/>
        <v>45741</v>
      </c>
      <c r="F79" s="757">
        <f t="shared" si="49"/>
        <v>45745</v>
      </c>
      <c r="G79" s="763"/>
      <c r="H79" s="757">
        <f t="shared" si="21"/>
        <v>45731</v>
      </c>
    </row>
    <row r="80" spans="1:8" s="196" customFormat="1" ht="20.100000000000001" hidden="1" customHeight="1">
      <c r="A80" s="1103"/>
      <c r="B80" s="962" t="s">
        <v>5698</v>
      </c>
      <c r="C80" s="942" t="s">
        <v>5811</v>
      </c>
      <c r="D80" s="942">
        <v>45750</v>
      </c>
      <c r="E80" s="871" t="s">
        <v>283</v>
      </c>
      <c r="F80" s="757">
        <v>45756</v>
      </c>
      <c r="G80" s="763"/>
      <c r="H80" s="757">
        <f t="shared" si="21"/>
        <v>45738</v>
      </c>
    </row>
    <row r="81" spans="1:10" s="196" customFormat="1" ht="20.100000000000001" hidden="1" customHeight="1">
      <c r="A81" s="1103"/>
      <c r="B81" s="962" t="s">
        <v>5734</v>
      </c>
      <c r="C81" s="942" t="s">
        <v>5812</v>
      </c>
      <c r="D81" s="942">
        <v>45756</v>
      </c>
      <c r="E81" s="757">
        <f t="shared" ref="E81:E84" si="50">D81+7</f>
        <v>45763</v>
      </c>
      <c r="F81" s="757">
        <f t="shared" ref="F81:F84" si="51">D81+11</f>
        <v>45767</v>
      </c>
      <c r="G81" s="763"/>
      <c r="H81" s="757">
        <f t="shared" si="21"/>
        <v>45745</v>
      </c>
    </row>
    <row r="82" spans="1:10" s="196" customFormat="1" ht="20.100000000000001" hidden="1" customHeight="1">
      <c r="A82" s="1103"/>
      <c r="B82" s="962" t="s">
        <v>5738</v>
      </c>
      <c r="C82" s="942" t="s">
        <v>5813</v>
      </c>
      <c r="D82" s="942">
        <v>45764</v>
      </c>
      <c r="E82" s="757">
        <f t="shared" si="50"/>
        <v>45771</v>
      </c>
      <c r="F82" s="757">
        <f t="shared" si="51"/>
        <v>45775</v>
      </c>
      <c r="G82" s="763"/>
      <c r="H82" s="757">
        <f t="shared" si="21"/>
        <v>45752</v>
      </c>
    </row>
    <row r="83" spans="1:10" s="196" customFormat="1" ht="20.100000000000001" hidden="1" customHeight="1">
      <c r="A83" s="1103"/>
      <c r="B83" s="962" t="s">
        <v>5740</v>
      </c>
      <c r="C83" s="942" t="s">
        <v>5814</v>
      </c>
      <c r="D83" s="942">
        <v>45772</v>
      </c>
      <c r="E83" s="871" t="s">
        <v>283</v>
      </c>
      <c r="F83" s="757">
        <f t="shared" si="51"/>
        <v>45783</v>
      </c>
      <c r="G83" s="763"/>
      <c r="H83" s="757">
        <f t="shared" si="21"/>
        <v>45759</v>
      </c>
    </row>
    <row r="84" spans="1:10" s="196" customFormat="1" ht="20.100000000000001" hidden="1" customHeight="1">
      <c r="A84" s="1103"/>
      <c r="B84" s="962" t="s">
        <v>5302</v>
      </c>
      <c r="C84" s="942" t="s">
        <v>5815</v>
      </c>
      <c r="D84" s="942">
        <v>45775</v>
      </c>
      <c r="E84" s="757">
        <f t="shared" si="50"/>
        <v>45782</v>
      </c>
      <c r="F84" s="757">
        <f t="shared" si="51"/>
        <v>45786</v>
      </c>
      <c r="G84" s="763"/>
      <c r="H84" s="757">
        <f t="shared" si="21"/>
        <v>45766</v>
      </c>
    </row>
    <row r="85" spans="1:10" s="196" customFormat="1" ht="20.100000000000001" hidden="1" customHeight="1">
      <c r="A85" s="1103"/>
      <c r="B85" s="1047" t="s">
        <v>307</v>
      </c>
      <c r="C85" s="942" t="s">
        <v>5816</v>
      </c>
      <c r="D85" s="799"/>
      <c r="E85" s="799"/>
      <c r="F85" s="799"/>
      <c r="G85" s="763"/>
      <c r="H85" s="757">
        <f t="shared" si="21"/>
        <v>45773</v>
      </c>
    </row>
    <row r="86" spans="1:10" s="196" customFormat="1" ht="20.100000000000001" hidden="1" customHeight="1">
      <c r="A86" s="1103"/>
      <c r="B86" s="962" t="s">
        <v>5744</v>
      </c>
      <c r="C86" s="942" t="s">
        <v>5817</v>
      </c>
      <c r="D86" s="942">
        <v>45788</v>
      </c>
      <c r="E86" s="757">
        <f t="shared" ref="E86" si="52">D86+7</f>
        <v>45795</v>
      </c>
      <c r="F86" s="757">
        <f t="shared" ref="F86" si="53">D86+11</f>
        <v>45799</v>
      </c>
      <c r="G86" s="763"/>
      <c r="H86" s="757">
        <f t="shared" si="21"/>
        <v>45780</v>
      </c>
    </row>
    <row r="87" spans="1:10" s="196" customFormat="1" ht="20.100000000000001" hidden="1" customHeight="1">
      <c r="A87" s="1103"/>
      <c r="B87" s="1047" t="s">
        <v>307</v>
      </c>
      <c r="C87" s="942" t="s">
        <v>5818</v>
      </c>
      <c r="D87" s="799"/>
      <c r="E87" s="799"/>
      <c r="F87" s="799"/>
      <c r="G87" s="763"/>
      <c r="H87" s="757">
        <f t="shared" si="21"/>
        <v>45787</v>
      </c>
    </row>
    <row r="88" spans="1:10" s="159" customFormat="1" ht="17.25" hidden="1" customHeight="1">
      <c r="A88" s="1102"/>
      <c r="B88" s="1088" t="s">
        <v>464</v>
      </c>
      <c r="C88" s="677"/>
      <c r="D88" s="677"/>
      <c r="E88" s="677"/>
      <c r="F88" s="677"/>
      <c r="G88" s="677"/>
      <c r="H88" s="145"/>
    </row>
    <row r="89" spans="1:10" s="159" customFormat="1" ht="17.25" hidden="1" customHeight="1">
      <c r="A89" s="1020"/>
      <c r="B89" s="676"/>
      <c r="C89" s="677"/>
      <c r="D89" s="677"/>
      <c r="E89" s="677"/>
      <c r="F89" s="677"/>
      <c r="G89" s="677"/>
      <c r="H89" s="145"/>
    </row>
    <row r="90" spans="1:10" s="196" customFormat="1" ht="38.450000000000003" hidden="1" customHeight="1">
      <c r="A90" s="1103"/>
      <c r="B90" s="1577" t="s">
        <v>5724</v>
      </c>
      <c r="C90" s="1578"/>
      <c r="D90" s="1579" t="s">
        <v>247</v>
      </c>
      <c r="E90" s="1148" t="s">
        <v>103</v>
      </c>
      <c r="F90" s="1148" t="s">
        <v>147</v>
      </c>
      <c r="G90" s="1378"/>
      <c r="H90" s="1180"/>
      <c r="I90" s="1379"/>
      <c r="J90" s="1379"/>
    </row>
    <row r="91" spans="1:10" s="196" customFormat="1" ht="17.25" hidden="1" customHeight="1">
      <c r="A91" s="1103"/>
      <c r="B91" s="1148" t="s">
        <v>249</v>
      </c>
      <c r="C91" s="1148" t="s">
        <v>250</v>
      </c>
      <c r="D91" s="1580"/>
      <c r="E91" s="1149" t="s">
        <v>98</v>
      </c>
      <c r="F91" s="1149" t="s">
        <v>53</v>
      </c>
      <c r="G91" s="1380"/>
      <c r="H91" s="1148" t="s">
        <v>252</v>
      </c>
    </row>
    <row r="92" spans="1:10" s="196" customFormat="1" ht="22.5" hidden="1" customHeight="1">
      <c r="A92" s="1103"/>
      <c r="B92" s="1263" t="s">
        <v>5726</v>
      </c>
      <c r="C92" s="1151" t="s">
        <v>5727</v>
      </c>
      <c r="D92" s="1151">
        <v>45232</v>
      </c>
      <c r="E92" s="1151">
        <f t="shared" ref="E92:E127" si="54">D92+7</f>
        <v>45239</v>
      </c>
      <c r="F92" s="1151">
        <f t="shared" ref="F92:F126" si="55">D92+11</f>
        <v>45243</v>
      </c>
      <c r="G92" s="1202"/>
      <c r="H92" s="1381"/>
    </row>
    <row r="93" spans="1:10" s="196" customFormat="1" ht="22.5" hidden="1" customHeight="1">
      <c r="A93" s="1103"/>
      <c r="B93" s="1263" t="s">
        <v>5144</v>
      </c>
      <c r="C93" s="1151" t="s">
        <v>5728</v>
      </c>
      <c r="D93" s="1151">
        <f t="shared" ref="D93:D100" si="56">D92+7</f>
        <v>45239</v>
      </c>
      <c r="E93" s="1151">
        <f t="shared" si="54"/>
        <v>45246</v>
      </c>
      <c r="F93" s="1151">
        <f t="shared" si="55"/>
        <v>45250</v>
      </c>
      <c r="G93" s="1202"/>
      <c r="H93" s="1381"/>
    </row>
    <row r="94" spans="1:10" s="196" customFormat="1" ht="22.5" hidden="1" customHeight="1">
      <c r="A94" s="1103"/>
      <c r="B94" s="1263" t="s">
        <v>5729</v>
      </c>
      <c r="C94" s="1151" t="s">
        <v>5730</v>
      </c>
      <c r="D94" s="1151">
        <f t="shared" si="56"/>
        <v>45246</v>
      </c>
      <c r="E94" s="1151">
        <f t="shared" si="54"/>
        <v>45253</v>
      </c>
      <c r="F94" s="1151">
        <f t="shared" si="55"/>
        <v>45257</v>
      </c>
      <c r="G94" s="1202"/>
      <c r="H94" s="1381"/>
    </row>
    <row r="95" spans="1:10" s="196" customFormat="1" ht="22.5" hidden="1" customHeight="1">
      <c r="A95" s="1103"/>
      <c r="B95" s="1263" t="s">
        <v>5698</v>
      </c>
      <c r="C95" s="1151" t="s">
        <v>5731</v>
      </c>
      <c r="D95" s="1151">
        <f t="shared" si="56"/>
        <v>45253</v>
      </c>
      <c r="E95" s="1151">
        <f t="shared" si="54"/>
        <v>45260</v>
      </c>
      <c r="F95" s="1151">
        <f t="shared" si="55"/>
        <v>45264</v>
      </c>
      <c r="G95" s="1202"/>
      <c r="H95" s="1381"/>
    </row>
    <row r="96" spans="1:10" s="196" customFormat="1" ht="22.5" hidden="1" customHeight="1">
      <c r="A96" s="1103"/>
      <c r="B96" s="1263" t="s">
        <v>5732</v>
      </c>
      <c r="C96" s="1151" t="s">
        <v>5733</v>
      </c>
      <c r="D96" s="1151">
        <f t="shared" si="56"/>
        <v>45260</v>
      </c>
      <c r="E96" s="1151">
        <f t="shared" si="54"/>
        <v>45267</v>
      </c>
      <c r="F96" s="1151">
        <f t="shared" si="55"/>
        <v>45271</v>
      </c>
      <c r="G96" s="1202"/>
      <c r="H96" s="1381"/>
    </row>
    <row r="97" spans="1:8" s="196" customFormat="1" ht="22.15" hidden="1" customHeight="1">
      <c r="A97" s="1103"/>
      <c r="B97" s="1263" t="s">
        <v>5734</v>
      </c>
      <c r="C97" s="1151" t="s">
        <v>5735</v>
      </c>
      <c r="D97" s="1151">
        <f t="shared" si="56"/>
        <v>45267</v>
      </c>
      <c r="E97" s="1151">
        <f t="shared" si="54"/>
        <v>45274</v>
      </c>
      <c r="F97" s="1151">
        <f t="shared" si="55"/>
        <v>45278</v>
      </c>
      <c r="G97" s="1202"/>
      <c r="H97" s="1381"/>
    </row>
    <row r="98" spans="1:8" s="196" customFormat="1" ht="22.5" hidden="1" customHeight="1">
      <c r="A98" s="1103"/>
      <c r="B98" s="1263" t="s">
        <v>5736</v>
      </c>
      <c r="C98" s="1151" t="s">
        <v>5737</v>
      </c>
      <c r="D98" s="1151">
        <f t="shared" si="56"/>
        <v>45274</v>
      </c>
      <c r="E98" s="1151">
        <f t="shared" si="54"/>
        <v>45281</v>
      </c>
      <c r="F98" s="1151">
        <f t="shared" si="55"/>
        <v>45285</v>
      </c>
      <c r="G98" s="1202"/>
      <c r="H98" s="1381"/>
    </row>
    <row r="99" spans="1:8" s="196" customFormat="1" ht="22.5" hidden="1" customHeight="1">
      <c r="A99" s="1103"/>
      <c r="B99" s="1263" t="s">
        <v>5738</v>
      </c>
      <c r="C99" s="1151" t="s">
        <v>5739</v>
      </c>
      <c r="D99" s="1151">
        <f t="shared" si="56"/>
        <v>45281</v>
      </c>
      <c r="E99" s="1151">
        <f t="shared" si="54"/>
        <v>45288</v>
      </c>
      <c r="F99" s="1151">
        <f t="shared" si="55"/>
        <v>45292</v>
      </c>
      <c r="G99" s="1202"/>
      <c r="H99" s="1381"/>
    </row>
    <row r="100" spans="1:8" s="196" customFormat="1" ht="22.5" hidden="1" customHeight="1">
      <c r="A100" s="1103"/>
      <c r="B100" s="1263" t="s">
        <v>5740</v>
      </c>
      <c r="C100" s="1151" t="s">
        <v>5741</v>
      </c>
      <c r="D100" s="1151">
        <f t="shared" si="56"/>
        <v>45288</v>
      </c>
      <c r="E100" s="1151">
        <f t="shared" si="54"/>
        <v>45295</v>
      </c>
      <c r="F100" s="1151">
        <f t="shared" si="55"/>
        <v>45299</v>
      </c>
      <c r="G100" s="1202"/>
      <c r="H100" s="1381"/>
    </row>
    <row r="101" spans="1:8" s="196" customFormat="1" ht="22.5" hidden="1" customHeight="1">
      <c r="A101" s="1103"/>
      <c r="B101" s="1263" t="s">
        <v>5742</v>
      </c>
      <c r="C101" s="1151" t="s">
        <v>5743</v>
      </c>
      <c r="D101" s="1151">
        <v>45295</v>
      </c>
      <c r="E101" s="1151">
        <f t="shared" si="54"/>
        <v>45302</v>
      </c>
      <c r="F101" s="1151">
        <f t="shared" si="55"/>
        <v>45306</v>
      </c>
      <c r="G101" s="1202"/>
      <c r="H101" s="1381"/>
    </row>
    <row r="102" spans="1:8" s="196" customFormat="1" ht="22.5" hidden="1" customHeight="1">
      <c r="A102" s="1103"/>
      <c r="B102" s="1263" t="s">
        <v>5744</v>
      </c>
      <c r="C102" s="1151" t="s">
        <v>5745</v>
      </c>
      <c r="D102" s="1151">
        <v>45304</v>
      </c>
      <c r="E102" s="1151">
        <f t="shared" si="54"/>
        <v>45311</v>
      </c>
      <c r="F102" s="1151">
        <f t="shared" si="55"/>
        <v>45315</v>
      </c>
      <c r="G102" s="1202"/>
      <c r="H102" s="1381"/>
    </row>
    <row r="103" spans="1:8" s="196" customFormat="1" ht="22.5" hidden="1" customHeight="1">
      <c r="A103" s="1103"/>
      <c r="B103" s="1263" t="s">
        <v>5154</v>
      </c>
      <c r="C103" s="1151" t="s">
        <v>5746</v>
      </c>
      <c r="D103" s="1151">
        <v>45326</v>
      </c>
      <c r="E103" s="1151">
        <f t="shared" si="54"/>
        <v>45333</v>
      </c>
      <c r="F103" s="1151">
        <f t="shared" si="55"/>
        <v>45337</v>
      </c>
      <c r="G103" s="1202"/>
      <c r="H103" s="1381"/>
    </row>
    <row r="104" spans="1:8" s="196" customFormat="1" ht="22.5" hidden="1" customHeight="1">
      <c r="A104" s="1103"/>
      <c r="B104" s="1263" t="s">
        <v>5747</v>
      </c>
      <c r="C104" s="1151" t="s">
        <v>5748</v>
      </c>
      <c r="D104" s="1151">
        <v>45334</v>
      </c>
      <c r="E104" s="1151">
        <f t="shared" si="54"/>
        <v>45341</v>
      </c>
      <c r="F104" s="1151">
        <f t="shared" si="55"/>
        <v>45345</v>
      </c>
      <c r="G104" s="1202"/>
      <c r="H104" s="1381"/>
    </row>
    <row r="105" spans="1:8" s="196" customFormat="1" ht="22.5" hidden="1" customHeight="1">
      <c r="A105" s="1103"/>
      <c r="B105" s="1263" t="s">
        <v>5160</v>
      </c>
      <c r="C105" s="1151" t="s">
        <v>5749</v>
      </c>
      <c r="D105" s="1151">
        <v>45346</v>
      </c>
      <c r="E105" s="1151">
        <f t="shared" si="54"/>
        <v>45353</v>
      </c>
      <c r="F105" s="1151">
        <f t="shared" si="55"/>
        <v>45357</v>
      </c>
      <c r="G105" s="1202"/>
      <c r="H105" s="1381"/>
    </row>
    <row r="106" spans="1:8" s="196" customFormat="1" ht="22.5" hidden="1" customHeight="1">
      <c r="A106" s="1103"/>
      <c r="B106" s="1263" t="s">
        <v>5726</v>
      </c>
      <c r="C106" s="1151" t="s">
        <v>5750</v>
      </c>
      <c r="D106" s="1151">
        <v>45356</v>
      </c>
      <c r="E106" s="1151">
        <f t="shared" si="54"/>
        <v>45363</v>
      </c>
      <c r="F106" s="1151">
        <f t="shared" si="55"/>
        <v>45367</v>
      </c>
      <c r="G106" s="1202"/>
      <c r="H106" s="1381"/>
    </row>
    <row r="107" spans="1:8" s="196" customFormat="1" ht="22.5" hidden="1" customHeight="1">
      <c r="A107" s="1103"/>
      <c r="B107" s="1263" t="s">
        <v>5144</v>
      </c>
      <c r="C107" s="1151" t="s">
        <v>5751</v>
      </c>
      <c r="D107" s="1151">
        <v>45360</v>
      </c>
      <c r="E107" s="1151">
        <f t="shared" si="54"/>
        <v>45367</v>
      </c>
      <c r="F107" s="1151">
        <f t="shared" si="55"/>
        <v>45371</v>
      </c>
      <c r="G107" s="1179"/>
      <c r="H107" s="1381"/>
    </row>
    <row r="108" spans="1:8" s="196" customFormat="1" ht="22.5" hidden="1" customHeight="1">
      <c r="A108" s="1103"/>
      <c r="B108" s="1263" t="s">
        <v>5729</v>
      </c>
      <c r="C108" s="1151" t="s">
        <v>5752</v>
      </c>
      <c r="D108" s="1151">
        <v>45377</v>
      </c>
      <c r="E108" s="1151">
        <f t="shared" si="54"/>
        <v>45384</v>
      </c>
      <c r="F108" s="1151">
        <f t="shared" si="55"/>
        <v>45388</v>
      </c>
      <c r="G108" s="1202"/>
      <c r="H108" s="1381"/>
    </row>
    <row r="109" spans="1:8" s="196" customFormat="1" ht="22.5" hidden="1" customHeight="1">
      <c r="A109" s="1103"/>
      <c r="B109" s="1308" t="s">
        <v>5698</v>
      </c>
      <c r="C109" s="1154" t="s">
        <v>5753</v>
      </c>
      <c r="D109" s="1154">
        <v>45392</v>
      </c>
      <c r="E109" s="1151">
        <f t="shared" si="54"/>
        <v>45399</v>
      </c>
      <c r="F109" s="1151">
        <f t="shared" si="55"/>
        <v>45403</v>
      </c>
      <c r="G109" s="1202"/>
      <c r="H109" s="1151"/>
    </row>
    <row r="110" spans="1:8" s="196" customFormat="1" ht="22.5" hidden="1" customHeight="1">
      <c r="A110" s="1103"/>
      <c r="B110" s="1308" t="s">
        <v>5754</v>
      </c>
      <c r="C110" s="1154" t="s">
        <v>5755</v>
      </c>
      <c r="D110" s="1154">
        <v>45385</v>
      </c>
      <c r="E110" s="1151">
        <f t="shared" si="54"/>
        <v>45392</v>
      </c>
      <c r="F110" s="1151">
        <f t="shared" si="55"/>
        <v>45396</v>
      </c>
      <c r="G110" s="1202"/>
      <c r="H110" s="1151"/>
    </row>
    <row r="111" spans="1:8" s="196" customFormat="1" ht="22.5" hidden="1" customHeight="1">
      <c r="A111" s="1103"/>
      <c r="B111" s="1308" t="s">
        <v>5734</v>
      </c>
      <c r="C111" s="1154" t="s">
        <v>5756</v>
      </c>
      <c r="D111" s="1154">
        <v>45397</v>
      </c>
      <c r="E111" s="1151">
        <f t="shared" si="54"/>
        <v>45404</v>
      </c>
      <c r="F111" s="1151">
        <f t="shared" si="55"/>
        <v>45408</v>
      </c>
      <c r="G111" s="1202"/>
      <c r="H111" s="1151"/>
    </row>
    <row r="112" spans="1:8" s="196" customFormat="1" ht="22.5" hidden="1" customHeight="1">
      <c r="A112" s="1103"/>
      <c r="B112" s="1308" t="s">
        <v>5736</v>
      </c>
      <c r="C112" s="1154" t="s">
        <v>5757</v>
      </c>
      <c r="D112" s="1154">
        <v>45399</v>
      </c>
      <c r="E112" s="1151">
        <f t="shared" si="54"/>
        <v>45406</v>
      </c>
      <c r="F112" s="1151">
        <f t="shared" si="55"/>
        <v>45410</v>
      </c>
      <c r="G112" s="1202"/>
      <c r="H112" s="1151"/>
    </row>
    <row r="113" spans="1:8" s="196" customFormat="1" ht="22.5" hidden="1" customHeight="1">
      <c r="A113" s="1103"/>
      <c r="B113" s="1308" t="s">
        <v>5738</v>
      </c>
      <c r="C113" s="1154" t="s">
        <v>5758</v>
      </c>
      <c r="D113" s="1154">
        <v>45408</v>
      </c>
      <c r="E113" s="1151">
        <f t="shared" si="54"/>
        <v>45415</v>
      </c>
      <c r="F113" s="1151">
        <f t="shared" si="55"/>
        <v>45419</v>
      </c>
      <c r="G113" s="1202"/>
      <c r="H113" s="1151"/>
    </row>
    <row r="114" spans="1:8" s="196" customFormat="1" ht="22.5" hidden="1" customHeight="1">
      <c r="A114" s="1103"/>
      <c r="B114" s="1308" t="s">
        <v>5740</v>
      </c>
      <c r="C114" s="1154" t="s">
        <v>5759</v>
      </c>
      <c r="D114" s="1154">
        <v>45415</v>
      </c>
      <c r="E114" s="1151">
        <f t="shared" si="54"/>
        <v>45422</v>
      </c>
      <c r="F114" s="1151">
        <f t="shared" si="55"/>
        <v>45426</v>
      </c>
      <c r="G114" s="1202"/>
      <c r="H114" s="1151"/>
    </row>
    <row r="115" spans="1:8" s="196" customFormat="1" ht="22.5" hidden="1" customHeight="1">
      <c r="A115" s="1103"/>
      <c r="B115" s="1308" t="s">
        <v>5742</v>
      </c>
      <c r="C115" s="1154" t="s">
        <v>5760</v>
      </c>
      <c r="D115" s="1154">
        <v>45425</v>
      </c>
      <c r="E115" s="1151">
        <f t="shared" si="54"/>
        <v>45432</v>
      </c>
      <c r="F115" s="1151">
        <f t="shared" si="55"/>
        <v>45436</v>
      </c>
      <c r="G115" s="1202"/>
      <c r="H115" s="1151"/>
    </row>
    <row r="116" spans="1:8" s="196" customFormat="1" ht="22.5" hidden="1" customHeight="1">
      <c r="A116" s="1103"/>
      <c r="B116" s="1308" t="s">
        <v>5744</v>
      </c>
      <c r="C116" s="1154" t="s">
        <v>5761</v>
      </c>
      <c r="D116" s="1154">
        <v>45428</v>
      </c>
      <c r="E116" s="1151">
        <f t="shared" si="54"/>
        <v>45435</v>
      </c>
      <c r="F116" s="1151">
        <f t="shared" si="55"/>
        <v>45439</v>
      </c>
      <c r="G116" s="1202"/>
      <c r="H116" s="1151"/>
    </row>
    <row r="117" spans="1:8" s="196" customFormat="1" ht="22.5" hidden="1" customHeight="1">
      <c r="A117" s="1103"/>
      <c r="B117" s="1309" t="s">
        <v>307</v>
      </c>
      <c r="C117" s="1154" t="s">
        <v>5762</v>
      </c>
      <c r="D117" s="1156">
        <v>45407</v>
      </c>
      <c r="E117" s="1156">
        <f t="shared" si="54"/>
        <v>45414</v>
      </c>
      <c r="F117" s="1156">
        <f t="shared" si="55"/>
        <v>45418</v>
      </c>
      <c r="G117" s="1202"/>
      <c r="H117" s="1151"/>
    </row>
    <row r="118" spans="1:8" s="196" customFormat="1" ht="22.5" hidden="1" customHeight="1">
      <c r="A118" s="1103"/>
      <c r="B118" s="1309" t="s">
        <v>307</v>
      </c>
      <c r="C118" s="1154" t="s">
        <v>5763</v>
      </c>
      <c r="D118" s="1156">
        <v>45407</v>
      </c>
      <c r="E118" s="1156">
        <f t="shared" si="54"/>
        <v>45414</v>
      </c>
      <c r="F118" s="1156">
        <f t="shared" si="55"/>
        <v>45418</v>
      </c>
      <c r="G118" s="1202"/>
      <c r="H118" s="1151"/>
    </row>
    <row r="119" spans="1:8" s="196" customFormat="1" ht="20.100000000000001" hidden="1" customHeight="1">
      <c r="A119" s="1103" t="s">
        <v>5764</v>
      </c>
      <c r="B119" s="1308" t="s">
        <v>5302</v>
      </c>
      <c r="C119" s="1154" t="s">
        <v>5765</v>
      </c>
      <c r="D119" s="1154">
        <v>45431</v>
      </c>
      <c r="E119" s="1151">
        <f t="shared" si="54"/>
        <v>45438</v>
      </c>
      <c r="F119" s="1151">
        <f t="shared" si="55"/>
        <v>45442</v>
      </c>
      <c r="G119" s="1202"/>
      <c r="H119" s="1151"/>
    </row>
    <row r="120" spans="1:8" s="196" customFormat="1" ht="20.100000000000001" hidden="1" customHeight="1">
      <c r="A120" s="1103"/>
      <c r="B120" s="1308" t="s">
        <v>5154</v>
      </c>
      <c r="C120" s="1154" t="s">
        <v>5766</v>
      </c>
      <c r="D120" s="1154">
        <v>45441</v>
      </c>
      <c r="E120" s="1151">
        <f t="shared" si="54"/>
        <v>45448</v>
      </c>
      <c r="F120" s="1151">
        <f t="shared" si="55"/>
        <v>45452</v>
      </c>
      <c r="G120" s="1202"/>
      <c r="H120" s="1151"/>
    </row>
    <row r="121" spans="1:8" s="196" customFormat="1" ht="20.100000000000001" hidden="1" customHeight="1">
      <c r="A121" s="1103"/>
      <c r="B121" s="1308" t="s">
        <v>5747</v>
      </c>
      <c r="C121" s="1154" t="s">
        <v>5767</v>
      </c>
      <c r="D121" s="1154">
        <v>45441</v>
      </c>
      <c r="E121" s="1151">
        <f t="shared" si="54"/>
        <v>45448</v>
      </c>
      <c r="F121" s="1151">
        <f t="shared" si="55"/>
        <v>45452</v>
      </c>
      <c r="G121" s="1202"/>
      <c r="H121" s="1151"/>
    </row>
    <row r="122" spans="1:8" s="196" customFormat="1" ht="20.100000000000001" hidden="1" customHeight="1">
      <c r="A122" s="1103"/>
      <c r="B122" s="1309" t="s">
        <v>283</v>
      </c>
      <c r="C122" s="1154" t="s">
        <v>5768</v>
      </c>
      <c r="D122" s="1156">
        <v>45451</v>
      </c>
      <c r="E122" s="1156">
        <f t="shared" si="54"/>
        <v>45458</v>
      </c>
      <c r="F122" s="1156">
        <f t="shared" si="55"/>
        <v>45462</v>
      </c>
      <c r="G122" s="1202"/>
      <c r="H122" s="1151"/>
    </row>
    <row r="123" spans="1:8" s="196" customFormat="1" ht="20.100000000000001" hidden="1" customHeight="1">
      <c r="A123" s="1103" t="s">
        <v>5764</v>
      </c>
      <c r="B123" s="1308" t="s">
        <v>5160</v>
      </c>
      <c r="C123" s="1154" t="s">
        <v>5769</v>
      </c>
      <c r="D123" s="1154">
        <v>45462</v>
      </c>
      <c r="E123" s="1151">
        <f t="shared" si="54"/>
        <v>45469</v>
      </c>
      <c r="F123" s="1151">
        <f t="shared" si="55"/>
        <v>45473</v>
      </c>
      <c r="G123" s="1202"/>
      <c r="H123" s="1151"/>
    </row>
    <row r="124" spans="1:8" s="196" customFormat="1" ht="20.100000000000001" hidden="1" customHeight="1">
      <c r="A124" s="1103"/>
      <c r="B124" s="1308" t="s">
        <v>5144</v>
      </c>
      <c r="C124" s="1154" t="s">
        <v>5770</v>
      </c>
      <c r="D124" s="1154">
        <v>45471</v>
      </c>
      <c r="E124" s="1151">
        <f t="shared" si="54"/>
        <v>45478</v>
      </c>
      <c r="F124" s="1151">
        <f t="shared" si="55"/>
        <v>45482</v>
      </c>
      <c r="G124" s="1202"/>
      <c r="H124" s="1151"/>
    </row>
    <row r="125" spans="1:8" s="196" customFormat="1" ht="20.100000000000001" hidden="1" customHeight="1">
      <c r="A125" s="1103"/>
      <c r="B125" s="1308" t="s">
        <v>5309</v>
      </c>
      <c r="C125" s="1154" t="s">
        <v>5771</v>
      </c>
      <c r="D125" s="1154">
        <v>45478</v>
      </c>
      <c r="E125" s="1151">
        <f t="shared" si="54"/>
        <v>45485</v>
      </c>
      <c r="F125" s="1151">
        <f t="shared" si="55"/>
        <v>45489</v>
      </c>
      <c r="G125" s="1202"/>
      <c r="H125" s="1151"/>
    </row>
    <row r="126" spans="1:8" s="196" customFormat="1" ht="20.100000000000001" hidden="1" customHeight="1">
      <c r="A126" s="1103"/>
      <c r="B126" s="1308" t="s">
        <v>5772</v>
      </c>
      <c r="C126" s="1154" t="s">
        <v>5773</v>
      </c>
      <c r="D126" s="1154">
        <v>45484</v>
      </c>
      <c r="E126" s="1151">
        <f t="shared" si="54"/>
        <v>45491</v>
      </c>
      <c r="F126" s="1151">
        <f t="shared" si="55"/>
        <v>45495</v>
      </c>
      <c r="G126" s="1202"/>
      <c r="H126" s="1151"/>
    </row>
    <row r="127" spans="1:8" s="196" customFormat="1" ht="20.100000000000001" hidden="1" customHeight="1">
      <c r="A127" s="1103"/>
      <c r="B127" s="1308" t="s">
        <v>5312</v>
      </c>
      <c r="C127" s="1154" t="s">
        <v>5774</v>
      </c>
      <c r="D127" s="1154">
        <v>45500</v>
      </c>
      <c r="E127" s="1151">
        <f t="shared" si="54"/>
        <v>45507</v>
      </c>
      <c r="F127" s="1155" t="s">
        <v>283</v>
      </c>
      <c r="G127" s="1202"/>
      <c r="H127" s="1151"/>
    </row>
    <row r="128" spans="1:8" s="196" customFormat="1" ht="20.100000000000001" hidden="1" customHeight="1">
      <c r="A128" s="1103"/>
      <c r="B128" s="1308" t="s">
        <v>5754</v>
      </c>
      <c r="C128" s="1154" t="s">
        <v>5775</v>
      </c>
      <c r="D128" s="1154">
        <v>45503</v>
      </c>
      <c r="E128" s="1155" t="s">
        <v>283</v>
      </c>
      <c r="F128" s="1151">
        <f t="shared" ref="F128:F129" si="57">D128+11</f>
        <v>45514</v>
      </c>
      <c r="G128" s="1202"/>
      <c r="H128" s="1151"/>
    </row>
    <row r="129" spans="1:8" s="196" customFormat="1" ht="20.100000000000001" hidden="1" customHeight="1">
      <c r="A129" s="1103"/>
      <c r="B129" s="1308" t="s">
        <v>5698</v>
      </c>
      <c r="C129" s="1154" t="s">
        <v>5776</v>
      </c>
      <c r="D129" s="1154">
        <v>45512</v>
      </c>
      <c r="E129" s="1151">
        <f t="shared" ref="E129:E158" si="58">D129+7</f>
        <v>45519</v>
      </c>
      <c r="F129" s="1151">
        <f t="shared" si="57"/>
        <v>45523</v>
      </c>
      <c r="G129" s="1202"/>
      <c r="H129" s="1151"/>
    </row>
    <row r="130" spans="1:8" s="196" customFormat="1" ht="20.100000000000001" hidden="1" customHeight="1">
      <c r="A130" s="1103"/>
      <c r="B130" s="1308" t="s">
        <v>5734</v>
      </c>
      <c r="C130" s="1154" t="s">
        <v>5777</v>
      </c>
      <c r="D130" s="1154">
        <v>45526</v>
      </c>
      <c r="E130" s="1151">
        <f t="shared" si="58"/>
        <v>45533</v>
      </c>
      <c r="F130" s="1155" t="s">
        <v>283</v>
      </c>
      <c r="G130" s="1202"/>
      <c r="H130" s="1151"/>
    </row>
    <row r="131" spans="1:8" s="196" customFormat="1" ht="20.100000000000001" hidden="1" customHeight="1">
      <c r="A131" s="1103"/>
      <c r="B131" s="1308" t="s">
        <v>5736</v>
      </c>
      <c r="C131" s="1154" t="s">
        <v>5778</v>
      </c>
      <c r="D131" s="1155" t="s">
        <v>283</v>
      </c>
      <c r="E131" s="1156" t="e">
        <f t="shared" si="58"/>
        <v>#VALUE!</v>
      </c>
      <c r="F131" s="1156" t="e">
        <f t="shared" ref="F131:F142" si="59">D131+11</f>
        <v>#VALUE!</v>
      </c>
      <c r="G131" s="1202"/>
      <c r="H131" s="1151"/>
    </row>
    <row r="132" spans="1:8" s="196" customFormat="1" ht="20.100000000000001" hidden="1" customHeight="1">
      <c r="A132" s="1103"/>
      <c r="B132" s="1308" t="s">
        <v>5738</v>
      </c>
      <c r="C132" s="1154" t="s">
        <v>5779</v>
      </c>
      <c r="D132" s="1154">
        <v>45532</v>
      </c>
      <c r="E132" s="1151">
        <f t="shared" si="58"/>
        <v>45539</v>
      </c>
      <c r="F132" s="1151">
        <f t="shared" si="59"/>
        <v>45543</v>
      </c>
      <c r="G132" s="1202"/>
      <c r="H132" s="1151"/>
    </row>
    <row r="133" spans="1:8" s="196" customFormat="1" ht="20.100000000000001" hidden="1" customHeight="1">
      <c r="A133" s="1103"/>
      <c r="B133" s="1308" t="s">
        <v>5740</v>
      </c>
      <c r="C133" s="1154" t="s">
        <v>5780</v>
      </c>
      <c r="D133" s="1154">
        <v>45535</v>
      </c>
      <c r="E133" s="1151">
        <f t="shared" si="58"/>
        <v>45542</v>
      </c>
      <c r="F133" s="1151">
        <f t="shared" si="59"/>
        <v>45546</v>
      </c>
      <c r="G133" s="1202"/>
      <c r="H133" s="1151"/>
    </row>
    <row r="134" spans="1:8" s="196" customFormat="1" ht="20.100000000000001" hidden="1" customHeight="1">
      <c r="A134" s="1103"/>
      <c r="B134" s="1308" t="s">
        <v>5302</v>
      </c>
      <c r="C134" s="1154" t="s">
        <v>5781</v>
      </c>
      <c r="D134" s="1154">
        <v>45542</v>
      </c>
      <c r="E134" s="1151">
        <f t="shared" si="58"/>
        <v>45549</v>
      </c>
      <c r="F134" s="1151">
        <f t="shared" si="59"/>
        <v>45553</v>
      </c>
      <c r="G134" s="1202"/>
      <c r="H134" s="1151"/>
    </row>
    <row r="135" spans="1:8" s="196" customFormat="1" ht="20.100000000000001" hidden="1" customHeight="1">
      <c r="A135" s="1103"/>
      <c r="B135" s="1308" t="s">
        <v>5744</v>
      </c>
      <c r="C135" s="1154" t="s">
        <v>5782</v>
      </c>
      <c r="D135" s="1154">
        <v>45551</v>
      </c>
      <c r="E135" s="1151">
        <f t="shared" si="58"/>
        <v>45558</v>
      </c>
      <c r="F135" s="1151">
        <f t="shared" si="59"/>
        <v>45562</v>
      </c>
      <c r="G135" s="1202"/>
      <c r="H135" s="1151"/>
    </row>
    <row r="136" spans="1:8" s="196" customFormat="1" ht="20.100000000000001" hidden="1" customHeight="1">
      <c r="A136" s="1103"/>
      <c r="B136" s="1308" t="s">
        <v>5747</v>
      </c>
      <c r="C136" s="1154" t="s">
        <v>5783</v>
      </c>
      <c r="D136" s="1154">
        <v>45557</v>
      </c>
      <c r="E136" s="1151">
        <f t="shared" si="58"/>
        <v>45564</v>
      </c>
      <c r="F136" s="1151">
        <f t="shared" si="59"/>
        <v>45568</v>
      </c>
      <c r="G136" s="1202"/>
      <c r="H136" s="1151"/>
    </row>
    <row r="137" spans="1:8" s="196" customFormat="1" ht="20.100000000000001" hidden="1" customHeight="1">
      <c r="A137" s="1103"/>
      <c r="B137" s="1308" t="s">
        <v>5784</v>
      </c>
      <c r="C137" s="1154" t="s">
        <v>5785</v>
      </c>
      <c r="D137" s="1154">
        <v>45564</v>
      </c>
      <c r="E137" s="1151">
        <f t="shared" si="58"/>
        <v>45571</v>
      </c>
      <c r="F137" s="1151">
        <f t="shared" si="59"/>
        <v>45575</v>
      </c>
      <c r="G137" s="1202"/>
      <c r="H137" s="1151"/>
    </row>
    <row r="138" spans="1:8" s="196" customFormat="1" ht="20.100000000000001" hidden="1" customHeight="1">
      <c r="A138" s="1103"/>
      <c r="B138" s="1382" t="s">
        <v>307</v>
      </c>
      <c r="C138" s="1154" t="s">
        <v>5786</v>
      </c>
      <c r="D138" s="1156">
        <v>45562</v>
      </c>
      <c r="E138" s="1156">
        <f t="shared" si="58"/>
        <v>45569</v>
      </c>
      <c r="F138" s="1156">
        <f t="shared" si="59"/>
        <v>45573</v>
      </c>
      <c r="G138" s="1202"/>
      <c r="H138" s="1151"/>
    </row>
    <row r="139" spans="1:8" s="196" customFormat="1" ht="20.100000000000001" hidden="1" customHeight="1">
      <c r="A139" s="1103"/>
      <c r="B139" s="1308" t="s">
        <v>5160</v>
      </c>
      <c r="C139" s="1154" t="s">
        <v>5787</v>
      </c>
      <c r="D139" s="1154">
        <v>45571</v>
      </c>
      <c r="E139" s="1151">
        <f t="shared" si="58"/>
        <v>45578</v>
      </c>
      <c r="F139" s="1151">
        <f t="shared" si="59"/>
        <v>45582</v>
      </c>
      <c r="G139" s="1202"/>
      <c r="H139" s="1151"/>
    </row>
    <row r="140" spans="1:8" s="196" customFormat="1" ht="20.100000000000001" hidden="1" customHeight="1">
      <c r="A140" s="1103"/>
      <c r="B140" s="1308" t="s">
        <v>5144</v>
      </c>
      <c r="C140" s="1154" t="s">
        <v>5788</v>
      </c>
      <c r="D140" s="1154">
        <v>45580</v>
      </c>
      <c r="E140" s="1151">
        <f t="shared" si="58"/>
        <v>45587</v>
      </c>
      <c r="F140" s="1151">
        <f t="shared" si="59"/>
        <v>45591</v>
      </c>
      <c r="G140" s="1202"/>
      <c r="H140" s="1151"/>
    </row>
    <row r="141" spans="1:8" s="196" customFormat="1" ht="20.100000000000001" hidden="1" customHeight="1">
      <c r="A141" s="1103"/>
      <c r="B141" s="1308" t="s">
        <v>5309</v>
      </c>
      <c r="C141" s="1154" t="s">
        <v>5789</v>
      </c>
      <c r="D141" s="1154">
        <v>45589</v>
      </c>
      <c r="E141" s="1151">
        <f t="shared" si="58"/>
        <v>45596</v>
      </c>
      <c r="F141" s="1151">
        <f t="shared" si="59"/>
        <v>45600</v>
      </c>
      <c r="G141" s="1202"/>
      <c r="H141" s="1151"/>
    </row>
    <row r="142" spans="1:8" s="196" customFormat="1" ht="20.100000000000001" hidden="1" customHeight="1">
      <c r="A142" s="1103"/>
      <c r="B142" s="1308" t="s">
        <v>5772</v>
      </c>
      <c r="C142" s="1154" t="s">
        <v>5790</v>
      </c>
      <c r="D142" s="1154">
        <v>45595</v>
      </c>
      <c r="E142" s="1151">
        <f t="shared" si="58"/>
        <v>45602</v>
      </c>
      <c r="F142" s="1151">
        <f t="shared" si="59"/>
        <v>45606</v>
      </c>
      <c r="G142" s="1202"/>
      <c r="H142" s="1151"/>
    </row>
    <row r="143" spans="1:8" s="196" customFormat="1" ht="20.100000000000001" hidden="1" customHeight="1">
      <c r="A143" s="1103"/>
      <c r="B143" s="1308" t="s">
        <v>5312</v>
      </c>
      <c r="C143" s="1154" t="s">
        <v>5791</v>
      </c>
      <c r="D143" s="1154">
        <v>45608</v>
      </c>
      <c r="E143" s="1151">
        <f t="shared" si="58"/>
        <v>45615</v>
      </c>
      <c r="F143" s="1155" t="s">
        <v>283</v>
      </c>
      <c r="G143" s="1202"/>
      <c r="H143" s="1151"/>
    </row>
    <row r="144" spans="1:8" s="196" customFormat="1" ht="20.100000000000001" hidden="1" customHeight="1">
      <c r="A144" s="1103"/>
      <c r="B144" s="1308" t="s">
        <v>5754</v>
      </c>
      <c r="C144" s="1154" t="s">
        <v>5792</v>
      </c>
      <c r="D144" s="1154">
        <v>45612</v>
      </c>
      <c r="E144" s="1151">
        <f t="shared" si="58"/>
        <v>45619</v>
      </c>
      <c r="F144" s="1151">
        <f t="shared" ref="F144:F162" si="60">D144+11</f>
        <v>45623</v>
      </c>
      <c r="G144" s="1202"/>
      <c r="H144" s="1151"/>
    </row>
    <row r="145" spans="1:8" s="196" customFormat="1" ht="20.100000000000001" hidden="1" customHeight="1">
      <c r="A145" s="1103"/>
      <c r="B145" s="1382" t="s">
        <v>307</v>
      </c>
      <c r="C145" s="1154" t="s">
        <v>5793</v>
      </c>
      <c r="D145" s="1156">
        <v>45588</v>
      </c>
      <c r="E145" s="1156">
        <f t="shared" si="58"/>
        <v>45595</v>
      </c>
      <c r="F145" s="1156">
        <f t="shared" si="60"/>
        <v>45599</v>
      </c>
      <c r="G145" s="1202"/>
      <c r="H145" s="1151"/>
    </row>
    <row r="146" spans="1:8" s="196" customFormat="1" ht="20.100000000000001" hidden="1" customHeight="1">
      <c r="A146" s="1103"/>
      <c r="B146" s="1308" t="s">
        <v>5698</v>
      </c>
      <c r="C146" s="1154" t="s">
        <v>5794</v>
      </c>
      <c r="D146" s="1154">
        <v>45626</v>
      </c>
      <c r="E146" s="1151">
        <f t="shared" si="58"/>
        <v>45633</v>
      </c>
      <c r="F146" s="1151">
        <f t="shared" si="60"/>
        <v>45637</v>
      </c>
      <c r="G146" s="1202"/>
      <c r="H146" s="1151"/>
    </row>
    <row r="147" spans="1:8" s="196" customFormat="1" ht="20.100000000000001" hidden="1" customHeight="1">
      <c r="A147" s="1103"/>
      <c r="B147" s="1308" t="s">
        <v>5734</v>
      </c>
      <c r="C147" s="1154" t="s">
        <v>5795</v>
      </c>
      <c r="D147" s="1154">
        <v>45632</v>
      </c>
      <c r="E147" s="1151">
        <f t="shared" si="58"/>
        <v>45639</v>
      </c>
      <c r="F147" s="1151">
        <f t="shared" si="60"/>
        <v>45643</v>
      </c>
      <c r="G147" s="1202"/>
      <c r="H147" s="1151"/>
    </row>
    <row r="148" spans="1:8" s="196" customFormat="1" ht="20.100000000000001" hidden="1" customHeight="1">
      <c r="A148" s="1103"/>
      <c r="B148" s="1308" t="s">
        <v>5740</v>
      </c>
      <c r="C148" s="1154" t="s">
        <v>5796</v>
      </c>
      <c r="D148" s="1154">
        <v>45648</v>
      </c>
      <c r="E148" s="1151">
        <f t="shared" si="58"/>
        <v>45655</v>
      </c>
      <c r="F148" s="1151">
        <f t="shared" si="60"/>
        <v>45659</v>
      </c>
      <c r="G148" s="1202"/>
      <c r="H148" s="1151"/>
    </row>
    <row r="149" spans="1:8" s="196" customFormat="1" ht="20.100000000000001" hidden="1" customHeight="1">
      <c r="A149" s="1103"/>
      <c r="B149" s="1308" t="s">
        <v>5738</v>
      </c>
      <c r="C149" s="1154" t="s">
        <v>5797</v>
      </c>
      <c r="D149" s="1154">
        <v>45646</v>
      </c>
      <c r="E149" s="1151">
        <f t="shared" si="58"/>
        <v>45653</v>
      </c>
      <c r="F149" s="1151">
        <f t="shared" si="60"/>
        <v>45657</v>
      </c>
      <c r="G149" s="1202"/>
      <c r="H149" s="1151"/>
    </row>
    <row r="150" spans="1:8" s="196" customFormat="1" ht="20.100000000000001" hidden="1" customHeight="1">
      <c r="A150" s="1103"/>
      <c r="B150" s="1382" t="s">
        <v>307</v>
      </c>
      <c r="C150" s="1154" t="s">
        <v>5798</v>
      </c>
      <c r="D150" s="1156">
        <v>45588</v>
      </c>
      <c r="E150" s="1156">
        <f t="shared" si="58"/>
        <v>45595</v>
      </c>
      <c r="F150" s="1156">
        <f t="shared" si="60"/>
        <v>45599</v>
      </c>
      <c r="G150" s="1202"/>
      <c r="H150" s="1151"/>
    </row>
    <row r="151" spans="1:8" s="196" customFormat="1" ht="20.100000000000001" hidden="1" customHeight="1">
      <c r="A151" s="1103"/>
      <c r="B151" s="1308" t="s">
        <v>5302</v>
      </c>
      <c r="C151" s="1154" t="s">
        <v>5799</v>
      </c>
      <c r="D151" s="1154">
        <v>45660</v>
      </c>
      <c r="E151" s="1151">
        <f t="shared" si="58"/>
        <v>45667</v>
      </c>
      <c r="F151" s="1151">
        <f t="shared" si="60"/>
        <v>45671</v>
      </c>
      <c r="G151" s="1202"/>
      <c r="H151" s="1151"/>
    </row>
    <row r="152" spans="1:8" s="196" customFormat="1" ht="20.100000000000001" hidden="1" customHeight="1">
      <c r="A152" s="1103"/>
      <c r="B152" s="1382" t="s">
        <v>307</v>
      </c>
      <c r="C152" s="1154" t="s">
        <v>5800</v>
      </c>
      <c r="D152" s="1156">
        <v>45588</v>
      </c>
      <c r="E152" s="1156">
        <f t="shared" si="58"/>
        <v>45595</v>
      </c>
      <c r="F152" s="1156">
        <f t="shared" si="60"/>
        <v>45599</v>
      </c>
      <c r="G152" s="1202"/>
      <c r="H152" s="1151"/>
    </row>
    <row r="153" spans="1:8" s="196" customFormat="1" ht="20.100000000000001" hidden="1" customHeight="1">
      <c r="A153" s="1103"/>
      <c r="B153" s="1308" t="s">
        <v>5744</v>
      </c>
      <c r="C153" s="1154" t="s">
        <v>5801</v>
      </c>
      <c r="D153" s="1154">
        <v>45667</v>
      </c>
      <c r="E153" s="1151">
        <f t="shared" si="58"/>
        <v>45674</v>
      </c>
      <c r="F153" s="1151">
        <f t="shared" si="60"/>
        <v>45678</v>
      </c>
      <c r="G153" s="1202"/>
      <c r="H153" s="1151"/>
    </row>
    <row r="154" spans="1:8" s="196" customFormat="1" ht="20.100000000000001" hidden="1" customHeight="1">
      <c r="A154" s="1103"/>
      <c r="B154" s="1308" t="s">
        <v>5747</v>
      </c>
      <c r="C154" s="1154" t="s">
        <v>5802</v>
      </c>
      <c r="D154" s="1154">
        <v>45679</v>
      </c>
      <c r="E154" s="1151">
        <f t="shared" si="58"/>
        <v>45686</v>
      </c>
      <c r="F154" s="1151">
        <f t="shared" si="60"/>
        <v>45690</v>
      </c>
      <c r="G154" s="1202"/>
      <c r="H154" s="1151"/>
    </row>
    <row r="155" spans="1:8" s="196" customFormat="1" ht="20.100000000000001" hidden="1" customHeight="1">
      <c r="A155" s="1103"/>
      <c r="B155" s="1308" t="s">
        <v>5784</v>
      </c>
      <c r="C155" s="1154" t="s">
        <v>5803</v>
      </c>
      <c r="D155" s="1154">
        <v>45688</v>
      </c>
      <c r="E155" s="1151">
        <f t="shared" si="58"/>
        <v>45695</v>
      </c>
      <c r="F155" s="1151">
        <f t="shared" si="60"/>
        <v>45699</v>
      </c>
      <c r="G155" s="1202"/>
      <c r="H155" s="1151"/>
    </row>
    <row r="156" spans="1:8" s="196" customFormat="1" ht="20.100000000000001" hidden="1" customHeight="1">
      <c r="A156" s="1103"/>
      <c r="B156" s="1308" t="s">
        <v>5160</v>
      </c>
      <c r="C156" s="1154" t="s">
        <v>5804</v>
      </c>
      <c r="D156" s="1154">
        <v>45693</v>
      </c>
      <c r="E156" s="1151">
        <f t="shared" si="58"/>
        <v>45700</v>
      </c>
      <c r="F156" s="1151">
        <f t="shared" si="60"/>
        <v>45704</v>
      </c>
      <c r="G156" s="1202"/>
      <c r="H156" s="1151"/>
    </row>
    <row r="157" spans="1:8" s="196" customFormat="1" ht="20.100000000000001" hidden="1" customHeight="1">
      <c r="A157" s="1103"/>
      <c r="B157" s="1308" t="s">
        <v>5144</v>
      </c>
      <c r="C157" s="1154" t="s">
        <v>5805</v>
      </c>
      <c r="D157" s="1154">
        <v>45701</v>
      </c>
      <c r="E157" s="1151">
        <f t="shared" si="58"/>
        <v>45708</v>
      </c>
      <c r="F157" s="1151">
        <f t="shared" si="60"/>
        <v>45712</v>
      </c>
      <c r="G157" s="1202"/>
      <c r="H157" s="1151"/>
    </row>
    <row r="158" spans="1:8" s="196" customFormat="1" ht="20.100000000000001" hidden="1" customHeight="1">
      <c r="A158" s="1103"/>
      <c r="B158" s="1308" t="s">
        <v>5309</v>
      </c>
      <c r="C158" s="1154" t="s">
        <v>5806</v>
      </c>
      <c r="D158" s="1154">
        <v>45714</v>
      </c>
      <c r="E158" s="1151">
        <f t="shared" si="58"/>
        <v>45721</v>
      </c>
      <c r="F158" s="1151">
        <f t="shared" si="60"/>
        <v>45725</v>
      </c>
      <c r="G158" s="1202"/>
      <c r="H158" s="1151"/>
    </row>
    <row r="159" spans="1:8" s="196" customFormat="1" ht="20.100000000000001" hidden="1" customHeight="1">
      <c r="A159" s="1103"/>
      <c r="B159" s="1308" t="s">
        <v>5772</v>
      </c>
      <c r="C159" s="1154" t="s">
        <v>5807</v>
      </c>
      <c r="D159" s="1154">
        <v>45715</v>
      </c>
      <c r="E159" s="1155" t="s">
        <v>283</v>
      </c>
      <c r="F159" s="1151">
        <f t="shared" si="60"/>
        <v>45726</v>
      </c>
      <c r="G159" s="1202"/>
      <c r="H159" s="1151"/>
    </row>
    <row r="160" spans="1:8" s="196" customFormat="1" ht="20.100000000000001" hidden="1" customHeight="1">
      <c r="A160" s="1103"/>
      <c r="B160" s="1308" t="s">
        <v>5742</v>
      </c>
      <c r="C160" s="1154" t="s">
        <v>5808</v>
      </c>
      <c r="D160" s="1154">
        <v>45729</v>
      </c>
      <c r="E160" s="1151">
        <f t="shared" ref="E160:E162" si="61">D160+7</f>
        <v>45736</v>
      </c>
      <c r="F160" s="1151">
        <f t="shared" si="60"/>
        <v>45740</v>
      </c>
      <c r="G160" s="1202"/>
      <c r="H160" s="1151"/>
    </row>
    <row r="161" spans="1:8" s="196" customFormat="1" ht="20.100000000000001" hidden="1" customHeight="1">
      <c r="A161" s="1103"/>
      <c r="B161" s="1308" t="s">
        <v>5754</v>
      </c>
      <c r="C161" s="1154" t="s">
        <v>5809</v>
      </c>
      <c r="D161" s="1154">
        <v>45726</v>
      </c>
      <c r="E161" s="1151">
        <f t="shared" si="61"/>
        <v>45733</v>
      </c>
      <c r="F161" s="1151">
        <f t="shared" si="60"/>
        <v>45737</v>
      </c>
      <c r="G161" s="1202"/>
      <c r="H161" s="1151"/>
    </row>
    <row r="162" spans="1:8" s="196" customFormat="1" ht="20.100000000000001" hidden="1" customHeight="1">
      <c r="A162" s="1103"/>
      <c r="B162" s="1308" t="s">
        <v>5736</v>
      </c>
      <c r="C162" s="1154" t="s">
        <v>5810</v>
      </c>
      <c r="D162" s="1154">
        <v>45734</v>
      </c>
      <c r="E162" s="1151">
        <f t="shared" si="61"/>
        <v>45741</v>
      </c>
      <c r="F162" s="1151">
        <f t="shared" si="60"/>
        <v>45745</v>
      </c>
      <c r="G162" s="1202"/>
      <c r="H162" s="1151"/>
    </row>
    <row r="163" spans="1:8" s="196" customFormat="1" ht="20.100000000000001" hidden="1" customHeight="1">
      <c r="A163" s="1103"/>
      <c r="B163" s="1308" t="s">
        <v>5698</v>
      </c>
      <c r="C163" s="1154" t="s">
        <v>5811</v>
      </c>
      <c r="D163" s="1154">
        <v>45750</v>
      </c>
      <c r="E163" s="1155" t="s">
        <v>283</v>
      </c>
      <c r="F163" s="1151">
        <v>45756</v>
      </c>
      <c r="G163" s="1202"/>
      <c r="H163" s="1151"/>
    </row>
    <row r="164" spans="1:8" s="196" customFormat="1" ht="20.100000000000001" hidden="1" customHeight="1">
      <c r="A164" s="1103"/>
      <c r="B164" s="1308" t="s">
        <v>5734</v>
      </c>
      <c r="C164" s="1154" t="s">
        <v>5812</v>
      </c>
      <c r="D164" s="1154">
        <v>45756</v>
      </c>
      <c r="E164" s="1151">
        <f t="shared" ref="E164:E165" si="62">D164+7</f>
        <v>45763</v>
      </c>
      <c r="F164" s="1151">
        <f t="shared" ref="F164:F166" si="63">D164+11</f>
        <v>45767</v>
      </c>
      <c r="G164" s="1202"/>
      <c r="H164" s="1151"/>
    </row>
    <row r="165" spans="1:8" s="196" customFormat="1" ht="20.100000000000001" hidden="1" customHeight="1">
      <c r="A165" s="1103"/>
      <c r="B165" s="1308" t="s">
        <v>5738</v>
      </c>
      <c r="C165" s="1154" t="s">
        <v>5813</v>
      </c>
      <c r="D165" s="1154">
        <v>45764</v>
      </c>
      <c r="E165" s="1151">
        <f t="shared" si="62"/>
        <v>45771</v>
      </c>
      <c r="F165" s="1151">
        <f t="shared" si="63"/>
        <v>45775</v>
      </c>
      <c r="G165" s="1202"/>
      <c r="H165" s="1151"/>
    </row>
    <row r="166" spans="1:8" s="196" customFormat="1" ht="20.100000000000001" hidden="1" customHeight="1">
      <c r="A166" s="1103"/>
      <c r="B166" s="1308" t="s">
        <v>5740</v>
      </c>
      <c r="C166" s="1154" t="s">
        <v>5814</v>
      </c>
      <c r="D166" s="1154">
        <v>45772</v>
      </c>
      <c r="E166" s="1155" t="s">
        <v>283</v>
      </c>
      <c r="F166" s="1151">
        <f t="shared" si="63"/>
        <v>45783</v>
      </c>
      <c r="G166" s="1202"/>
      <c r="H166" s="1151"/>
    </row>
    <row r="167" spans="1:8" s="196" customFormat="1" ht="20.100000000000001" hidden="1" customHeight="1">
      <c r="A167" s="1103"/>
      <c r="B167" s="1308" t="s">
        <v>5747</v>
      </c>
      <c r="C167" s="1154" t="s">
        <v>5819</v>
      </c>
      <c r="D167" s="1154">
        <v>45795</v>
      </c>
      <c r="E167" s="1177" t="s">
        <v>283</v>
      </c>
      <c r="F167" s="1151">
        <v>45802</v>
      </c>
      <c r="G167" s="1202"/>
      <c r="H167" s="1151"/>
    </row>
    <row r="168" spans="1:8" s="196" customFormat="1" ht="20.100000000000001" hidden="1" customHeight="1">
      <c r="A168" s="1103"/>
      <c r="B168" s="1308" t="s">
        <v>5820</v>
      </c>
      <c r="C168" s="1154" t="s">
        <v>5821</v>
      </c>
      <c r="D168" s="1154">
        <v>45798</v>
      </c>
      <c r="E168" s="1151">
        <f t="shared" ref="E168:E170" si="64">D168+8</f>
        <v>45806</v>
      </c>
      <c r="F168" s="1151">
        <f t="shared" ref="F168:F170" si="65">E168+3</f>
        <v>45809</v>
      </c>
      <c r="G168" s="1202"/>
      <c r="H168" s="1151"/>
    </row>
    <row r="169" spans="1:8" s="196" customFormat="1" ht="20.100000000000001" hidden="1" customHeight="1">
      <c r="A169" s="1103"/>
      <c r="B169" s="1308" t="s">
        <v>5160</v>
      </c>
      <c r="C169" s="1154" t="s">
        <v>5822</v>
      </c>
      <c r="D169" s="1154">
        <v>45807</v>
      </c>
      <c r="E169" s="1151">
        <f t="shared" si="64"/>
        <v>45815</v>
      </c>
      <c r="F169" s="1151">
        <f t="shared" si="65"/>
        <v>45818</v>
      </c>
      <c r="G169" s="1202"/>
      <c r="H169" s="1151"/>
    </row>
    <row r="170" spans="1:8" s="196" customFormat="1" ht="20.100000000000001" hidden="1" customHeight="1">
      <c r="A170" s="1103"/>
      <c r="B170" s="1308" t="s">
        <v>5154</v>
      </c>
      <c r="C170" s="1154" t="s">
        <v>5823</v>
      </c>
      <c r="D170" s="1154">
        <v>45815</v>
      </c>
      <c r="E170" s="1151">
        <f t="shared" si="64"/>
        <v>45823</v>
      </c>
      <c r="F170" s="1151">
        <f t="shared" si="65"/>
        <v>45826</v>
      </c>
      <c r="G170" s="1202"/>
      <c r="H170" s="1151"/>
    </row>
    <row r="171" spans="1:8" s="196" customFormat="1" ht="20.100000000000001" hidden="1" customHeight="1">
      <c r="A171" s="1103"/>
      <c r="B171" s="1308" t="s">
        <v>5309</v>
      </c>
      <c r="C171" s="1154" t="s">
        <v>5824</v>
      </c>
      <c r="D171" s="1154">
        <v>45828</v>
      </c>
      <c r="E171" s="1177" t="s">
        <v>283</v>
      </c>
      <c r="F171" s="1151">
        <v>45836</v>
      </c>
      <c r="G171" s="1202"/>
      <c r="H171" s="1151"/>
    </row>
    <row r="172" spans="1:8" s="196" customFormat="1" ht="20.100000000000001" hidden="1" customHeight="1">
      <c r="A172" s="1103"/>
      <c r="B172" s="1308" t="s">
        <v>5754</v>
      </c>
      <c r="C172" s="1154" t="s">
        <v>5825</v>
      </c>
      <c r="D172" s="1177" t="s">
        <v>283</v>
      </c>
      <c r="E172" s="1156"/>
      <c r="F172" s="1156"/>
      <c r="G172" s="1202"/>
      <c r="H172" s="1151"/>
    </row>
    <row r="173" spans="1:8" s="196" customFormat="1" ht="20.100000000000001" hidden="1" customHeight="1">
      <c r="A173" s="1103"/>
      <c r="B173" s="1382" t="s">
        <v>307</v>
      </c>
      <c r="C173" s="1154" t="s">
        <v>5826</v>
      </c>
      <c r="D173" s="1156"/>
      <c r="E173" s="1156"/>
      <c r="F173" s="1156"/>
      <c r="G173" s="1202"/>
      <c r="H173" s="1151"/>
    </row>
    <row r="174" spans="1:8" s="196" customFormat="1" ht="20.100000000000001" hidden="1" customHeight="1">
      <c r="A174" s="1103"/>
      <c r="B174" s="1308" t="s">
        <v>5736</v>
      </c>
      <c r="C174" s="1154" t="s">
        <v>5827</v>
      </c>
      <c r="D174" s="1154">
        <v>45851</v>
      </c>
      <c r="E174" s="1177" t="s">
        <v>283</v>
      </c>
      <c r="F174" s="1151">
        <v>45859</v>
      </c>
      <c r="G174" s="1202"/>
      <c r="H174" s="1151"/>
    </row>
    <row r="175" spans="1:8" s="196" customFormat="1" ht="20.100000000000001" hidden="1" customHeight="1">
      <c r="A175" s="1103"/>
      <c r="B175" s="1308" t="s">
        <v>5828</v>
      </c>
      <c r="C175" s="1154" t="s">
        <v>5829</v>
      </c>
      <c r="D175" s="1154">
        <v>45865</v>
      </c>
      <c r="E175" s="1177" t="s">
        <v>283</v>
      </c>
      <c r="F175" s="1151">
        <v>45876</v>
      </c>
      <c r="G175" s="1202"/>
      <c r="H175" s="1151"/>
    </row>
    <row r="176" spans="1:8" s="196" customFormat="1" ht="20.100000000000001" hidden="1" customHeight="1">
      <c r="A176" s="1103"/>
      <c r="B176" s="1308" t="s">
        <v>5698</v>
      </c>
      <c r="C176" s="1154" t="s">
        <v>5830</v>
      </c>
      <c r="D176" s="1154">
        <v>45863</v>
      </c>
      <c r="E176" s="1177" t="s">
        <v>283</v>
      </c>
      <c r="F176" s="1151">
        <v>45870</v>
      </c>
      <c r="G176" s="1202"/>
      <c r="H176" s="1151"/>
    </row>
    <row r="177" spans="1:8" s="196" customFormat="1" ht="20.100000000000001" hidden="1" customHeight="1">
      <c r="A177" s="1103"/>
      <c r="B177" s="1308" t="s">
        <v>5734</v>
      </c>
      <c r="C177" s="1154" t="s">
        <v>5831</v>
      </c>
      <c r="D177" s="1154">
        <v>45876</v>
      </c>
      <c r="E177" s="1151">
        <f t="shared" ref="E177" si="66">D177+8</f>
        <v>45884</v>
      </c>
      <c r="F177" s="1151">
        <f t="shared" ref="F177" si="67">E177+3</f>
        <v>45887</v>
      </c>
      <c r="G177" s="1202"/>
      <c r="H177" s="1151"/>
    </row>
    <row r="178" spans="1:8" s="196" customFormat="1" ht="20.100000000000001" hidden="1" customHeight="1">
      <c r="A178" s="1103" t="s">
        <v>5738</v>
      </c>
      <c r="B178" s="1382" t="s">
        <v>307</v>
      </c>
      <c r="C178" s="1154" t="s">
        <v>5832</v>
      </c>
      <c r="D178" s="1156"/>
      <c r="E178" s="1156"/>
      <c r="F178" s="1156"/>
      <c r="G178" s="1202"/>
      <c r="H178" s="1151"/>
    </row>
    <row r="179" spans="1:8" s="196" customFormat="1" ht="20.100000000000001" hidden="1" customHeight="1">
      <c r="A179" s="1103"/>
      <c r="B179" s="1308" t="s">
        <v>5740</v>
      </c>
      <c r="C179" s="1154" t="s">
        <v>5833</v>
      </c>
      <c r="D179" s="1154">
        <v>45885</v>
      </c>
      <c r="E179" s="1177" t="s">
        <v>283</v>
      </c>
      <c r="F179" s="1177" t="s">
        <v>283</v>
      </c>
      <c r="G179" s="1202"/>
      <c r="H179" s="1151"/>
    </row>
    <row r="180" spans="1:8" s="196" customFormat="1" ht="20.100000000000001" hidden="1" customHeight="1">
      <c r="A180" s="1103"/>
      <c r="B180" s="1308" t="s">
        <v>5302</v>
      </c>
      <c r="C180" s="1154" t="s">
        <v>5834</v>
      </c>
      <c r="D180" s="1154">
        <v>45907</v>
      </c>
      <c r="E180" s="1177" t="s">
        <v>283</v>
      </c>
      <c r="F180" s="1151">
        <v>45910</v>
      </c>
      <c r="G180" s="1202"/>
      <c r="H180" s="1151"/>
    </row>
    <row r="181" spans="1:8" s="196" customFormat="1" ht="20.100000000000001" hidden="1" customHeight="1">
      <c r="A181" s="1103"/>
      <c r="B181" s="1308" t="s">
        <v>5744</v>
      </c>
      <c r="C181" s="1154" t="s">
        <v>5835</v>
      </c>
      <c r="D181" s="1177" t="s">
        <v>283</v>
      </c>
      <c r="E181" s="1195"/>
      <c r="F181" s="1156"/>
      <c r="G181" s="1202"/>
      <c r="H181" s="1151"/>
    </row>
    <row r="182" spans="1:8" s="196" customFormat="1" ht="20.100000000000001" hidden="1" customHeight="1">
      <c r="A182" s="1103"/>
      <c r="B182" s="1308" t="s">
        <v>5747</v>
      </c>
      <c r="C182" s="1154" t="s">
        <v>5836</v>
      </c>
      <c r="D182" s="1154">
        <v>45912</v>
      </c>
      <c r="E182" s="1177" t="s">
        <v>283</v>
      </c>
      <c r="F182" s="1151">
        <v>45918</v>
      </c>
      <c r="G182" s="1202"/>
      <c r="H182" s="1151"/>
    </row>
    <row r="183" spans="1:8" s="196" customFormat="1" ht="20.100000000000001" hidden="1" customHeight="1">
      <c r="A183" s="1103"/>
      <c r="B183" s="1308" t="s">
        <v>5820</v>
      </c>
      <c r="C183" s="1154" t="s">
        <v>5837</v>
      </c>
      <c r="D183" s="1154">
        <v>45915</v>
      </c>
      <c r="E183" s="1177" t="s">
        <v>283</v>
      </c>
      <c r="F183" s="1151">
        <v>45923</v>
      </c>
      <c r="G183" s="1202"/>
      <c r="H183" s="1151"/>
    </row>
    <row r="184" spans="1:8" s="196" customFormat="1" ht="20.100000000000001" hidden="1" customHeight="1">
      <c r="A184" s="1103"/>
      <c r="B184" s="1308" t="s">
        <v>5838</v>
      </c>
      <c r="C184" s="1154" t="s">
        <v>5839</v>
      </c>
      <c r="D184" s="1154">
        <v>45915</v>
      </c>
      <c r="E184" s="1177" t="s">
        <v>283</v>
      </c>
      <c r="F184" s="1177" t="s">
        <v>283</v>
      </c>
      <c r="G184" s="1202"/>
      <c r="H184" s="1151"/>
    </row>
    <row r="185" spans="1:8" s="196" customFormat="1" ht="20.100000000000001" hidden="1" customHeight="1">
      <c r="A185" s="1103"/>
      <c r="B185" s="1308" t="s">
        <v>5160</v>
      </c>
      <c r="C185" s="1154" t="s">
        <v>5840</v>
      </c>
      <c r="D185" s="1154">
        <v>45926</v>
      </c>
      <c r="E185" s="1177" t="s">
        <v>283</v>
      </c>
      <c r="F185" s="1151">
        <v>45932</v>
      </c>
      <c r="G185" s="1202"/>
      <c r="H185" s="1151"/>
    </row>
    <row r="186" spans="1:8" s="196" customFormat="1" ht="20.100000000000001" hidden="1" customHeight="1">
      <c r="A186" s="1103"/>
      <c r="B186" s="1308" t="s">
        <v>5154</v>
      </c>
      <c r="C186" s="1154" t="s">
        <v>5841</v>
      </c>
      <c r="D186" s="1154">
        <v>45929</v>
      </c>
      <c r="E186" s="1177" t="s">
        <v>283</v>
      </c>
      <c r="F186" s="1151">
        <v>45937</v>
      </c>
      <c r="G186" s="1202"/>
      <c r="H186" s="1151"/>
    </row>
    <row r="187" spans="1:8" s="196" customFormat="1" ht="20.100000000000001" hidden="1" customHeight="1">
      <c r="A187" s="1103"/>
      <c r="B187" s="1308" t="s">
        <v>5309</v>
      </c>
      <c r="C187" s="1154" t="s">
        <v>5842</v>
      </c>
      <c r="D187" s="1154">
        <v>45932</v>
      </c>
      <c r="E187" s="1151">
        <f t="shared" ref="E187" si="68">D187+8</f>
        <v>45940</v>
      </c>
      <c r="F187" s="1151">
        <f t="shared" ref="F187" si="69">E187+3</f>
        <v>45943</v>
      </c>
      <c r="G187" s="1202"/>
      <c r="H187" s="1151"/>
    </row>
    <row r="188" spans="1:8" s="196" customFormat="1" ht="20.100000000000001" hidden="1" customHeight="1">
      <c r="A188" s="1103"/>
      <c r="B188" s="1383" t="s">
        <v>307</v>
      </c>
      <c r="C188" s="1154" t="s">
        <v>5843</v>
      </c>
      <c r="D188" s="1156"/>
      <c r="E188" s="1156"/>
      <c r="F188" s="1156"/>
      <c r="G188" s="1202"/>
      <c r="H188" s="1151">
        <v>41</v>
      </c>
    </row>
    <row r="189" spans="1:8" s="196" customFormat="1" ht="20.100000000000001" hidden="1" customHeight="1">
      <c r="A189" s="1103"/>
      <c r="B189" s="1308" t="s">
        <v>5772</v>
      </c>
      <c r="C189" s="1154" t="s">
        <v>5844</v>
      </c>
      <c r="D189" s="1177" t="s">
        <v>283</v>
      </c>
      <c r="E189" s="1177" t="s">
        <v>283</v>
      </c>
      <c r="F189" s="1177" t="s">
        <v>283</v>
      </c>
      <c r="G189" s="1202"/>
      <c r="H189" s="1151">
        <v>42</v>
      </c>
    </row>
    <row r="190" spans="1:8" s="196" customFormat="1" ht="20.100000000000001" hidden="1" customHeight="1">
      <c r="A190" s="1103"/>
      <c r="B190" s="1308" t="s">
        <v>5845</v>
      </c>
      <c r="C190" s="1154" t="s">
        <v>5846</v>
      </c>
      <c r="D190" s="1154">
        <v>45951</v>
      </c>
      <c r="E190" s="1177" t="s">
        <v>283</v>
      </c>
      <c r="F190" s="1151">
        <v>45961</v>
      </c>
      <c r="G190" s="1202"/>
      <c r="H190" s="1151">
        <v>43</v>
      </c>
    </row>
    <row r="191" spans="1:8" s="196" customFormat="1" ht="20.100000000000001" hidden="1" customHeight="1">
      <c r="A191" s="1103"/>
      <c r="B191" s="1308" t="s">
        <v>5736</v>
      </c>
      <c r="C191" s="1154" t="s">
        <v>5847</v>
      </c>
      <c r="D191" s="1154">
        <v>45952</v>
      </c>
      <c r="E191" s="1177" t="s">
        <v>283</v>
      </c>
      <c r="F191" s="1358">
        <v>45958</v>
      </c>
      <c r="G191" s="1202"/>
      <c r="H191" s="1151">
        <v>44</v>
      </c>
    </row>
    <row r="192" spans="1:8" s="196" customFormat="1" ht="20.100000000000001" hidden="1" customHeight="1">
      <c r="A192" s="1103"/>
      <c r="B192" s="1308" t="s">
        <v>5848</v>
      </c>
      <c r="C192" s="1154" t="s">
        <v>5849</v>
      </c>
      <c r="D192" s="1154">
        <v>45962</v>
      </c>
      <c r="E192" s="1151">
        <f t="shared" ref="E192" si="70">D192+8</f>
        <v>45970</v>
      </c>
      <c r="F192" s="1177" t="s">
        <v>283</v>
      </c>
      <c r="G192" s="1202"/>
      <c r="H192" s="1151">
        <v>45</v>
      </c>
    </row>
    <row r="193" spans="1:8" s="196" customFormat="1" ht="20.100000000000001" hidden="1" customHeight="1">
      <c r="A193" s="1103"/>
      <c r="B193" s="1308" t="s">
        <v>5698</v>
      </c>
      <c r="C193" s="1154" t="s">
        <v>5850</v>
      </c>
      <c r="D193" s="1154">
        <v>45972</v>
      </c>
      <c r="E193" s="1177" t="s">
        <v>283</v>
      </c>
      <c r="F193" s="1177" t="s">
        <v>283</v>
      </c>
      <c r="G193" s="1202"/>
      <c r="H193" s="1151">
        <v>46</v>
      </c>
    </row>
    <row r="194" spans="1:8" s="196" customFormat="1" ht="20.100000000000001" hidden="1" customHeight="1">
      <c r="A194" s="1103"/>
      <c r="B194" s="1308" t="s">
        <v>5828</v>
      </c>
      <c r="C194" s="1154" t="s">
        <v>5851</v>
      </c>
      <c r="D194" s="1154">
        <v>45975</v>
      </c>
      <c r="E194" s="1177" t="s">
        <v>283</v>
      </c>
      <c r="F194" s="1177" t="s">
        <v>283</v>
      </c>
      <c r="G194" s="1202"/>
      <c r="H194" s="1151">
        <v>47</v>
      </c>
    </row>
    <row r="195" spans="1:8" s="196" customFormat="1" ht="20.100000000000001" hidden="1" customHeight="1">
      <c r="A195" s="1103"/>
      <c r="B195" s="1308" t="s">
        <v>5280</v>
      </c>
      <c r="C195" s="1154" t="s">
        <v>5852</v>
      </c>
      <c r="D195" s="1177" t="s">
        <v>283</v>
      </c>
      <c r="E195" s="1177" t="s">
        <v>283</v>
      </c>
      <c r="F195" s="1151">
        <v>45994</v>
      </c>
      <c r="G195" s="1202"/>
      <c r="H195" s="1151">
        <v>48</v>
      </c>
    </row>
    <row r="196" spans="1:8" s="196" customFormat="1" ht="20.100000000000001" hidden="1" customHeight="1">
      <c r="A196" s="1103"/>
      <c r="B196" s="1308" t="s">
        <v>5293</v>
      </c>
      <c r="C196" s="1154" t="s">
        <v>5853</v>
      </c>
      <c r="D196" s="1154">
        <v>45988</v>
      </c>
      <c r="E196" s="1177" t="s">
        <v>283</v>
      </c>
      <c r="F196" s="1177" t="s">
        <v>283</v>
      </c>
      <c r="G196" s="1202"/>
      <c r="H196" s="1151">
        <v>49</v>
      </c>
    </row>
    <row r="197" spans="1:8" s="196" customFormat="1" ht="20.100000000000001" hidden="1" customHeight="1">
      <c r="A197" s="1103"/>
      <c r="B197" s="1383" t="s">
        <v>905</v>
      </c>
      <c r="C197" s="1154" t="s">
        <v>5854</v>
      </c>
      <c r="D197" s="1160">
        <v>45996</v>
      </c>
      <c r="E197" s="1160">
        <f t="shared" ref="E197:E198" si="71">D197+8</f>
        <v>46004</v>
      </c>
      <c r="F197" s="1160">
        <f t="shared" ref="F197:F198" si="72">E197+3</f>
        <v>46007</v>
      </c>
      <c r="G197" s="1202"/>
      <c r="H197" s="1151">
        <v>50</v>
      </c>
    </row>
    <row r="198" spans="1:8" s="196" customFormat="1" ht="20.100000000000001" hidden="1" customHeight="1">
      <c r="A198" s="1103"/>
      <c r="B198" s="1383" t="s">
        <v>905</v>
      </c>
      <c r="C198" s="1154" t="s">
        <v>5855</v>
      </c>
      <c r="D198" s="1156">
        <v>46003</v>
      </c>
      <c r="E198" s="1156">
        <f t="shared" si="71"/>
        <v>46011</v>
      </c>
      <c r="F198" s="1156">
        <f t="shared" si="72"/>
        <v>46014</v>
      </c>
      <c r="G198" s="1202"/>
      <c r="H198" s="1151">
        <v>51</v>
      </c>
    </row>
    <row r="199" spans="1:8" s="196" customFormat="1" ht="20.100000000000001" hidden="1" customHeight="1">
      <c r="A199" s="1103"/>
      <c r="B199" s="1308" t="s">
        <v>5744</v>
      </c>
      <c r="C199" s="1154" t="s">
        <v>5856</v>
      </c>
      <c r="D199" s="1154">
        <v>46009</v>
      </c>
      <c r="E199" s="1177" t="s">
        <v>283</v>
      </c>
      <c r="F199" s="1177" t="s">
        <v>283</v>
      </c>
      <c r="G199" s="1202"/>
      <c r="H199" s="1151">
        <v>52</v>
      </c>
    </row>
    <row r="200" spans="1:8" s="196" customFormat="1" ht="20.100000000000001" hidden="1" customHeight="1">
      <c r="A200" s="1103"/>
      <c r="B200" s="1308" t="s">
        <v>5857</v>
      </c>
      <c r="C200" s="1154" t="s">
        <v>5858</v>
      </c>
      <c r="D200" s="1154">
        <v>46022</v>
      </c>
      <c r="E200" s="1177" t="s">
        <v>283</v>
      </c>
      <c r="F200" s="1151">
        <f t="shared" ref="F200:F205" si="73">D200+11</f>
        <v>46033</v>
      </c>
      <c r="G200" s="1202"/>
      <c r="H200" s="1151">
        <v>1</v>
      </c>
    </row>
    <row r="201" spans="1:8" s="196" customFormat="1" ht="20.100000000000001" hidden="1" customHeight="1">
      <c r="A201" s="1103"/>
      <c r="B201" s="1308" t="s">
        <v>5747</v>
      </c>
      <c r="C201" s="1154" t="s">
        <v>5859</v>
      </c>
      <c r="D201" s="1154">
        <v>46027</v>
      </c>
      <c r="E201" s="1177" t="s">
        <v>283</v>
      </c>
      <c r="F201" s="1151">
        <f t="shared" si="73"/>
        <v>46038</v>
      </c>
      <c r="G201" s="1202"/>
      <c r="H201" s="1151">
        <v>2</v>
      </c>
    </row>
    <row r="202" spans="1:8" s="196" customFormat="1" ht="20.100000000000001" hidden="1" customHeight="1">
      <c r="A202" s="1103"/>
      <c r="B202" s="1308" t="s">
        <v>5160</v>
      </c>
      <c r="C202" s="1154" t="s">
        <v>5860</v>
      </c>
      <c r="D202" s="1154">
        <v>46039</v>
      </c>
      <c r="E202" s="1177" t="s">
        <v>283</v>
      </c>
      <c r="F202" s="1151">
        <f t="shared" si="73"/>
        <v>46050</v>
      </c>
      <c r="G202" s="1202"/>
      <c r="H202" s="1151">
        <v>3</v>
      </c>
    </row>
    <row r="203" spans="1:8" s="196" customFormat="1" ht="20.100000000000001" hidden="1" customHeight="1">
      <c r="A203" s="1103"/>
      <c r="B203" s="1308" t="s">
        <v>5191</v>
      </c>
      <c r="C203" s="1154" t="s">
        <v>5861</v>
      </c>
      <c r="D203" s="1154">
        <v>46040</v>
      </c>
      <c r="E203" s="1177" t="s">
        <v>283</v>
      </c>
      <c r="F203" s="1151">
        <f t="shared" si="73"/>
        <v>46051</v>
      </c>
      <c r="G203" s="1202"/>
      <c r="H203" s="1151">
        <v>4</v>
      </c>
    </row>
    <row r="204" spans="1:8" s="196" customFormat="1" ht="20.100000000000001" hidden="1" customHeight="1">
      <c r="A204" s="1103"/>
      <c r="B204" s="1308" t="s">
        <v>5309</v>
      </c>
      <c r="C204" s="1154" t="s">
        <v>5862</v>
      </c>
      <c r="D204" s="1154">
        <v>46045</v>
      </c>
      <c r="E204" s="1177" t="s">
        <v>283</v>
      </c>
      <c r="F204" s="1151">
        <f t="shared" si="73"/>
        <v>46056</v>
      </c>
      <c r="G204" s="1202"/>
      <c r="H204" s="1151">
        <v>5</v>
      </c>
    </row>
    <row r="205" spans="1:8" s="196" customFormat="1" ht="20.100000000000001" hidden="1" customHeight="1">
      <c r="A205" s="1103"/>
      <c r="B205" s="1308" t="s">
        <v>5772</v>
      </c>
      <c r="C205" s="1154" t="s">
        <v>5863</v>
      </c>
      <c r="D205" s="1154">
        <v>46058</v>
      </c>
      <c r="E205" s="1177" t="s">
        <v>283</v>
      </c>
      <c r="F205" s="1151">
        <f t="shared" si="73"/>
        <v>46069</v>
      </c>
      <c r="G205" s="1202"/>
      <c r="H205" s="1151">
        <v>6</v>
      </c>
    </row>
    <row r="206" spans="1:8" s="196" customFormat="1" ht="20.100000000000001" hidden="1" customHeight="1">
      <c r="A206" s="1103"/>
      <c r="B206" s="1308" t="s">
        <v>5736</v>
      </c>
      <c r="C206" s="1154" t="s">
        <v>5864</v>
      </c>
      <c r="D206" s="1154">
        <v>46072</v>
      </c>
      <c r="E206" s="1177" t="s">
        <v>283</v>
      </c>
      <c r="F206" s="1151">
        <f>D206+11</f>
        <v>46083</v>
      </c>
      <c r="G206" s="1202"/>
      <c r="H206" s="1151">
        <v>7</v>
      </c>
    </row>
    <row r="207" spans="1:8" s="196" customFormat="1" ht="20.100000000000001" hidden="1" customHeight="1">
      <c r="A207" s="1103"/>
      <c r="B207" s="1308" t="s">
        <v>5865</v>
      </c>
      <c r="C207" s="1154" t="s">
        <v>5866</v>
      </c>
      <c r="D207" s="1154">
        <v>46064</v>
      </c>
      <c r="E207" s="1177" t="s">
        <v>283</v>
      </c>
      <c r="F207" s="1151">
        <f>D207+11</f>
        <v>46075</v>
      </c>
      <c r="G207" s="1202"/>
      <c r="H207" s="1151">
        <v>8</v>
      </c>
    </row>
    <row r="208" spans="1:8" s="196" customFormat="1" ht="20.100000000000001" hidden="1" customHeight="1">
      <c r="A208" s="1103"/>
      <c r="B208" s="1385" t="s">
        <v>5867</v>
      </c>
      <c r="C208" s="1154" t="s">
        <v>5868</v>
      </c>
      <c r="D208" s="1154">
        <v>46078</v>
      </c>
      <c r="E208" s="1151">
        <f t="shared" ref="E208:E209" si="74">D208+8</f>
        <v>46086</v>
      </c>
      <c r="F208" s="1177" t="s">
        <v>283</v>
      </c>
      <c r="G208" s="1202"/>
      <c r="H208" s="1151">
        <v>9</v>
      </c>
    </row>
    <row r="209" spans="1:9" s="196" customFormat="1" ht="20.100000000000001" hidden="1" customHeight="1">
      <c r="A209" s="1103" t="s">
        <v>5156</v>
      </c>
      <c r="B209" s="1383" t="s">
        <v>459</v>
      </c>
      <c r="C209" s="1154" t="s">
        <v>5869</v>
      </c>
      <c r="D209" s="1154">
        <v>46080</v>
      </c>
      <c r="E209" s="1151">
        <f t="shared" si="74"/>
        <v>46088</v>
      </c>
      <c r="F209" s="1151">
        <f t="shared" ref="F209" si="75">E209+3</f>
        <v>46091</v>
      </c>
      <c r="G209" s="1202"/>
      <c r="H209" s="1151">
        <v>10</v>
      </c>
    </row>
    <row r="210" spans="1:9" s="196" customFormat="1" ht="20.100000000000001" hidden="1" customHeight="1">
      <c r="A210" s="1103"/>
      <c r="B210" s="1308" t="s">
        <v>5142</v>
      </c>
      <c r="C210" s="1154" t="s">
        <v>5870</v>
      </c>
      <c r="D210" s="1154">
        <v>46092</v>
      </c>
      <c r="E210" s="1177" t="s">
        <v>283</v>
      </c>
      <c r="F210" s="1151">
        <f>D210+11</f>
        <v>46103</v>
      </c>
      <c r="G210" s="1202"/>
      <c r="H210" s="1151">
        <v>11</v>
      </c>
    </row>
    <row r="211" spans="1:9" s="196" customFormat="1" ht="20.100000000000001" hidden="1" customHeight="1">
      <c r="A211" s="1103"/>
      <c r="B211" s="1308" t="s">
        <v>5293</v>
      </c>
      <c r="C211" s="1154" t="s">
        <v>5871</v>
      </c>
      <c r="D211" s="1154">
        <v>46096</v>
      </c>
      <c r="E211" s="1151">
        <f t="shared" ref="E211:E213" si="76">D211+8</f>
        <v>46104</v>
      </c>
      <c r="F211" s="1151">
        <f t="shared" ref="F211:F213" si="77">E211+3</f>
        <v>46107</v>
      </c>
      <c r="G211" s="1202"/>
      <c r="H211" s="1151">
        <v>12</v>
      </c>
    </row>
    <row r="212" spans="1:9" s="196" customFormat="1" ht="20.100000000000001" hidden="1" customHeight="1">
      <c r="A212" s="1103"/>
      <c r="B212" s="1384" t="s">
        <v>5314</v>
      </c>
      <c r="C212" s="1154" t="s">
        <v>5872</v>
      </c>
      <c r="D212" s="1154">
        <v>46113</v>
      </c>
      <c r="E212" s="1177" t="s">
        <v>283</v>
      </c>
      <c r="F212" s="1177" t="s">
        <v>283</v>
      </c>
      <c r="G212" s="1202"/>
      <c r="H212" s="1151">
        <v>13</v>
      </c>
    </row>
    <row r="213" spans="1:9" s="196" customFormat="1" ht="20.100000000000001" hidden="1" customHeight="1">
      <c r="A213" s="1103"/>
      <c r="B213" s="1308" t="s">
        <v>5263</v>
      </c>
      <c r="C213" s="1154" t="s">
        <v>5873</v>
      </c>
      <c r="D213" s="1154">
        <v>46116</v>
      </c>
      <c r="E213" s="1151">
        <f t="shared" si="76"/>
        <v>46124</v>
      </c>
      <c r="F213" s="1151">
        <f t="shared" si="77"/>
        <v>46127</v>
      </c>
      <c r="G213" s="1202"/>
      <c r="H213" s="1151">
        <v>14</v>
      </c>
    </row>
    <row r="214" spans="1:9" s="196" customFormat="1" ht="20.100000000000001" hidden="1" customHeight="1">
      <c r="A214" s="1103"/>
      <c r="B214" s="1308" t="s">
        <v>5742</v>
      </c>
      <c r="C214" s="1154" t="s">
        <v>5874</v>
      </c>
      <c r="D214" s="1154">
        <v>46127</v>
      </c>
      <c r="E214" s="1177" t="s">
        <v>283</v>
      </c>
      <c r="F214" s="1151">
        <f>D214+11</f>
        <v>46138</v>
      </c>
      <c r="G214" s="1202"/>
      <c r="H214" s="1151">
        <v>15</v>
      </c>
    </row>
    <row r="215" spans="1:9" s="196" customFormat="1" ht="20.100000000000001" hidden="1" customHeight="1">
      <c r="A215" s="1103" t="s">
        <v>5838</v>
      </c>
      <c r="B215" s="1383" t="s">
        <v>5875</v>
      </c>
      <c r="C215" s="1154" t="s">
        <v>5876</v>
      </c>
      <c r="D215" s="1160">
        <v>46125</v>
      </c>
      <c r="E215" s="1299" t="s">
        <v>283</v>
      </c>
      <c r="F215" s="1160">
        <f>D215+11</f>
        <v>46136</v>
      </c>
      <c r="G215" s="1202"/>
      <c r="H215" s="1151">
        <v>16</v>
      </c>
    </row>
    <row r="216" spans="1:9" s="196" customFormat="1" ht="20.100000000000001" hidden="1" customHeight="1">
      <c r="A216" s="1103" t="s">
        <v>5857</v>
      </c>
      <c r="B216" s="1308" t="s">
        <v>5838</v>
      </c>
      <c r="C216" s="1154" t="s">
        <v>5877</v>
      </c>
      <c r="D216" s="1154">
        <v>46147</v>
      </c>
      <c r="E216" s="1177" t="s">
        <v>283</v>
      </c>
      <c r="F216" s="1151">
        <f>D216+11</f>
        <v>46158</v>
      </c>
      <c r="G216" s="1202"/>
      <c r="H216" s="1151">
        <v>17</v>
      </c>
    </row>
    <row r="217" spans="1:9" s="196" customFormat="1" ht="20.100000000000001" hidden="1" customHeight="1">
      <c r="A217" s="1103" t="s">
        <v>5747</v>
      </c>
      <c r="B217" s="1308" t="s">
        <v>5857</v>
      </c>
      <c r="C217" s="1154" t="s">
        <v>5878</v>
      </c>
      <c r="D217" s="1154">
        <v>46149</v>
      </c>
      <c r="E217" s="1177" t="s">
        <v>283</v>
      </c>
      <c r="F217" s="1177" t="s">
        <v>283</v>
      </c>
      <c r="G217" s="1202"/>
      <c r="H217" s="1151">
        <v>18</v>
      </c>
    </row>
    <row r="218" spans="1:9" s="196" customFormat="1" ht="20.100000000000001" hidden="1" customHeight="1">
      <c r="A218" s="1103"/>
      <c r="B218" s="1308" t="s">
        <v>5747</v>
      </c>
      <c r="C218" s="1154" t="s">
        <v>5879</v>
      </c>
      <c r="D218" s="1154">
        <v>46158</v>
      </c>
      <c r="E218" s="1177" t="s">
        <v>283</v>
      </c>
      <c r="F218" s="1177" t="s">
        <v>283</v>
      </c>
      <c r="G218" s="1202"/>
      <c r="H218" s="1151">
        <v>19</v>
      </c>
    </row>
    <row r="219" spans="1:9" s="196" customFormat="1" ht="20.100000000000001" hidden="1" customHeight="1">
      <c r="A219" s="1103"/>
      <c r="B219" s="1308" t="s">
        <v>5160</v>
      </c>
      <c r="C219" s="1154" t="s">
        <v>5880</v>
      </c>
      <c r="D219" s="1154">
        <v>46150</v>
      </c>
      <c r="E219" s="1177" t="s">
        <v>283</v>
      </c>
      <c r="F219" s="1177" t="s">
        <v>283</v>
      </c>
      <c r="G219" s="1202"/>
      <c r="H219" s="1263">
        <v>20</v>
      </c>
    </row>
    <row r="220" spans="1:9" s="196" customFormat="1" ht="20.100000000000001" hidden="1" customHeight="1">
      <c r="A220" s="1103"/>
      <c r="B220" s="1308" t="s">
        <v>5309</v>
      </c>
      <c r="C220" s="1154" t="s">
        <v>5881</v>
      </c>
      <c r="D220" s="1154">
        <v>46160</v>
      </c>
      <c r="E220" s="1151">
        <f t="shared" ref="E220" si="78">D220+8</f>
        <v>46168</v>
      </c>
      <c r="F220" s="1151">
        <f t="shared" ref="F220" si="79">E220+3</f>
        <v>46171</v>
      </c>
      <c r="G220" s="1202"/>
      <c r="H220" s="1263">
        <v>21</v>
      </c>
    </row>
    <row r="221" spans="1:9" s="159" customFormat="1" ht="17.25" hidden="1" customHeight="1">
      <c r="A221" s="1102"/>
      <c r="B221" s="1088" t="s">
        <v>464</v>
      </c>
      <c r="C221" s="677"/>
      <c r="D221" s="677"/>
      <c r="E221" s="677"/>
      <c r="F221" s="677"/>
      <c r="G221" s="677"/>
      <c r="H221" s="145"/>
    </row>
    <row r="222" spans="1:9" s="159" customFormat="1" ht="17.25" hidden="1" customHeight="1">
      <c r="A222" s="839"/>
      <c r="B222" s="1099" t="s">
        <v>5882</v>
      </c>
      <c r="C222" s="677"/>
      <c r="D222" s="677"/>
      <c r="E222" s="677"/>
      <c r="F222" s="676"/>
      <c r="G222" s="676"/>
      <c r="H222" s="195"/>
    </row>
    <row r="223" spans="1:9" s="159" customFormat="1" ht="17.25" hidden="1" customHeight="1">
      <c r="A223" s="839"/>
      <c r="B223" s="1099"/>
      <c r="C223" s="677"/>
      <c r="D223" s="677"/>
      <c r="E223" s="677"/>
      <c r="F223" s="676"/>
      <c r="G223" s="676"/>
      <c r="H223" s="195"/>
    </row>
    <row r="224" spans="1:9" s="159" customFormat="1" ht="36" hidden="1" customHeight="1">
      <c r="A224" s="839"/>
      <c r="B224" s="1577" t="s">
        <v>5724</v>
      </c>
      <c r="C224" s="1578"/>
      <c r="D224" s="1579" t="s">
        <v>247</v>
      </c>
      <c r="E224" s="1148" t="s">
        <v>147</v>
      </c>
      <c r="F224" s="1378"/>
      <c r="G224" s="1180"/>
      <c r="H224" s="1379"/>
      <c r="I224" s="1379"/>
    </row>
    <row r="225" spans="1:9" s="159" customFormat="1" ht="21.75" hidden="1" customHeight="1">
      <c r="A225" s="839"/>
      <c r="B225" s="1148" t="s">
        <v>249</v>
      </c>
      <c r="C225" s="1148" t="s">
        <v>250</v>
      </c>
      <c r="D225" s="1580"/>
      <c r="E225" s="1149" t="s">
        <v>53</v>
      </c>
      <c r="F225" s="1380"/>
      <c r="G225" s="1148" t="s">
        <v>252</v>
      </c>
    </row>
    <row r="226" spans="1:9" s="159" customFormat="1" ht="21" hidden="1" customHeight="1">
      <c r="A226" s="839"/>
      <c r="B226" s="1308" t="s">
        <v>5883</v>
      </c>
      <c r="C226" s="1154" t="s">
        <v>5884</v>
      </c>
      <c r="D226" s="1154">
        <v>46171</v>
      </c>
      <c r="E226" s="1325">
        <f>D226+11</f>
        <v>46182</v>
      </c>
      <c r="F226" s="1202"/>
      <c r="G226" s="1263">
        <v>22</v>
      </c>
    </row>
    <row r="227" spans="1:9" s="159" customFormat="1" ht="19.5" hidden="1" customHeight="1">
      <c r="A227" s="839"/>
      <c r="B227" s="1308" t="s">
        <v>5885</v>
      </c>
      <c r="C227" s="1154" t="s">
        <v>5886</v>
      </c>
      <c r="D227" s="1154">
        <v>46176</v>
      </c>
      <c r="E227" s="1325">
        <f>D227+11</f>
        <v>46187</v>
      </c>
      <c r="F227" s="1202"/>
      <c r="G227" s="1263">
        <v>23</v>
      </c>
    </row>
    <row r="228" spans="1:9" s="159" customFormat="1" ht="19.5" hidden="1" customHeight="1">
      <c r="A228" s="839"/>
      <c r="B228" s="1476" t="s">
        <v>5887</v>
      </c>
      <c r="C228" s="1374" t="s">
        <v>5888</v>
      </c>
      <c r="D228" s="1374">
        <v>46185</v>
      </c>
      <c r="E228" s="1325">
        <f>D228+11</f>
        <v>46196</v>
      </c>
      <c r="F228" s="1202"/>
      <c r="G228" s="1400">
        <v>24</v>
      </c>
    </row>
    <row r="229" spans="1:9" s="159" customFormat="1" ht="19.5" hidden="1" customHeight="1">
      <c r="A229" s="839"/>
      <c r="B229" s="1460" t="s">
        <v>5320</v>
      </c>
      <c r="C229" s="1408" t="s">
        <v>5889</v>
      </c>
      <c r="D229" s="1493">
        <v>46189</v>
      </c>
      <c r="E229" s="1473">
        <f>D229+11</f>
        <v>46200</v>
      </c>
      <c r="F229" s="1202"/>
      <c r="G229" s="1489">
        <v>25</v>
      </c>
    </row>
    <row r="230" spans="1:9" s="159" customFormat="1" ht="19.5" hidden="1" customHeight="1">
      <c r="A230" s="839"/>
      <c r="B230" s="1088" t="s">
        <v>464</v>
      </c>
      <c r="C230" s="1202"/>
      <c r="D230" s="1202"/>
      <c r="E230" s="1202"/>
      <c r="F230" s="1202"/>
      <c r="G230" s="1202"/>
      <c r="H230" s="1202"/>
      <c r="I230" s="1413"/>
    </row>
    <row r="231" spans="1:9" s="159" customFormat="1" ht="19.5" hidden="1" customHeight="1">
      <c r="A231" s="839"/>
      <c r="B231" s="1399"/>
      <c r="C231" s="1202"/>
      <c r="D231" s="1202"/>
      <c r="E231" s="1202"/>
      <c r="F231" s="1202"/>
      <c r="G231" s="1202"/>
      <c r="H231" s="1202"/>
      <c r="I231" s="1413"/>
    </row>
    <row r="232" spans="1:9" s="159" customFormat="1" ht="19.5" customHeight="1">
      <c r="A232" s="839"/>
      <c r="B232" s="1577" t="s">
        <v>5724</v>
      </c>
      <c r="C232" s="1577"/>
      <c r="D232" s="1600" t="s">
        <v>247</v>
      </c>
      <c r="E232" s="1480" t="s">
        <v>103</v>
      </c>
      <c r="F232" s="1477" t="s">
        <v>147</v>
      </c>
      <c r="G232" s="1202"/>
    </row>
    <row r="233" spans="1:9" s="159" customFormat="1" ht="19.5" customHeight="1">
      <c r="A233" s="839"/>
      <c r="B233" s="1148" t="s">
        <v>249</v>
      </c>
      <c r="C233" s="1259" t="s">
        <v>250</v>
      </c>
      <c r="D233" s="1601"/>
      <c r="E233" s="1481" t="s">
        <v>64</v>
      </c>
      <c r="F233" s="1478" t="s">
        <v>53</v>
      </c>
      <c r="G233" s="1202"/>
      <c r="H233" s="1148" t="s">
        <v>252</v>
      </c>
    </row>
    <row r="234" spans="1:9" s="159" customFormat="1" ht="19.5" hidden="1" customHeight="1">
      <c r="A234" s="839"/>
      <c r="B234" s="1308" t="s">
        <v>5890</v>
      </c>
      <c r="C234" s="1154" t="s">
        <v>5891</v>
      </c>
      <c r="D234" s="1377">
        <v>46195</v>
      </c>
      <c r="E234" s="959" t="s">
        <v>283</v>
      </c>
      <c r="F234" s="959" t="s">
        <v>283</v>
      </c>
      <c r="H234" s="1428">
        <v>26</v>
      </c>
    </row>
    <row r="235" spans="1:9" s="159" customFormat="1" ht="19.5" hidden="1" customHeight="1">
      <c r="A235" s="839"/>
      <c r="B235" s="1308" t="s">
        <v>5892</v>
      </c>
      <c r="C235" s="1154" t="s">
        <v>5893</v>
      </c>
      <c r="D235" s="1154">
        <v>46202</v>
      </c>
      <c r="E235" s="959" t="s">
        <v>283</v>
      </c>
      <c r="F235" s="1479">
        <f>D235+11</f>
        <v>46213</v>
      </c>
      <c r="H235" s="1263">
        <v>27</v>
      </c>
    </row>
    <row r="236" spans="1:9" s="159" customFormat="1" ht="19.5" hidden="1" customHeight="1">
      <c r="A236" s="839"/>
      <c r="B236" s="1308" t="s">
        <v>5894</v>
      </c>
      <c r="C236" s="1154" t="s">
        <v>5895</v>
      </c>
      <c r="D236" s="1154">
        <v>46209</v>
      </c>
      <c r="E236" s="959" t="s">
        <v>283</v>
      </c>
      <c r="F236" s="1479">
        <f>D236+11</f>
        <v>46220</v>
      </c>
      <c r="H236" s="1263">
        <v>28</v>
      </c>
    </row>
    <row r="237" spans="1:9" s="159" customFormat="1" ht="19.5" hidden="1" customHeight="1">
      <c r="A237" s="839"/>
      <c r="B237" s="1308" t="s">
        <v>5896</v>
      </c>
      <c r="C237" s="1154" t="s">
        <v>5897</v>
      </c>
      <c r="D237" s="1154">
        <v>46217</v>
      </c>
      <c r="E237" s="959" t="s">
        <v>283</v>
      </c>
      <c r="F237" s="959" t="s">
        <v>283</v>
      </c>
      <c r="H237" s="1263">
        <v>29</v>
      </c>
    </row>
    <row r="238" spans="1:9" s="159" customFormat="1" ht="19.5" hidden="1" customHeight="1">
      <c r="A238" s="839"/>
      <c r="B238" s="1308" t="s">
        <v>5898</v>
      </c>
      <c r="C238" s="1154" t="s">
        <v>5899</v>
      </c>
      <c r="D238" s="1154">
        <v>46228</v>
      </c>
      <c r="E238" s="959" t="s">
        <v>283</v>
      </c>
      <c r="F238" s="1479">
        <f>D238+11</f>
        <v>46239</v>
      </c>
      <c r="H238" s="1263">
        <v>30</v>
      </c>
    </row>
    <row r="239" spans="1:9" s="159" customFormat="1" ht="19.5" hidden="1" customHeight="1">
      <c r="A239" s="839"/>
      <c r="B239" s="1308" t="s">
        <v>5900</v>
      </c>
      <c r="C239" s="1154" t="s">
        <v>5901</v>
      </c>
      <c r="D239" s="1154">
        <v>46227</v>
      </c>
      <c r="E239" s="959" t="s">
        <v>283</v>
      </c>
      <c r="F239" s="959" t="s">
        <v>283</v>
      </c>
      <c r="H239" s="1263">
        <v>31</v>
      </c>
    </row>
    <row r="240" spans="1:9" s="159" customFormat="1" ht="19.5" hidden="1" customHeight="1">
      <c r="A240" s="839"/>
      <c r="B240" s="1308" t="s">
        <v>5902</v>
      </c>
      <c r="C240" s="1154" t="s">
        <v>5903</v>
      </c>
      <c r="D240" s="1154">
        <v>46240</v>
      </c>
      <c r="E240" s="959" t="s">
        <v>283</v>
      </c>
      <c r="F240" s="1479">
        <f>D240+11</f>
        <v>46251</v>
      </c>
      <c r="H240" s="1263">
        <v>32</v>
      </c>
    </row>
    <row r="241" spans="1:8" s="159" customFormat="1" ht="19.5" hidden="1" customHeight="1">
      <c r="A241" s="839"/>
      <c r="B241" s="1308" t="s">
        <v>5904</v>
      </c>
      <c r="C241" s="1154" t="s">
        <v>5905</v>
      </c>
      <c r="D241" s="1154">
        <v>46252</v>
      </c>
      <c r="E241" s="959" t="s">
        <v>283</v>
      </c>
      <c r="F241" s="959" t="s">
        <v>283</v>
      </c>
      <c r="H241" s="1263">
        <v>33</v>
      </c>
    </row>
    <row r="242" spans="1:8" s="159" customFormat="1" ht="19.5" customHeight="1">
      <c r="A242" s="839"/>
      <c r="B242" s="1308" t="s">
        <v>5906</v>
      </c>
      <c r="C242" s="1154" t="s">
        <v>5907</v>
      </c>
      <c r="D242" s="1154">
        <v>46248</v>
      </c>
      <c r="E242" s="959" t="s">
        <v>283</v>
      </c>
      <c r="F242" s="959" t="s">
        <v>283</v>
      </c>
      <c r="H242" s="1263">
        <v>34</v>
      </c>
    </row>
    <row r="243" spans="1:8" s="159" customFormat="1" ht="19.5" customHeight="1">
      <c r="A243" s="839" t="s">
        <v>5908</v>
      </c>
      <c r="B243" s="1559" t="s">
        <v>5908</v>
      </c>
      <c r="C243" s="1374" t="s">
        <v>5909</v>
      </c>
      <c r="D243" s="1374">
        <v>46255</v>
      </c>
      <c r="E243" s="959" t="s">
        <v>283</v>
      </c>
      <c r="F243" s="959" t="s">
        <v>283</v>
      </c>
      <c r="H243" s="1400">
        <v>35</v>
      </c>
    </row>
    <row r="244" spans="1:8" s="159" customFormat="1" ht="19.5" customHeight="1">
      <c r="A244" s="839" t="s">
        <v>5910</v>
      </c>
      <c r="B244" s="1530" t="s">
        <v>5911</v>
      </c>
      <c r="C244" s="1234" t="s">
        <v>5912</v>
      </c>
      <c r="D244" s="1234">
        <v>46257</v>
      </c>
      <c r="E244" s="959" t="s">
        <v>283</v>
      </c>
      <c r="F244" s="1473">
        <f>D244+11</f>
        <v>46268</v>
      </c>
      <c r="H244" s="1475">
        <v>36</v>
      </c>
    </row>
    <row r="245" spans="1:8" s="159" customFormat="1" ht="19.5" customHeight="1">
      <c r="A245" s="839"/>
      <c r="B245" s="1399"/>
      <c r="C245" s="1202"/>
      <c r="D245" s="1202"/>
      <c r="E245" s="1202"/>
      <c r="F245" s="1202"/>
      <c r="H245" s="1399"/>
    </row>
    <row r="246" spans="1:8" s="159" customFormat="1" ht="19.5" customHeight="1">
      <c r="A246" s="839"/>
      <c r="B246" s="1577" t="s">
        <v>5724</v>
      </c>
      <c r="C246" s="1577"/>
      <c r="D246" s="1674" t="s">
        <v>247</v>
      </c>
      <c r="E246" s="1490" t="s">
        <v>147</v>
      </c>
      <c r="G246" s="1202"/>
    </row>
    <row r="247" spans="1:8" s="159" customFormat="1" ht="19.5" customHeight="1">
      <c r="A247" s="839"/>
      <c r="B247" s="1148" t="s">
        <v>249</v>
      </c>
      <c r="C247" s="1259" t="s">
        <v>250</v>
      </c>
      <c r="D247" s="1674"/>
      <c r="E247" s="1474" t="s">
        <v>53</v>
      </c>
      <c r="G247" s="1202"/>
      <c r="H247" s="1148" t="s">
        <v>252</v>
      </c>
    </row>
    <row r="248" spans="1:8" s="159" customFormat="1" ht="19.5" customHeight="1">
      <c r="A248" s="839"/>
      <c r="B248" s="1308" t="s">
        <v>5913</v>
      </c>
      <c r="C248" s="1154" t="s">
        <v>5914</v>
      </c>
      <c r="D248" s="1377">
        <v>46273</v>
      </c>
      <c r="E248" s="1531">
        <f>D248+11</f>
        <v>46284</v>
      </c>
      <c r="H248" s="1263">
        <v>37</v>
      </c>
    </row>
    <row r="249" spans="1:8" s="159" customFormat="1" ht="19.5" customHeight="1">
      <c r="A249" s="839"/>
      <c r="B249" s="1308" t="s">
        <v>5883</v>
      </c>
      <c r="C249" s="1154" t="s">
        <v>5915</v>
      </c>
      <c r="D249" s="1154">
        <v>46276</v>
      </c>
      <c r="E249" s="959" t="s">
        <v>283</v>
      </c>
      <c r="H249" s="1263">
        <v>38</v>
      </c>
    </row>
    <row r="250" spans="1:8" s="159" customFormat="1" ht="19.5" customHeight="1">
      <c r="A250" s="839"/>
      <c r="B250" s="1308" t="s">
        <v>5885</v>
      </c>
      <c r="C250" s="1154" t="s">
        <v>5916</v>
      </c>
      <c r="D250" s="1154">
        <v>46283</v>
      </c>
      <c r="E250" s="959" t="s">
        <v>283</v>
      </c>
      <c r="H250" s="1263">
        <v>39</v>
      </c>
    </row>
    <row r="251" spans="1:8" s="159" customFormat="1" ht="19.5" customHeight="1">
      <c r="A251" s="839"/>
      <c r="B251" s="1308" t="s">
        <v>5887</v>
      </c>
      <c r="C251" s="1154" t="s">
        <v>5917</v>
      </c>
      <c r="D251" s="1154">
        <v>46290</v>
      </c>
      <c r="E251" s="1531">
        <f t="shared" ref="E251" si="80">D251+11</f>
        <v>46301</v>
      </c>
      <c r="H251" s="1263">
        <v>40</v>
      </c>
    </row>
    <row r="252" spans="1:8" s="159" customFormat="1" ht="19.5" customHeight="1">
      <c r="A252" s="839"/>
      <c r="B252" s="1308" t="s">
        <v>5918</v>
      </c>
      <c r="C252" s="1154" t="s">
        <v>5919</v>
      </c>
      <c r="D252" s="1154">
        <v>46296</v>
      </c>
      <c r="E252" s="1531">
        <f t="shared" ref="E252:E256" si="81">D252+11</f>
        <v>46307</v>
      </c>
      <c r="H252" s="1263">
        <v>41</v>
      </c>
    </row>
    <row r="253" spans="1:8" s="159" customFormat="1" ht="19.5" customHeight="1">
      <c r="A253" s="839"/>
      <c r="B253" s="1308" t="s">
        <v>5892</v>
      </c>
      <c r="C253" s="1154" t="s">
        <v>5920</v>
      </c>
      <c r="D253" s="1154">
        <v>46292</v>
      </c>
      <c r="E253" s="1531">
        <f t="shared" si="81"/>
        <v>46303</v>
      </c>
      <c r="H253" s="1263">
        <v>42</v>
      </c>
    </row>
    <row r="254" spans="1:8" s="159" customFormat="1" ht="19.5" customHeight="1">
      <c r="A254" s="839"/>
      <c r="B254" s="1308" t="s">
        <v>5894</v>
      </c>
      <c r="C254" s="1154" t="s">
        <v>5921</v>
      </c>
      <c r="D254" s="1154">
        <v>46299</v>
      </c>
      <c r="E254" s="1531">
        <f t="shared" si="81"/>
        <v>46310</v>
      </c>
      <c r="H254" s="1263">
        <v>43</v>
      </c>
    </row>
    <row r="255" spans="1:8" s="159" customFormat="1" ht="19.5" customHeight="1">
      <c r="A255" s="839"/>
      <c r="B255" s="1308" t="s">
        <v>5922</v>
      </c>
      <c r="C255" s="1154" t="s">
        <v>5923</v>
      </c>
      <c r="D255" s="1154">
        <v>46306</v>
      </c>
      <c r="E255" s="1531">
        <f t="shared" si="81"/>
        <v>46317</v>
      </c>
      <c r="H255" s="1263">
        <v>44</v>
      </c>
    </row>
    <row r="256" spans="1:8" s="159" customFormat="1" ht="19.5" customHeight="1">
      <c r="A256" s="839"/>
      <c r="B256" s="1308" t="s">
        <v>5924</v>
      </c>
      <c r="C256" s="1154" t="s">
        <v>5925</v>
      </c>
      <c r="D256" s="1154">
        <v>46313</v>
      </c>
      <c r="E256" s="1531">
        <f t="shared" si="81"/>
        <v>46324</v>
      </c>
      <c r="H256" s="1263">
        <v>45</v>
      </c>
    </row>
    <row r="257" spans="1:15" s="159" customFormat="1" ht="19.5" customHeight="1">
      <c r="A257" s="839"/>
      <c r="B257" s="1308" t="s">
        <v>5898</v>
      </c>
      <c r="C257" s="1154" t="s">
        <v>5926</v>
      </c>
      <c r="D257" s="1154">
        <v>46320</v>
      </c>
      <c r="E257" s="1531">
        <f t="shared" ref="E257:E260" si="82">D257+11</f>
        <v>46331</v>
      </c>
      <c r="H257" s="1263">
        <v>46</v>
      </c>
    </row>
    <row r="258" spans="1:15" s="159" customFormat="1" ht="19.5" customHeight="1">
      <c r="A258" s="839"/>
      <c r="B258" s="1308" t="s">
        <v>5927</v>
      </c>
      <c r="C258" s="1154" t="s">
        <v>5928</v>
      </c>
      <c r="D258" s="1154">
        <v>46327</v>
      </c>
      <c r="E258" s="1531">
        <f t="shared" si="82"/>
        <v>46338</v>
      </c>
      <c r="H258" s="1263">
        <v>47</v>
      </c>
    </row>
    <row r="259" spans="1:15" s="159" customFormat="1" ht="19.5" customHeight="1">
      <c r="A259" s="839"/>
      <c r="B259" s="1308" t="s">
        <v>5902</v>
      </c>
      <c r="C259" s="1154" t="s">
        <v>5929</v>
      </c>
      <c r="D259" s="1154">
        <v>46334</v>
      </c>
      <c r="E259" s="1531">
        <f t="shared" si="82"/>
        <v>46345</v>
      </c>
      <c r="H259" s="1263">
        <v>48</v>
      </c>
    </row>
    <row r="260" spans="1:15" s="159" customFormat="1" ht="19.5" customHeight="1">
      <c r="A260" s="839"/>
      <c r="B260" s="1308" t="s">
        <v>5911</v>
      </c>
      <c r="C260" s="1154" t="s">
        <v>5930</v>
      </c>
      <c r="D260" s="1154">
        <v>46341</v>
      </c>
      <c r="E260" s="1531">
        <f t="shared" si="82"/>
        <v>46352</v>
      </c>
      <c r="H260" s="1263">
        <v>49</v>
      </c>
    </row>
    <row r="261" spans="1:15" s="159" customFormat="1" ht="19.5" customHeight="1">
      <c r="A261" s="839"/>
      <c r="B261" s="1308" t="s">
        <v>5931</v>
      </c>
      <c r="C261" s="1154" t="s">
        <v>5932</v>
      </c>
      <c r="D261" s="1154">
        <v>46348</v>
      </c>
      <c r="E261" s="1531">
        <f t="shared" ref="E261:E262" si="83">D261+11</f>
        <v>46359</v>
      </c>
      <c r="H261" s="1263">
        <v>50</v>
      </c>
    </row>
    <row r="262" spans="1:15" s="159" customFormat="1" ht="19.5" customHeight="1">
      <c r="A262" s="839"/>
      <c r="B262" s="1308" t="s">
        <v>5933</v>
      </c>
      <c r="C262" s="1154" t="s">
        <v>5934</v>
      </c>
      <c r="D262" s="1154">
        <v>46355</v>
      </c>
      <c r="E262" s="1531">
        <f t="shared" si="83"/>
        <v>46366</v>
      </c>
      <c r="H262" s="1263">
        <v>51</v>
      </c>
    </row>
    <row r="263" spans="1:15" s="159" customFormat="1" ht="17.25" customHeight="1">
      <c r="A263" s="839"/>
      <c r="B263" s="1088" t="s">
        <v>464</v>
      </c>
      <c r="C263" s="677"/>
      <c r="D263" s="677"/>
      <c r="E263" s="677"/>
      <c r="F263" s="676"/>
      <c r="G263" s="676"/>
      <c r="H263" s="195"/>
    </row>
    <row r="264" spans="1:15" s="159" customFormat="1" ht="17.25" customHeight="1">
      <c r="A264" s="839"/>
      <c r="B264" s="1099"/>
      <c r="C264" s="677"/>
      <c r="D264" s="677"/>
      <c r="E264" s="677"/>
      <c r="F264" s="676"/>
      <c r="G264" s="676"/>
      <c r="H264" s="195"/>
    </row>
    <row r="265" spans="1:15" s="159" customFormat="1" ht="17.25" customHeight="1">
      <c r="A265" s="839"/>
      <c r="B265" s="1099"/>
      <c r="C265" s="677"/>
      <c r="D265" s="677"/>
      <c r="E265" s="677"/>
      <c r="F265" s="676"/>
      <c r="G265" s="676"/>
      <c r="H265" s="195"/>
    </row>
    <row r="266" spans="1:15" s="159" customFormat="1" ht="17.25" customHeight="1" thickBot="1">
      <c r="A266" s="839"/>
      <c r="B266" s="678"/>
      <c r="C266" s="676"/>
      <c r="D266" s="676"/>
      <c r="E266" s="676"/>
      <c r="F266" s="676"/>
      <c r="G266" s="676"/>
      <c r="H266" s="197"/>
    </row>
    <row r="267" spans="1:15" s="147" customFormat="1" ht="18.75" customHeight="1">
      <c r="A267" s="169"/>
      <c r="B267" s="887"/>
      <c r="C267" s="888"/>
      <c r="D267" s="889"/>
      <c r="E267" s="890"/>
      <c r="F267" s="891"/>
      <c r="G267" s="892"/>
      <c r="H267" s="893"/>
    </row>
    <row r="268" spans="1:15" s="147" customFormat="1" ht="18.75" customHeight="1">
      <c r="A268" s="169"/>
      <c r="B268" s="777" t="s">
        <v>465</v>
      </c>
      <c r="C268" s="145"/>
      <c r="D268" s="147" t="s">
        <v>466</v>
      </c>
      <c r="G268" s="147" t="s">
        <v>467</v>
      </c>
      <c r="H268" s="778"/>
    </row>
    <row r="269" spans="1:15" s="147" customFormat="1" ht="18.75" customHeight="1">
      <c r="A269" s="169"/>
      <c r="B269" s="779" t="s">
        <v>468</v>
      </c>
      <c r="C269" s="1080" t="s">
        <v>469</v>
      </c>
      <c r="D269" s="133" t="s">
        <v>470</v>
      </c>
      <c r="F269" s="1080" t="s">
        <v>471</v>
      </c>
      <c r="G269" s="145" t="s">
        <v>472</v>
      </c>
      <c r="H269" s="1081" t="s">
        <v>473</v>
      </c>
    </row>
    <row r="270" spans="1:15" s="147" customFormat="1" ht="18.75" customHeight="1">
      <c r="A270" s="169"/>
      <c r="B270" s="1545" t="s">
        <v>481</v>
      </c>
      <c r="C270" s="1546" t="s">
        <v>482</v>
      </c>
      <c r="D270" s="133" t="s">
        <v>476</v>
      </c>
      <c r="E270" s="148" t="s">
        <v>477</v>
      </c>
      <c r="F270" s="1082" t="s">
        <v>478</v>
      </c>
      <c r="G270" s="145" t="s">
        <v>479</v>
      </c>
      <c r="H270" s="1081" t="s">
        <v>480</v>
      </c>
    </row>
    <row r="271" spans="1:15" s="147" customFormat="1" ht="18.75" customHeight="1">
      <c r="A271" s="169"/>
      <c r="B271" s="1545" t="s">
        <v>502</v>
      </c>
      <c r="C271" s="1546" t="s">
        <v>503</v>
      </c>
      <c r="D271" s="133" t="s">
        <v>483</v>
      </c>
      <c r="E271" s="148" t="s">
        <v>484</v>
      </c>
      <c r="F271" s="1082" t="s">
        <v>485</v>
      </c>
      <c r="G271" s="587" t="s">
        <v>486</v>
      </c>
      <c r="H271" s="1084" t="s">
        <v>487</v>
      </c>
    </row>
    <row r="272" spans="1:15" s="147" customFormat="1" ht="18.75" customHeight="1">
      <c r="A272" s="169"/>
      <c r="B272" s="1545" t="s">
        <v>922</v>
      </c>
      <c r="C272" s="1532" t="s">
        <v>923</v>
      </c>
      <c r="D272" s="133" t="s">
        <v>490</v>
      </c>
      <c r="E272" s="148" t="s">
        <v>491</v>
      </c>
      <c r="F272" s="1082" t="s">
        <v>492</v>
      </c>
      <c r="G272" s="587" t="s">
        <v>493</v>
      </c>
      <c r="H272" s="1084" t="s">
        <v>494</v>
      </c>
      <c r="N272" s="149"/>
      <c r="O272" s="149"/>
    </row>
    <row r="273" spans="1:15" s="147" customFormat="1" ht="18.75" customHeight="1">
      <c r="A273" s="169"/>
      <c r="B273" s="1545" t="s">
        <v>924</v>
      </c>
      <c r="C273" s="1532" t="s">
        <v>925</v>
      </c>
      <c r="D273" s="133" t="s">
        <v>497</v>
      </c>
      <c r="E273" s="148" t="s">
        <v>498</v>
      </c>
      <c r="F273" s="1082" t="s">
        <v>499</v>
      </c>
      <c r="G273" s="587" t="s">
        <v>500</v>
      </c>
      <c r="H273" s="1084" t="s">
        <v>501</v>
      </c>
      <c r="N273" s="149"/>
      <c r="O273" s="149"/>
    </row>
    <row r="274" spans="1:15" s="147" customFormat="1" ht="18.75" customHeight="1">
      <c r="A274" s="169"/>
      <c r="B274" s="1545" t="s">
        <v>926</v>
      </c>
      <c r="C274" s="1532" t="s">
        <v>927</v>
      </c>
      <c r="D274" s="133" t="s">
        <v>504</v>
      </c>
      <c r="E274" s="148" t="s">
        <v>505</v>
      </c>
      <c r="F274" s="1082" t="s">
        <v>506</v>
      </c>
      <c r="G274" s="587" t="s">
        <v>507</v>
      </c>
      <c r="H274" s="1084" t="s">
        <v>508</v>
      </c>
      <c r="N274" s="149"/>
      <c r="O274" s="149"/>
    </row>
    <row r="275" spans="1:15" s="147" customFormat="1" ht="18.75" customHeight="1">
      <c r="A275" s="169"/>
      <c r="B275" s="1545" t="s">
        <v>928</v>
      </c>
      <c r="C275" s="1532" t="s">
        <v>929</v>
      </c>
      <c r="D275" s="133" t="s">
        <v>511</v>
      </c>
      <c r="E275" s="148" t="s">
        <v>512</v>
      </c>
      <c r="F275" s="1080" t="s">
        <v>513</v>
      </c>
      <c r="G275" s="587" t="s">
        <v>514</v>
      </c>
      <c r="H275" s="786" t="s">
        <v>515</v>
      </c>
      <c r="N275" s="149"/>
      <c r="O275" s="149"/>
    </row>
    <row r="276" spans="1:15" ht="18.75" customHeight="1">
      <c r="A276" s="1018"/>
      <c r="B276" s="1545" t="s">
        <v>930</v>
      </c>
      <c r="C276" s="1532" t="s">
        <v>931</v>
      </c>
      <c r="D276" s="133" t="s">
        <v>518</v>
      </c>
      <c r="E276" s="148" t="s">
        <v>519</v>
      </c>
      <c r="F276" s="738" t="s">
        <v>520</v>
      </c>
      <c r="G276" s="147"/>
      <c r="H276" s="787"/>
      <c r="I276" s="145"/>
      <c r="J276" s="145"/>
      <c r="K276" s="145"/>
    </row>
    <row r="277" spans="1:15" ht="18.75" customHeight="1">
      <c r="A277" s="1018"/>
      <c r="B277" s="1545" t="s">
        <v>932</v>
      </c>
      <c r="C277" s="1532" t="s">
        <v>933</v>
      </c>
      <c r="D277" s="133"/>
      <c r="E277" s="148"/>
      <c r="F277" s="738"/>
      <c r="G277" s="147"/>
      <c r="H277" s="787"/>
      <c r="I277" s="145"/>
      <c r="J277" s="145"/>
      <c r="K277" s="145"/>
    </row>
    <row r="278" spans="1:15" ht="17.25" customHeight="1">
      <c r="A278" s="1018"/>
      <c r="B278" s="1551" t="s">
        <v>934</v>
      </c>
      <c r="C278" s="1552" t="s">
        <v>935</v>
      </c>
      <c r="D278" s="790"/>
      <c r="E278" s="790"/>
      <c r="F278" s="790"/>
      <c r="G278" s="790"/>
      <c r="H278" s="1086"/>
      <c r="I278" s="145"/>
      <c r="J278" s="145"/>
      <c r="K278" s="145"/>
    </row>
  </sheetData>
  <customSheetViews>
    <customSheetView guid="{1ECD3B71-3848-4973-92B4-4B4B149BC657}" scale="85" fitToPage="1" hiddenRows="1" state="hidden">
      <selection activeCell="F13" sqref="F13"/>
      <pageMargins left="0" right="0" top="0" bottom="0" header="0" footer="0"/>
      <pageSetup paperSize="9" scale="63" orientation="landscape" r:id="rId1"/>
      <headerFooter>
        <oddFooter>&amp;L&amp;1#&amp;"Calibri"&amp;10 Sensitivity: Public</oddFooter>
      </headerFooter>
    </customSheetView>
    <customSheetView guid="{BA712AC7-4015-4F77-9461-7852ED983D52}" scale="85" fitToPage="1">
      <selection activeCell="D14" sqref="B14:D15"/>
      <pageMargins left="0" right="0" top="0" bottom="0" header="0" footer="0"/>
      <pageSetup paperSize="9" scale="61" orientation="landscape" r:id="rId2"/>
    </customSheetView>
    <customSheetView guid="{081BDD81-EE06-4095-AD37-7E4189D26072}" scale="85" fitToPage="1">
      <selection activeCell="B7" sqref="B7"/>
      <pageMargins left="0" right="0" top="0" bottom="0" header="0" footer="0"/>
      <pageSetup paperSize="9" scale="61" orientation="landscape" r:id="rId3"/>
    </customSheetView>
    <customSheetView guid="{9E7EEAA3-A5FB-49FD-8C3A-1AF14EAE95FB}" scale="85" fitToPage="1">
      <selection activeCell="D11" sqref="D11"/>
      <pageMargins left="0" right="0" top="0" bottom="0" header="0" footer="0"/>
      <pageSetup paperSize="9" scale="61" orientation="landscape" r:id="rId4"/>
    </customSheetView>
    <customSheetView guid="{2EFCC4AA-DFFF-400E-B34F-BF7B9FA2A1FF}" fitToPage="1">
      <selection sqref="A1:XFD1048576"/>
      <pageMargins left="0" right="0" top="0" bottom="0" header="0" footer="0"/>
      <pageSetup paperSize="9" scale="61" orientation="landscape" r:id="rId5"/>
    </customSheetView>
    <customSheetView guid="{3485952D-0C31-4884-9EDF-552F3D1B124B}" scale="85" showPageBreaks="1" fitToPage="1" topLeftCell="A28">
      <selection activeCell="F63" sqref="F63"/>
      <pageMargins left="0" right="0" top="0" bottom="0" header="0" footer="0"/>
      <pageSetup paperSize="9" scale="55" orientation="landscape" r:id="rId6"/>
      <headerFooter>
        <oddFooter>&amp;L&amp;1#&amp;"Calibri"&amp;10 Sensitivity: Internal</oddFooter>
      </headerFooter>
    </customSheetView>
    <customSheetView guid="{3FEF6608-25EF-43D8-8468-19FFFC3BCE74}" scale="85" showPageBreaks="1" fitToPage="1">
      <selection activeCell="C13" sqref="C13"/>
      <pageMargins left="0" right="0" top="0" bottom="0" header="0" footer="0"/>
      <pageSetup paperSize="9" scale="57" orientation="landscape" r:id="rId7"/>
      <headerFooter>
        <oddFooter>&amp;L&amp;1#&amp;"Calibri"&amp;10 Sensitivity: Public</oddFooter>
      </headerFooter>
    </customSheetView>
    <customSheetView guid="{8773B614-CBE7-474E-B57F-0A27A3791CF3}" scale="85" fitToPage="1">
      <selection activeCell="B13" sqref="B13:E13"/>
      <pageMargins left="0" right="0" top="0" bottom="0" header="0" footer="0"/>
      <pageSetup paperSize="9" scale="61" orientation="landscape" r:id="rId8"/>
    </customSheetView>
    <customSheetView guid="{1BFD2ADD-60C4-4334-9BDE-E3C6DD17BEED}" scale="85" fitToPage="1">
      <selection activeCell="K13" sqref="K13"/>
      <pageMargins left="0" right="0" top="0" bottom="0" header="0" footer="0"/>
      <pageSetup paperSize="9" scale="63" orientation="landscape" r:id="rId9"/>
      <headerFooter>
        <oddFooter>&amp;L&amp;1#&amp;"Calibri"&amp;10 Sensitivity: Public</oddFooter>
      </headerFooter>
    </customSheetView>
    <customSheetView guid="{7D3CEC1C-CCEC-4C4E-963E-DDD8383A68C1}" scale="85" fitToPage="1">
      <selection activeCell="D10" sqref="D10"/>
      <pageMargins left="0" right="0" top="0" bottom="0" header="0" footer="0"/>
      <pageSetup paperSize="9" scale="63" orientation="landscape" r:id="rId10"/>
      <headerFooter>
        <oddFooter>&amp;L&amp;1#&amp;"Calibri"&amp;10 Sensitivity: Public</oddFooter>
      </headerFooter>
    </customSheetView>
    <customSheetView guid="{03DD319B-D6A9-4830-871F-6D56EEAA4879}" scale="85" fitToPage="1">
      <selection activeCell="E44" sqref="E44"/>
      <pageMargins left="0" right="0" top="0" bottom="0" header="0" footer="0"/>
      <pageSetup paperSize="9" scale="63" orientation="landscape" r:id="rId11"/>
      <headerFooter>
        <oddFooter>&amp;L&amp;1#&amp;"Calibri"&amp;10 Sensitivity: Public</oddFooter>
      </headerFooter>
    </customSheetView>
    <customSheetView guid="{6B324A58-5A89-471C-AD21-0822EB95E67E}" scale="85" fitToPage="1">
      <selection activeCell="J15" sqref="J15"/>
      <pageMargins left="0" right="0" top="0" bottom="0" header="0" footer="0"/>
      <pageSetup paperSize="9" scale="63" orientation="landscape" r:id="rId12"/>
      <headerFooter>
        <oddFooter>&amp;L&amp;1#&amp;"Calibri"&amp;10 Sensitivity: Public</oddFooter>
      </headerFooter>
    </customSheetView>
    <customSheetView guid="{613E785B-CD51-494D-B041-E8D30BF6F1EC}" scale="85" showPageBreaks="1" fitToPage="1">
      <selection activeCell="I14" sqref="I14"/>
      <pageMargins left="0" right="0" top="0" bottom="0" header="0" footer="0"/>
      <pageSetup paperSize="9" scale="63" orientation="landscape" r:id="rId13"/>
      <headerFooter>
        <oddFooter>&amp;L&amp;1#&amp;"Calibri"&amp;10 Sensitivity: Public</oddFooter>
      </headerFooter>
    </customSheetView>
  </customSheetViews>
  <mergeCells count="12">
    <mergeCell ref="B246:C246"/>
    <mergeCell ref="D246:D247"/>
    <mergeCell ref="B2:F2"/>
    <mergeCell ref="D7:D8"/>
    <mergeCell ref="D90:D91"/>
    <mergeCell ref="B90:C90"/>
    <mergeCell ref="B232:C232"/>
    <mergeCell ref="D232:D233"/>
    <mergeCell ref="B224:C224"/>
    <mergeCell ref="D224:D225"/>
    <mergeCell ref="B3:F3"/>
    <mergeCell ref="B4:F4"/>
  </mergeCells>
  <hyperlinks>
    <hyperlink ref="H2" location="HOME!Print_Area" display="HOME" xr:uid="{4642BEFB-130B-428D-9D94-D799BB491DE5}"/>
    <hyperlink ref="H269" r:id="rId14" xr:uid="{C74F2AC9-A2A0-48DC-BDF0-2B6C616ED201}"/>
    <hyperlink ref="H274" r:id="rId15" xr:uid="{42178DFF-C055-4564-B7CF-FCB7377F3C9E}"/>
    <hyperlink ref="H273" r:id="rId16" xr:uid="{85CC220E-06EF-42BF-A73D-0B31F26E9551}"/>
    <hyperlink ref="H272" r:id="rId17" xr:uid="{B38BC09C-6452-44F4-BA05-A8088C2F9DCF}"/>
    <hyperlink ref="H275" r:id="rId18" xr:uid="{AC59BA73-FB3F-4FDB-86EA-557F58273177}"/>
    <hyperlink ref="F269" r:id="rId19" xr:uid="{30C4526D-EA8A-4411-8ED0-A79865069111}"/>
    <hyperlink ref="F274" r:id="rId20" xr:uid="{CBA1ECD6-7DB3-4B02-9D0A-41DBE624ECA2}"/>
    <hyperlink ref="F270" r:id="rId21" xr:uid="{D229B871-248D-4512-9BC9-CA254D691C6F}"/>
    <hyperlink ref="F271" r:id="rId22" xr:uid="{DB2CC0D4-78D4-453C-BD28-85C029946CD9}"/>
    <hyperlink ref="F272" r:id="rId23" xr:uid="{4BE2C914-584B-4EE9-B03F-C90358B46F70}"/>
    <hyperlink ref="F273" r:id="rId24" xr:uid="{65B7BD99-CD6B-4674-831B-A9E105097E97}"/>
    <hyperlink ref="H270" r:id="rId25" xr:uid="{6EE39A70-F5A5-4D06-AD31-BE64DEC62A26}"/>
    <hyperlink ref="H271" r:id="rId26" xr:uid="{3B7C8B1B-478B-4E8E-BB4B-09E5D9A24636}"/>
    <hyperlink ref="F275" r:id="rId27" xr:uid="{8AB82DDE-090E-466C-9E50-EC10EB186655}"/>
    <hyperlink ref="F276" r:id="rId28" xr:uid="{64D59EFA-F349-4C9C-BE62-20637D05C267}"/>
    <hyperlink ref="C269" r:id="rId29" xr:uid="{151BAF7E-792B-4876-9CAE-FEECA9D1BB73}"/>
    <hyperlink ref="C270" r:id="rId30" xr:uid="{51D6084D-A6F6-41A1-AFF0-3220C48F371A}"/>
  </hyperlinks>
  <pageMargins left="0.7" right="0.7" top="0.75" bottom="0.75" header="0.3" footer="0.3"/>
  <pageSetup paperSize="9" scale="75" orientation="landscape" r:id="rId31"/>
  <headerFooter>
    <oddFooter>&amp;L_x000D_&amp;1#&amp;"Calibri"&amp;10&amp;K000000 Sensitivity: Public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2">
    <tabColor rgb="FFFFCCCC"/>
    <pageSetUpPr fitToPage="1"/>
  </sheetPr>
  <dimension ref="A2:M152"/>
  <sheetViews>
    <sheetView zoomScale="85" zoomScaleNormal="85" zoomScaleSheetLayoutView="75" workbookViewId="0">
      <selection activeCell="G133" sqref="G133"/>
    </sheetView>
  </sheetViews>
  <sheetFormatPr defaultColWidth="9.140625" defaultRowHeight="17.25" customHeight="1"/>
  <cols>
    <col min="1" max="1" width="35.140625" style="256" customWidth="1"/>
    <col min="2" max="2" width="27.5703125" style="145" customWidth="1"/>
    <col min="3" max="3" width="14" style="145" customWidth="1"/>
    <col min="4" max="4" width="13.5703125" style="145" customWidth="1"/>
    <col min="5" max="5" width="18.140625" style="145" customWidth="1"/>
    <col min="6" max="7" width="17" style="145" customWidth="1"/>
    <col min="8" max="8" width="20.5703125" style="145" customWidth="1"/>
    <col min="9" max="9" width="12.85546875" style="145" customWidth="1"/>
    <col min="10" max="10" width="16.7109375" style="149" customWidth="1"/>
    <col min="11" max="11" width="13" style="149" customWidth="1"/>
    <col min="12" max="12" width="12.85546875" style="149" customWidth="1"/>
    <col min="13" max="13" width="14.140625" style="149" customWidth="1"/>
    <col min="14" max="16384" width="9.140625" style="149"/>
  </cols>
  <sheetData>
    <row r="2" spans="1:13" ht="17.25" customHeight="1">
      <c r="A2" s="255"/>
      <c r="B2" s="8" t="s">
        <v>5935</v>
      </c>
      <c r="H2" s="603" t="s">
        <v>241</v>
      </c>
    </row>
    <row r="3" spans="1:13" ht="51.75" customHeight="1">
      <c r="A3" s="255"/>
      <c r="B3" s="165"/>
      <c r="H3" s="146" t="s">
        <v>5936</v>
      </c>
      <c r="M3" s="473"/>
    </row>
    <row r="4" spans="1:13" ht="65.25" customHeight="1">
      <c r="A4" s="148"/>
      <c r="B4" s="148"/>
      <c r="C4" s="314" t="s">
        <v>5937</v>
      </c>
      <c r="D4" s="148"/>
      <c r="E4" s="148"/>
      <c r="F4" s="148"/>
      <c r="G4" s="148"/>
      <c r="H4" s="472"/>
      <c r="I4" s="444"/>
      <c r="J4" s="444"/>
      <c r="K4" s="444"/>
      <c r="L4" s="472"/>
      <c r="M4" s="472"/>
    </row>
    <row r="5" spans="1:13" ht="25.9">
      <c r="B5" s="339" t="s">
        <v>5938</v>
      </c>
      <c r="C5" s="148"/>
      <c r="D5" s="148"/>
      <c r="E5" s="148"/>
      <c r="F5" s="148"/>
      <c r="G5" s="148"/>
      <c r="H5" s="148"/>
      <c r="I5" s="148"/>
    </row>
    <row r="6" spans="1:13" ht="24.75" customHeight="1">
      <c r="A6" s="257"/>
      <c r="B6" s="386" t="s">
        <v>5939</v>
      </c>
      <c r="C6" s="169" t="s">
        <v>5940</v>
      </c>
      <c r="D6" s="403" t="s">
        <v>1971</v>
      </c>
      <c r="E6" s="163" t="s">
        <v>5941</v>
      </c>
      <c r="F6" s="163" t="s">
        <v>65</v>
      </c>
      <c r="G6" s="163" t="s">
        <v>5942</v>
      </c>
      <c r="H6" s="332" t="s">
        <v>114</v>
      </c>
      <c r="I6" s="452"/>
      <c r="J6" s="478" t="s">
        <v>5943</v>
      </c>
      <c r="K6" s="478" t="s">
        <v>5944</v>
      </c>
      <c r="L6" s="452"/>
      <c r="M6" s="452"/>
    </row>
    <row r="7" spans="1:13" ht="16.149999999999999" customHeight="1">
      <c r="A7" s="257"/>
      <c r="B7" s="386"/>
      <c r="C7" s="169"/>
      <c r="D7" s="403" t="s">
        <v>1751</v>
      </c>
      <c r="E7" s="163" t="s">
        <v>98</v>
      </c>
      <c r="F7" s="163" t="s">
        <v>53</v>
      </c>
      <c r="G7" s="163"/>
      <c r="H7" s="332" t="s">
        <v>185</v>
      </c>
      <c r="I7" s="687"/>
      <c r="J7" s="431"/>
      <c r="K7" s="431"/>
      <c r="L7" s="687"/>
      <c r="M7" s="146"/>
    </row>
    <row r="8" spans="1:13" ht="17.25" hidden="1" customHeight="1">
      <c r="A8" s="257"/>
      <c r="B8" s="356" t="s">
        <v>5945</v>
      </c>
      <c r="C8" s="353" t="s">
        <v>5946</v>
      </c>
      <c r="D8" s="353">
        <v>44411</v>
      </c>
      <c r="E8" s="353">
        <f t="shared" ref="E8:E12" si="0">D8+8</f>
        <v>44419</v>
      </c>
      <c r="F8" s="353">
        <f t="shared" ref="F8:F12" si="1">D8+11</f>
        <v>44422</v>
      </c>
      <c r="G8" s="392">
        <f t="shared" ref="G8:G12" si="2">D8+13</f>
        <v>44424</v>
      </c>
      <c r="H8" s="353">
        <f t="shared" ref="H8:H12" si="3">D8+17</f>
        <v>44428</v>
      </c>
      <c r="I8" s="399"/>
      <c r="J8" s="396" t="s">
        <v>5947</v>
      </c>
      <c r="K8" s="396" t="s">
        <v>5947</v>
      </c>
      <c r="L8" s="399"/>
      <c r="M8" s="146"/>
    </row>
    <row r="9" spans="1:13" ht="17.25" hidden="1" customHeight="1">
      <c r="A9" s="257"/>
      <c r="B9" s="153" t="s">
        <v>5948</v>
      </c>
      <c r="C9" s="320" t="s">
        <v>5949</v>
      </c>
      <c r="D9" s="320">
        <f t="shared" ref="D9" si="4">D8+7</f>
        <v>44418</v>
      </c>
      <c r="E9" s="320">
        <f t="shared" si="0"/>
        <v>44426</v>
      </c>
      <c r="F9" s="320">
        <f t="shared" si="1"/>
        <v>44429</v>
      </c>
      <c r="G9" s="392">
        <f t="shared" si="2"/>
        <v>44431</v>
      </c>
      <c r="H9" s="320">
        <f t="shared" si="3"/>
        <v>44435</v>
      </c>
      <c r="I9" s="399"/>
      <c r="J9" s="396" t="s">
        <v>5950</v>
      </c>
      <c r="K9" s="396" t="s">
        <v>5950</v>
      </c>
      <c r="L9" s="399"/>
      <c r="M9" s="146"/>
    </row>
    <row r="10" spans="1:13" ht="17.25" hidden="1" customHeight="1">
      <c r="A10" s="257"/>
      <c r="B10" s="153" t="s">
        <v>5221</v>
      </c>
      <c r="C10" s="320" t="s">
        <v>5951</v>
      </c>
      <c r="D10" s="320">
        <v>44426</v>
      </c>
      <c r="E10" s="320">
        <f t="shared" si="0"/>
        <v>44434</v>
      </c>
      <c r="F10" s="320">
        <f t="shared" si="1"/>
        <v>44437</v>
      </c>
      <c r="G10" s="392">
        <f t="shared" si="2"/>
        <v>44439</v>
      </c>
      <c r="H10" s="320">
        <f t="shared" si="3"/>
        <v>44443</v>
      </c>
      <c r="I10" s="399"/>
      <c r="J10" s="396" t="s">
        <v>5952</v>
      </c>
      <c r="K10" s="396" t="s">
        <v>5952</v>
      </c>
      <c r="L10" s="399"/>
      <c r="M10" s="146"/>
    </row>
    <row r="11" spans="1:13" ht="17.25" hidden="1" customHeight="1">
      <c r="A11" s="257"/>
      <c r="B11" s="153" t="s">
        <v>5953</v>
      </c>
      <c r="C11" s="320" t="s">
        <v>5954</v>
      </c>
      <c r="D11" s="320">
        <v>44432</v>
      </c>
      <c r="E11" s="320">
        <f t="shared" si="0"/>
        <v>44440</v>
      </c>
      <c r="F11" s="320">
        <f t="shared" si="1"/>
        <v>44443</v>
      </c>
      <c r="G11" s="392">
        <f t="shared" si="2"/>
        <v>44445</v>
      </c>
      <c r="H11" s="320">
        <f t="shared" si="3"/>
        <v>44449</v>
      </c>
      <c r="I11" s="399"/>
      <c r="J11" s="396" t="s">
        <v>5955</v>
      </c>
      <c r="K11" s="396" t="s">
        <v>5955</v>
      </c>
      <c r="L11" s="399"/>
      <c r="M11" s="146"/>
    </row>
    <row r="12" spans="1:13" ht="17.25" hidden="1" customHeight="1">
      <c r="A12" s="257"/>
      <c r="B12" s="153" t="s">
        <v>5956</v>
      </c>
      <c r="C12" s="320" t="s">
        <v>5957</v>
      </c>
      <c r="D12" s="320">
        <v>44439</v>
      </c>
      <c r="E12" s="320">
        <f t="shared" si="0"/>
        <v>44447</v>
      </c>
      <c r="F12" s="320">
        <f t="shared" si="1"/>
        <v>44450</v>
      </c>
      <c r="G12" s="392">
        <f t="shared" si="2"/>
        <v>44452</v>
      </c>
      <c r="H12" s="320">
        <f t="shared" si="3"/>
        <v>44456</v>
      </c>
      <c r="I12" s="399"/>
      <c r="J12" s="396" t="s">
        <v>5958</v>
      </c>
      <c r="K12" s="396" t="s">
        <v>5958</v>
      </c>
      <c r="L12" s="399"/>
      <c r="M12" s="146"/>
    </row>
    <row r="13" spans="1:13" ht="17.25" hidden="1" customHeight="1">
      <c r="A13" s="257"/>
      <c r="B13" s="153" t="s">
        <v>5945</v>
      </c>
      <c r="C13" s="320" t="s">
        <v>5153</v>
      </c>
      <c r="D13" s="320">
        <v>44492</v>
      </c>
      <c r="E13" s="320">
        <f t="shared" ref="E13:E14" si="5">D13+8</f>
        <v>44500</v>
      </c>
      <c r="F13" s="320">
        <f t="shared" ref="F13:F14" si="6">D13+11</f>
        <v>44503</v>
      </c>
      <c r="G13" s="392">
        <f t="shared" ref="G13:G14" si="7">D13+13</f>
        <v>44505</v>
      </c>
      <c r="H13" s="320">
        <f t="shared" ref="H13:H14" si="8">D13+17</f>
        <v>44509</v>
      </c>
      <c r="I13" s="424"/>
      <c r="J13" s="430">
        <v>44489</v>
      </c>
      <c r="K13" s="430">
        <v>44489</v>
      </c>
      <c r="L13" s="424"/>
      <c r="M13" s="146"/>
    </row>
    <row r="14" spans="1:13" ht="17.25" hidden="1" customHeight="1">
      <c r="A14" s="257"/>
      <c r="B14" s="153" t="s">
        <v>5948</v>
      </c>
      <c r="C14" s="320" t="s">
        <v>5959</v>
      </c>
      <c r="D14" s="320">
        <v>44501</v>
      </c>
      <c r="E14" s="320">
        <f t="shared" si="5"/>
        <v>44509</v>
      </c>
      <c r="F14" s="320">
        <f t="shared" si="6"/>
        <v>44512</v>
      </c>
      <c r="G14" s="392">
        <f t="shared" si="7"/>
        <v>44514</v>
      </c>
      <c r="H14" s="320">
        <f t="shared" si="8"/>
        <v>44518</v>
      </c>
      <c r="I14" s="424"/>
      <c r="J14" s="430">
        <f t="shared" ref="J14:K37" si="9">J13+7</f>
        <v>44496</v>
      </c>
      <c r="K14" s="430">
        <f t="shared" si="9"/>
        <v>44496</v>
      </c>
      <c r="L14" s="424"/>
      <c r="M14" s="146"/>
    </row>
    <row r="15" spans="1:13" ht="17.25" hidden="1" customHeight="1">
      <c r="A15" s="257"/>
      <c r="B15" s="356" t="s">
        <v>5221</v>
      </c>
      <c r="C15" s="353" t="s">
        <v>5960</v>
      </c>
      <c r="D15" s="353">
        <v>44510</v>
      </c>
      <c r="E15" s="353">
        <f t="shared" ref="E15:E19" si="10">D15+8</f>
        <v>44518</v>
      </c>
      <c r="F15" s="353">
        <f t="shared" ref="F15:F19" si="11">D15+11</f>
        <v>44521</v>
      </c>
      <c r="G15" s="392">
        <f t="shared" ref="G15:G19" si="12">D15+13</f>
        <v>44523</v>
      </c>
      <c r="H15" s="353">
        <f t="shared" ref="H15:H19" si="13">D15+17</f>
        <v>44527</v>
      </c>
      <c r="I15" s="424"/>
      <c r="J15" s="430">
        <f t="shared" si="9"/>
        <v>44503</v>
      </c>
      <c r="K15" s="430">
        <f t="shared" si="9"/>
        <v>44503</v>
      </c>
      <c r="L15" s="424"/>
      <c r="M15" s="146"/>
    </row>
    <row r="16" spans="1:13" ht="17.25" hidden="1" customHeight="1">
      <c r="A16" s="257"/>
      <c r="B16" s="356" t="s">
        <v>5953</v>
      </c>
      <c r="C16" s="353" t="s">
        <v>5159</v>
      </c>
      <c r="D16" s="353">
        <v>44518</v>
      </c>
      <c r="E16" s="353">
        <f t="shared" si="10"/>
        <v>44526</v>
      </c>
      <c r="F16" s="353">
        <f t="shared" si="11"/>
        <v>44529</v>
      </c>
      <c r="G16" s="392">
        <f t="shared" si="12"/>
        <v>44531</v>
      </c>
      <c r="H16" s="353">
        <f t="shared" si="13"/>
        <v>44535</v>
      </c>
      <c r="I16" s="424"/>
      <c r="J16" s="430">
        <f t="shared" si="9"/>
        <v>44510</v>
      </c>
      <c r="K16" s="430">
        <f t="shared" si="9"/>
        <v>44510</v>
      </c>
      <c r="L16" s="424"/>
      <c r="M16" s="146"/>
    </row>
    <row r="17" spans="1:13" ht="17.25" hidden="1" customHeight="1">
      <c r="A17" s="257"/>
      <c r="B17" s="356" t="s">
        <v>5956</v>
      </c>
      <c r="C17" s="353" t="s">
        <v>5961</v>
      </c>
      <c r="D17" s="353">
        <v>44521</v>
      </c>
      <c r="E17" s="353">
        <f t="shared" si="10"/>
        <v>44529</v>
      </c>
      <c r="F17" s="353">
        <f t="shared" si="11"/>
        <v>44532</v>
      </c>
      <c r="G17" s="392">
        <f t="shared" si="12"/>
        <v>44534</v>
      </c>
      <c r="H17" s="353">
        <f t="shared" si="13"/>
        <v>44538</v>
      </c>
      <c r="I17" s="686"/>
      <c r="J17" s="430">
        <f t="shared" si="9"/>
        <v>44517</v>
      </c>
      <c r="K17" s="430">
        <f t="shared" si="9"/>
        <v>44517</v>
      </c>
      <c r="L17" s="686"/>
      <c r="M17" s="146"/>
    </row>
    <row r="18" spans="1:13" ht="17.25" hidden="1" customHeight="1">
      <c r="A18" s="257"/>
      <c r="B18" s="356" t="s">
        <v>5962</v>
      </c>
      <c r="C18" s="353" t="s">
        <v>5963</v>
      </c>
      <c r="D18" s="353">
        <v>44527</v>
      </c>
      <c r="E18" s="353">
        <f t="shared" si="10"/>
        <v>44535</v>
      </c>
      <c r="F18" s="353">
        <f t="shared" si="11"/>
        <v>44538</v>
      </c>
      <c r="G18" s="392">
        <f t="shared" si="12"/>
        <v>44540</v>
      </c>
      <c r="H18" s="353">
        <f t="shared" si="13"/>
        <v>44544</v>
      </c>
      <c r="I18" s="686"/>
      <c r="J18" s="430">
        <f t="shared" si="9"/>
        <v>44524</v>
      </c>
      <c r="K18" s="430">
        <f t="shared" si="9"/>
        <v>44524</v>
      </c>
      <c r="L18" s="686"/>
      <c r="M18" s="146"/>
    </row>
    <row r="19" spans="1:13" ht="17.25" hidden="1" customHeight="1">
      <c r="A19" s="257"/>
      <c r="B19" s="356" t="s">
        <v>5964</v>
      </c>
      <c r="C19" s="353" t="s">
        <v>5965</v>
      </c>
      <c r="D19" s="481">
        <v>44536</v>
      </c>
      <c r="E19" s="353">
        <f t="shared" si="10"/>
        <v>44544</v>
      </c>
      <c r="F19" s="353">
        <f t="shared" si="11"/>
        <v>44547</v>
      </c>
      <c r="G19" s="392">
        <f t="shared" si="12"/>
        <v>44549</v>
      </c>
      <c r="H19" s="353">
        <f t="shared" si="13"/>
        <v>44553</v>
      </c>
      <c r="I19" s="456"/>
      <c r="J19" s="430">
        <f t="shared" si="9"/>
        <v>44531</v>
      </c>
      <c r="K19" s="430">
        <f t="shared" si="9"/>
        <v>44531</v>
      </c>
      <c r="L19" s="456"/>
      <c r="M19" s="146"/>
    </row>
    <row r="20" spans="1:13" ht="17.25" hidden="1" customHeight="1">
      <c r="A20" s="257"/>
      <c r="B20" s="356" t="s">
        <v>5966</v>
      </c>
      <c r="C20" s="353" t="s">
        <v>5967</v>
      </c>
      <c r="D20" s="481">
        <v>44548</v>
      </c>
      <c r="E20" s="353">
        <f t="shared" ref="E20" si="14">D20+8</f>
        <v>44556</v>
      </c>
      <c r="F20" s="353">
        <f t="shared" ref="F20" si="15">D20+11</f>
        <v>44559</v>
      </c>
      <c r="G20" s="392">
        <f t="shared" ref="G20" si="16">D20+13</f>
        <v>44561</v>
      </c>
      <c r="H20" s="353">
        <f t="shared" ref="H20" si="17">D20+17</f>
        <v>44565</v>
      </c>
      <c r="I20" s="456"/>
      <c r="J20" s="430">
        <f t="shared" si="9"/>
        <v>44538</v>
      </c>
      <c r="K20" s="430">
        <f t="shared" si="9"/>
        <v>44538</v>
      </c>
      <c r="L20" s="456"/>
      <c r="M20" s="146"/>
    </row>
    <row r="21" spans="1:13" ht="17.25" hidden="1" customHeight="1">
      <c r="A21" s="257"/>
      <c r="B21" s="356" t="s">
        <v>5968</v>
      </c>
      <c r="C21" s="353" t="s">
        <v>5969</v>
      </c>
      <c r="D21" s="481">
        <v>44559</v>
      </c>
      <c r="E21" s="353">
        <f t="shared" ref="E21" si="18">D21+8</f>
        <v>44567</v>
      </c>
      <c r="F21" s="353">
        <f t="shared" ref="F21" si="19">D21+11</f>
        <v>44570</v>
      </c>
      <c r="G21" s="392">
        <f t="shared" ref="G21" si="20">D21+13</f>
        <v>44572</v>
      </c>
      <c r="H21" s="353">
        <f t="shared" ref="H21" si="21">D21+17</f>
        <v>44576</v>
      </c>
      <c r="I21" s="456"/>
      <c r="J21" s="430">
        <f t="shared" si="9"/>
        <v>44545</v>
      </c>
      <c r="K21" s="430">
        <f t="shared" si="9"/>
        <v>44545</v>
      </c>
      <c r="L21" s="456"/>
      <c r="M21" s="146"/>
    </row>
    <row r="22" spans="1:13" ht="16.149999999999999" hidden="1" customHeight="1">
      <c r="A22" s="257"/>
      <c r="B22" s="356" t="s">
        <v>5970</v>
      </c>
      <c r="C22" s="353" t="s">
        <v>5971</v>
      </c>
      <c r="D22" s="481">
        <v>44557</v>
      </c>
      <c r="E22" s="353">
        <f t="shared" ref="E22" si="22">D22+8</f>
        <v>44565</v>
      </c>
      <c r="F22" s="353">
        <f t="shared" ref="F22" si="23">D22+11</f>
        <v>44568</v>
      </c>
      <c r="G22" s="392">
        <f t="shared" ref="G22" si="24">D22+13</f>
        <v>44570</v>
      </c>
      <c r="H22" s="353">
        <f t="shared" ref="H22" si="25">D22+17</f>
        <v>44574</v>
      </c>
      <c r="I22" s="456"/>
      <c r="J22" s="430">
        <f t="shared" si="9"/>
        <v>44552</v>
      </c>
      <c r="K22" s="430">
        <f t="shared" si="9"/>
        <v>44552</v>
      </c>
      <c r="L22" s="456"/>
      <c r="M22" s="146"/>
    </row>
    <row r="23" spans="1:13" ht="17.25" hidden="1" customHeight="1">
      <c r="A23" s="257"/>
      <c r="B23" s="356" t="s">
        <v>5972</v>
      </c>
      <c r="C23" s="353" t="s">
        <v>5168</v>
      </c>
      <c r="D23" s="353">
        <v>44566</v>
      </c>
      <c r="E23" s="353">
        <f t="shared" ref="E23" si="26">D23+8</f>
        <v>44574</v>
      </c>
      <c r="F23" s="353">
        <f t="shared" ref="F23" si="27">D23+11</f>
        <v>44577</v>
      </c>
      <c r="G23" s="392">
        <f t="shared" ref="G23" si="28">D23+13</f>
        <v>44579</v>
      </c>
      <c r="H23" s="353">
        <f t="shared" ref="H23" si="29">D23+17</f>
        <v>44583</v>
      </c>
      <c r="I23" s="456"/>
      <c r="J23" s="430">
        <f t="shared" si="9"/>
        <v>44559</v>
      </c>
      <c r="K23" s="430">
        <f t="shared" si="9"/>
        <v>44559</v>
      </c>
      <c r="L23" s="456"/>
      <c r="M23" s="146"/>
    </row>
    <row r="24" spans="1:13" ht="17.25" hidden="1" customHeight="1">
      <c r="A24" s="257"/>
      <c r="B24" s="356" t="s">
        <v>5945</v>
      </c>
      <c r="C24" s="353" t="s">
        <v>5973</v>
      </c>
      <c r="D24" s="353">
        <v>44584</v>
      </c>
      <c r="E24" s="353">
        <f t="shared" ref="E24" si="30">D24+8</f>
        <v>44592</v>
      </c>
      <c r="F24" s="353">
        <f t="shared" ref="F24" si="31">D24+11</f>
        <v>44595</v>
      </c>
      <c r="G24" s="392">
        <f t="shared" ref="G24" si="32">D24+13</f>
        <v>44597</v>
      </c>
      <c r="H24" s="353">
        <f t="shared" ref="H24" si="33">D24+17</f>
        <v>44601</v>
      </c>
      <c r="I24" s="456"/>
      <c r="J24" s="430">
        <f t="shared" si="9"/>
        <v>44566</v>
      </c>
      <c r="K24" s="430">
        <f t="shared" si="9"/>
        <v>44566</v>
      </c>
      <c r="L24" s="456"/>
      <c r="M24" s="146"/>
    </row>
    <row r="25" spans="1:13" ht="17.25" hidden="1" customHeight="1">
      <c r="A25" s="257"/>
      <c r="B25" s="356" t="s">
        <v>5948</v>
      </c>
      <c r="C25" s="353" t="s">
        <v>5170</v>
      </c>
      <c r="D25" s="353">
        <v>44590</v>
      </c>
      <c r="E25" s="353">
        <f t="shared" ref="E25:E31" si="34">D25+8</f>
        <v>44598</v>
      </c>
      <c r="F25" s="353">
        <f t="shared" ref="F25:F29" si="35">D25+11</f>
        <v>44601</v>
      </c>
      <c r="G25" s="392">
        <f t="shared" ref="G25:G29" si="36">D25+13</f>
        <v>44603</v>
      </c>
      <c r="H25" s="353">
        <f t="shared" ref="H25:H29" si="37">D25+17</f>
        <v>44607</v>
      </c>
      <c r="I25" s="456"/>
      <c r="J25" s="430">
        <f t="shared" si="9"/>
        <v>44573</v>
      </c>
      <c r="K25" s="430">
        <f t="shared" si="9"/>
        <v>44573</v>
      </c>
      <c r="L25" s="456"/>
      <c r="M25" s="146"/>
    </row>
    <row r="26" spans="1:13" ht="17.25" hidden="1" customHeight="1">
      <c r="A26" s="257"/>
      <c r="B26" s="356" t="s">
        <v>5221</v>
      </c>
      <c r="C26" s="353" t="s">
        <v>5974</v>
      </c>
      <c r="D26" s="353">
        <v>44599</v>
      </c>
      <c r="E26" s="353">
        <f t="shared" si="34"/>
        <v>44607</v>
      </c>
      <c r="F26" s="353">
        <f t="shared" si="35"/>
        <v>44610</v>
      </c>
      <c r="G26" s="392">
        <f t="shared" si="36"/>
        <v>44612</v>
      </c>
      <c r="H26" s="353">
        <f t="shared" si="37"/>
        <v>44616</v>
      </c>
      <c r="I26" s="456"/>
      <c r="J26" s="430">
        <f t="shared" si="9"/>
        <v>44580</v>
      </c>
      <c r="K26" s="430">
        <f t="shared" si="9"/>
        <v>44580</v>
      </c>
      <c r="L26" s="456"/>
      <c r="M26" s="146"/>
    </row>
    <row r="27" spans="1:13" ht="17.25" hidden="1" customHeight="1">
      <c r="A27" s="257"/>
      <c r="B27" s="356" t="s">
        <v>5953</v>
      </c>
      <c r="C27" s="353" t="s">
        <v>5975</v>
      </c>
      <c r="D27" s="353">
        <v>44603</v>
      </c>
      <c r="E27" s="353">
        <f t="shared" si="34"/>
        <v>44611</v>
      </c>
      <c r="F27" s="353">
        <f t="shared" si="35"/>
        <v>44614</v>
      </c>
      <c r="G27" s="392">
        <f t="shared" si="36"/>
        <v>44616</v>
      </c>
      <c r="H27" s="353">
        <f t="shared" si="37"/>
        <v>44620</v>
      </c>
      <c r="I27" s="456"/>
      <c r="J27" s="430">
        <f t="shared" si="9"/>
        <v>44587</v>
      </c>
      <c r="K27" s="430">
        <f t="shared" si="9"/>
        <v>44587</v>
      </c>
      <c r="L27" s="456"/>
      <c r="M27" s="146"/>
    </row>
    <row r="28" spans="1:13" ht="17.25" hidden="1" customHeight="1">
      <c r="A28" s="257"/>
      <c r="B28" s="356" t="s">
        <v>5956</v>
      </c>
      <c r="C28" s="353" t="s">
        <v>5976</v>
      </c>
      <c r="D28" s="353">
        <v>44605</v>
      </c>
      <c r="E28" s="353">
        <f t="shared" si="34"/>
        <v>44613</v>
      </c>
      <c r="F28" s="353">
        <f t="shared" si="35"/>
        <v>44616</v>
      </c>
      <c r="G28" s="392">
        <f t="shared" si="36"/>
        <v>44618</v>
      </c>
      <c r="H28" s="353">
        <f t="shared" si="37"/>
        <v>44622</v>
      </c>
      <c r="I28" s="456"/>
      <c r="J28" s="430">
        <f t="shared" si="9"/>
        <v>44594</v>
      </c>
      <c r="K28" s="430">
        <f t="shared" si="9"/>
        <v>44594</v>
      </c>
      <c r="L28" s="456"/>
      <c r="M28" s="146"/>
    </row>
    <row r="29" spans="1:13" ht="17.25" hidden="1" customHeight="1">
      <c r="A29" s="257"/>
      <c r="B29" s="356" t="s">
        <v>5962</v>
      </c>
      <c r="C29" s="353" t="s">
        <v>5977</v>
      </c>
      <c r="D29" s="353">
        <v>44612</v>
      </c>
      <c r="E29" s="353">
        <f t="shared" si="34"/>
        <v>44620</v>
      </c>
      <c r="F29" s="353">
        <f t="shared" si="35"/>
        <v>44623</v>
      </c>
      <c r="G29" s="392">
        <f t="shared" si="36"/>
        <v>44625</v>
      </c>
      <c r="H29" s="353">
        <f t="shared" si="37"/>
        <v>44629</v>
      </c>
      <c r="I29" s="456"/>
      <c r="J29" s="430">
        <f t="shared" si="9"/>
        <v>44601</v>
      </c>
      <c r="K29" s="430">
        <f t="shared" si="9"/>
        <v>44601</v>
      </c>
      <c r="L29" s="456"/>
      <c r="M29" s="146"/>
    </row>
    <row r="30" spans="1:13" ht="17.25" hidden="1" customHeight="1">
      <c r="A30" s="257"/>
      <c r="B30" s="489" t="s">
        <v>307</v>
      </c>
      <c r="C30" s="353" t="s">
        <v>5978</v>
      </c>
      <c r="D30" s="429"/>
      <c r="E30" s="429"/>
      <c r="F30" s="429"/>
      <c r="G30" s="429"/>
      <c r="H30" s="429"/>
      <c r="I30" s="456"/>
      <c r="J30" s="430">
        <f t="shared" si="9"/>
        <v>44608</v>
      </c>
      <c r="K30" s="430">
        <f t="shared" si="9"/>
        <v>44608</v>
      </c>
      <c r="L30" s="456"/>
      <c r="M30" s="146"/>
    </row>
    <row r="31" spans="1:13" ht="17.25" hidden="1" customHeight="1">
      <c r="A31" s="257"/>
      <c r="B31" s="356" t="s">
        <v>5964</v>
      </c>
      <c r="C31" s="353" t="s">
        <v>5979</v>
      </c>
      <c r="D31" s="353">
        <v>44621</v>
      </c>
      <c r="E31" s="353">
        <f t="shared" si="34"/>
        <v>44629</v>
      </c>
      <c r="F31" s="353">
        <f t="shared" ref="F31:F38" si="38">D31+11</f>
        <v>44632</v>
      </c>
      <c r="G31" s="392"/>
      <c r="H31" s="353">
        <f t="shared" ref="H31:H38" si="39">D31+17</f>
        <v>44638</v>
      </c>
      <c r="I31" s="456"/>
      <c r="J31" s="430">
        <f t="shared" si="9"/>
        <v>44615</v>
      </c>
      <c r="K31" s="430">
        <f t="shared" si="9"/>
        <v>44615</v>
      </c>
      <c r="L31" s="456"/>
      <c r="M31" s="146"/>
    </row>
    <row r="32" spans="1:13" ht="17.25" hidden="1" customHeight="1">
      <c r="A32" s="257"/>
      <c r="B32" s="356" t="s">
        <v>5966</v>
      </c>
      <c r="C32" s="353" t="s">
        <v>5980</v>
      </c>
      <c r="D32" s="353">
        <v>44630</v>
      </c>
      <c r="E32" s="353">
        <f t="shared" ref="E32:E36" si="40">D32+8</f>
        <v>44638</v>
      </c>
      <c r="F32" s="353">
        <f t="shared" si="38"/>
        <v>44641</v>
      </c>
      <c r="G32" s="392"/>
      <c r="H32" s="353">
        <f t="shared" si="39"/>
        <v>44647</v>
      </c>
      <c r="I32" s="456"/>
      <c r="J32" s="430">
        <f t="shared" si="9"/>
        <v>44622</v>
      </c>
      <c r="K32" s="430">
        <f t="shared" si="9"/>
        <v>44622</v>
      </c>
      <c r="L32" s="456"/>
      <c r="M32" s="146"/>
    </row>
    <row r="33" spans="1:13" ht="17.25" hidden="1" customHeight="1">
      <c r="A33" s="257"/>
      <c r="B33" s="356" t="s">
        <v>5970</v>
      </c>
      <c r="C33" s="353" t="s">
        <v>5981</v>
      </c>
      <c r="D33" s="353">
        <v>44644</v>
      </c>
      <c r="E33" s="353">
        <f t="shared" si="40"/>
        <v>44652</v>
      </c>
      <c r="F33" s="353">
        <f t="shared" si="38"/>
        <v>44655</v>
      </c>
      <c r="G33" s="392"/>
      <c r="H33" s="353">
        <f t="shared" si="39"/>
        <v>44661</v>
      </c>
      <c r="I33" s="456"/>
      <c r="J33" s="430">
        <f t="shared" si="9"/>
        <v>44629</v>
      </c>
      <c r="K33" s="430">
        <f t="shared" si="9"/>
        <v>44629</v>
      </c>
      <c r="L33" s="456"/>
      <c r="M33" s="146"/>
    </row>
    <row r="34" spans="1:13" ht="17.25" hidden="1" customHeight="1">
      <c r="A34" s="257"/>
      <c r="B34" s="356" t="s">
        <v>5968</v>
      </c>
      <c r="C34" s="353" t="s">
        <v>5982</v>
      </c>
      <c r="D34" s="353">
        <v>44648</v>
      </c>
      <c r="E34" s="353">
        <f t="shared" si="40"/>
        <v>44656</v>
      </c>
      <c r="F34" s="353">
        <f t="shared" si="38"/>
        <v>44659</v>
      </c>
      <c r="G34" s="392"/>
      <c r="H34" s="353">
        <f t="shared" si="39"/>
        <v>44665</v>
      </c>
      <c r="I34" s="456"/>
      <c r="J34" s="430">
        <f t="shared" si="9"/>
        <v>44636</v>
      </c>
      <c r="K34" s="430">
        <f t="shared" si="9"/>
        <v>44636</v>
      </c>
      <c r="L34" s="456"/>
      <c r="M34" s="146"/>
    </row>
    <row r="35" spans="1:13" ht="16.149999999999999" hidden="1" customHeight="1">
      <c r="A35" s="257"/>
      <c r="B35" s="356" t="s">
        <v>5972</v>
      </c>
      <c r="C35" s="353" t="s">
        <v>5983</v>
      </c>
      <c r="D35" s="353">
        <v>44658</v>
      </c>
      <c r="E35" s="353">
        <f t="shared" si="40"/>
        <v>44666</v>
      </c>
      <c r="F35" s="353">
        <f t="shared" si="38"/>
        <v>44669</v>
      </c>
      <c r="G35" s="392"/>
      <c r="H35" s="353">
        <f t="shared" si="39"/>
        <v>44675</v>
      </c>
      <c r="I35" s="456"/>
      <c r="J35" s="430">
        <f t="shared" si="9"/>
        <v>44643</v>
      </c>
      <c r="K35" s="430">
        <f t="shared" si="9"/>
        <v>44643</v>
      </c>
      <c r="L35" s="456"/>
      <c r="M35" s="146"/>
    </row>
    <row r="36" spans="1:13" ht="17.25" hidden="1" customHeight="1">
      <c r="A36" s="257"/>
      <c r="B36" s="356" t="s">
        <v>5945</v>
      </c>
      <c r="C36" s="353" t="s">
        <v>5984</v>
      </c>
      <c r="D36" s="353">
        <v>44667</v>
      </c>
      <c r="E36" s="353">
        <f t="shared" si="40"/>
        <v>44675</v>
      </c>
      <c r="F36" s="353">
        <f t="shared" si="38"/>
        <v>44678</v>
      </c>
      <c r="G36" s="392"/>
      <c r="H36" s="353">
        <f t="shared" si="39"/>
        <v>44684</v>
      </c>
      <c r="I36" s="456"/>
      <c r="J36" s="430">
        <f t="shared" si="9"/>
        <v>44650</v>
      </c>
      <c r="K36" s="430">
        <f t="shared" si="9"/>
        <v>44650</v>
      </c>
      <c r="L36" s="456"/>
      <c r="M36" s="146"/>
    </row>
    <row r="37" spans="1:13" ht="17.25" hidden="1" customHeight="1">
      <c r="A37" s="257"/>
      <c r="B37" s="361" t="s">
        <v>307</v>
      </c>
      <c r="C37" s="429" t="s">
        <v>5985</v>
      </c>
      <c r="D37" s="429">
        <v>44656</v>
      </c>
      <c r="E37" s="429">
        <f t="shared" ref="E37" si="41">D37+8</f>
        <v>44664</v>
      </c>
      <c r="F37" s="429">
        <f t="shared" si="38"/>
        <v>44667</v>
      </c>
      <c r="G37" s="392"/>
      <c r="H37" s="429">
        <f t="shared" si="39"/>
        <v>44673</v>
      </c>
      <c r="I37" s="688"/>
      <c r="J37" s="557">
        <f t="shared" si="9"/>
        <v>44657</v>
      </c>
      <c r="K37" s="557">
        <f t="shared" si="9"/>
        <v>44657</v>
      </c>
      <c r="L37" s="688"/>
      <c r="M37" s="146"/>
    </row>
    <row r="38" spans="1:13" ht="17.25" hidden="1" customHeight="1">
      <c r="A38" s="257"/>
      <c r="B38" s="356" t="s">
        <v>5948</v>
      </c>
      <c r="C38" s="353" t="s">
        <v>5986</v>
      </c>
      <c r="D38" s="320">
        <v>44673</v>
      </c>
      <c r="E38" s="320">
        <f>D38+8</f>
        <v>44681</v>
      </c>
      <c r="F38" s="353">
        <f t="shared" si="38"/>
        <v>44684</v>
      </c>
      <c r="G38" s="429"/>
      <c r="H38" s="353">
        <f t="shared" si="39"/>
        <v>44690</v>
      </c>
      <c r="I38" s="456"/>
      <c r="J38" s="430">
        <v>44664</v>
      </c>
      <c r="K38" s="430">
        <v>44664</v>
      </c>
      <c r="L38" s="456"/>
      <c r="M38" s="146"/>
    </row>
    <row r="39" spans="1:13" ht="18.75" hidden="1" customHeight="1">
      <c r="A39" s="257"/>
      <c r="B39" s="356" t="s">
        <v>5221</v>
      </c>
      <c r="C39" s="353" t="s">
        <v>5987</v>
      </c>
      <c r="D39" s="320">
        <v>44684</v>
      </c>
      <c r="E39" s="320">
        <f t="shared" ref="E39:E40" si="42">D39+8</f>
        <v>44692</v>
      </c>
      <c r="F39" s="353">
        <f t="shared" ref="F39:F40" si="43">D39+11</f>
        <v>44695</v>
      </c>
      <c r="G39" s="429"/>
      <c r="H39" s="353">
        <f t="shared" ref="H39:H40" si="44">D39+17</f>
        <v>44701</v>
      </c>
      <c r="I39" s="456"/>
      <c r="J39" s="430">
        <v>44671</v>
      </c>
      <c r="K39" s="430">
        <v>44671</v>
      </c>
      <c r="L39" s="456"/>
      <c r="M39" s="146"/>
    </row>
    <row r="40" spans="1:13" ht="17.25" hidden="1" customHeight="1">
      <c r="A40" s="257"/>
      <c r="B40" s="356" t="s">
        <v>5988</v>
      </c>
      <c r="C40" s="353" t="s">
        <v>5989</v>
      </c>
      <c r="D40" s="320">
        <v>44694</v>
      </c>
      <c r="E40" s="479">
        <f t="shared" si="42"/>
        <v>44702</v>
      </c>
      <c r="F40" s="353">
        <f t="shared" si="43"/>
        <v>44705</v>
      </c>
      <c r="G40" s="429"/>
      <c r="H40" s="353">
        <f t="shared" si="44"/>
        <v>44711</v>
      </c>
      <c r="I40" s="456"/>
      <c r="J40" s="430">
        <v>44678</v>
      </c>
      <c r="K40" s="430">
        <v>44678</v>
      </c>
      <c r="L40" s="456"/>
      <c r="M40" s="146"/>
    </row>
    <row r="41" spans="1:13" ht="17.25" hidden="1" customHeight="1">
      <c r="A41" s="257"/>
      <c r="B41" s="356" t="s">
        <v>5956</v>
      </c>
      <c r="C41" s="353" t="s">
        <v>5990</v>
      </c>
      <c r="D41" s="320">
        <v>44696</v>
      </c>
      <c r="E41" s="320">
        <f t="shared" ref="E41" si="45">D41+8</f>
        <v>44704</v>
      </c>
      <c r="F41" s="353">
        <f t="shared" ref="F41" si="46">D41+11</f>
        <v>44707</v>
      </c>
      <c r="G41" s="429"/>
      <c r="H41" s="353">
        <f t="shared" ref="H41" si="47">D41+17</f>
        <v>44713</v>
      </c>
      <c r="I41" s="456"/>
      <c r="J41" s="430">
        <f t="shared" ref="J41:K83" si="48">J40+7</f>
        <v>44685</v>
      </c>
      <c r="K41" s="430">
        <f t="shared" si="48"/>
        <v>44685</v>
      </c>
      <c r="L41" s="456"/>
      <c r="M41" s="146"/>
    </row>
    <row r="42" spans="1:13" ht="17.25" hidden="1" customHeight="1">
      <c r="A42" s="257"/>
      <c r="B42" s="356" t="s">
        <v>5962</v>
      </c>
      <c r="C42" s="353" t="s">
        <v>5991</v>
      </c>
      <c r="D42" s="320">
        <v>44698</v>
      </c>
      <c r="E42" s="320">
        <f t="shared" ref="E42" si="49">D42+8</f>
        <v>44706</v>
      </c>
      <c r="F42" s="479">
        <f t="shared" ref="F42" si="50">D42+11</f>
        <v>44709</v>
      </c>
      <c r="G42" s="429"/>
      <c r="H42" s="353">
        <f t="shared" ref="H42" si="51">D42+17</f>
        <v>44715</v>
      </c>
      <c r="I42" s="456"/>
      <c r="J42" s="430">
        <f t="shared" si="48"/>
        <v>44692</v>
      </c>
      <c r="K42" s="430">
        <f t="shared" si="48"/>
        <v>44692</v>
      </c>
      <c r="L42" s="456"/>
      <c r="M42" s="146"/>
    </row>
    <row r="43" spans="1:13" ht="17.25" hidden="1" customHeight="1">
      <c r="A43" s="257"/>
      <c r="B43" s="356" t="s">
        <v>5964</v>
      </c>
      <c r="C43" s="353" t="s">
        <v>5181</v>
      </c>
      <c r="D43" s="320">
        <v>44710</v>
      </c>
      <c r="E43" s="320">
        <f t="shared" ref="E43" si="52">D43+8</f>
        <v>44718</v>
      </c>
      <c r="F43" s="353">
        <f t="shared" ref="F43" si="53">D43+11</f>
        <v>44721</v>
      </c>
      <c r="G43" s="429"/>
      <c r="H43" s="353">
        <f t="shared" ref="H43" si="54">D43+17</f>
        <v>44727</v>
      </c>
      <c r="I43" s="456"/>
      <c r="J43" s="430">
        <f t="shared" si="48"/>
        <v>44699</v>
      </c>
      <c r="K43" s="430">
        <f t="shared" si="48"/>
        <v>44699</v>
      </c>
      <c r="L43" s="456"/>
      <c r="M43" s="146"/>
    </row>
    <row r="44" spans="1:13" ht="17.25" hidden="1" customHeight="1">
      <c r="A44" s="257"/>
      <c r="B44" s="356" t="s">
        <v>5966</v>
      </c>
      <c r="C44" s="353" t="s">
        <v>5992</v>
      </c>
      <c r="D44" s="320">
        <v>44723</v>
      </c>
      <c r="E44" s="320">
        <f t="shared" ref="E44" si="55">D44+8</f>
        <v>44731</v>
      </c>
      <c r="F44" s="353">
        <f t="shared" ref="F44" si="56">D44+11</f>
        <v>44734</v>
      </c>
      <c r="G44" s="429"/>
      <c r="H44" s="353">
        <f t="shared" ref="H44" si="57">D44+17</f>
        <v>44740</v>
      </c>
      <c r="I44" s="456"/>
      <c r="J44" s="430">
        <f t="shared" si="48"/>
        <v>44706</v>
      </c>
      <c r="K44" s="430">
        <f t="shared" si="48"/>
        <v>44706</v>
      </c>
      <c r="L44" s="456"/>
      <c r="M44" s="146"/>
    </row>
    <row r="45" spans="1:13" ht="17.25" hidden="1" customHeight="1">
      <c r="A45" s="257"/>
      <c r="B45" s="356" t="s">
        <v>5970</v>
      </c>
      <c r="C45" s="353" t="s">
        <v>5993</v>
      </c>
      <c r="D45" s="320">
        <v>44727</v>
      </c>
      <c r="E45" s="320">
        <f t="shared" ref="E45" si="58">D45+8</f>
        <v>44735</v>
      </c>
      <c r="F45" s="353">
        <f t="shared" ref="F45" si="59">D45+11</f>
        <v>44738</v>
      </c>
      <c r="G45" s="429"/>
      <c r="H45" s="353">
        <f t="shared" ref="H45" si="60">D45+17</f>
        <v>44744</v>
      </c>
      <c r="I45" s="456"/>
      <c r="J45" s="430">
        <f t="shared" si="48"/>
        <v>44713</v>
      </c>
      <c r="K45" s="430">
        <f t="shared" si="48"/>
        <v>44713</v>
      </c>
      <c r="L45" s="456"/>
      <c r="M45" s="146"/>
    </row>
    <row r="46" spans="1:13" ht="17.25" hidden="1" customHeight="1">
      <c r="A46" s="257"/>
      <c r="B46" s="356" t="s">
        <v>5968</v>
      </c>
      <c r="C46" s="353" t="s">
        <v>5994</v>
      </c>
      <c r="D46" s="320">
        <v>44736</v>
      </c>
      <c r="E46" s="320">
        <f t="shared" ref="E46" si="61">D46+8</f>
        <v>44744</v>
      </c>
      <c r="F46" s="353">
        <f t="shared" ref="F46" si="62">D46+11</f>
        <v>44747</v>
      </c>
      <c r="G46" s="429"/>
      <c r="H46" s="353">
        <f t="shared" ref="H46" si="63">D46+17</f>
        <v>44753</v>
      </c>
      <c r="I46" s="456"/>
      <c r="J46" s="430">
        <f t="shared" si="48"/>
        <v>44720</v>
      </c>
      <c r="K46" s="430">
        <f t="shared" si="48"/>
        <v>44720</v>
      </c>
      <c r="L46" s="456"/>
      <c r="M46" s="146"/>
    </row>
    <row r="47" spans="1:13" ht="17.25" hidden="1" customHeight="1">
      <c r="A47" s="257"/>
      <c r="B47" s="153" t="s">
        <v>5972</v>
      </c>
      <c r="C47" s="320" t="s">
        <v>5995</v>
      </c>
      <c r="D47" s="320">
        <v>44744</v>
      </c>
      <c r="E47" s="320">
        <f t="shared" ref="E47" si="64">D47+8</f>
        <v>44752</v>
      </c>
      <c r="F47" s="320">
        <f t="shared" ref="F47" si="65">D47+11</f>
        <v>44755</v>
      </c>
      <c r="G47" s="429"/>
      <c r="H47" s="320">
        <f t="shared" ref="H47" si="66">D47+17</f>
        <v>44761</v>
      </c>
      <c r="I47" s="456"/>
      <c r="J47" s="430">
        <f t="shared" si="48"/>
        <v>44727</v>
      </c>
      <c r="K47" s="430">
        <f t="shared" si="48"/>
        <v>44727</v>
      </c>
      <c r="L47" s="456"/>
      <c r="M47" s="146"/>
    </row>
    <row r="48" spans="1:13" ht="17.25" hidden="1" customHeight="1">
      <c r="A48" s="257"/>
      <c r="B48" s="426" t="s">
        <v>307</v>
      </c>
      <c r="C48" s="320" t="s">
        <v>5996</v>
      </c>
      <c r="D48" s="479">
        <v>44736</v>
      </c>
      <c r="E48" s="479">
        <f t="shared" ref="E48" si="67">D48+8</f>
        <v>44744</v>
      </c>
      <c r="F48" s="479">
        <f t="shared" ref="F48" si="68">D48+11</f>
        <v>44747</v>
      </c>
      <c r="G48" s="479"/>
      <c r="H48" s="479">
        <f t="shared" ref="H48" si="69">D48+17</f>
        <v>44753</v>
      </c>
      <c r="I48" s="456"/>
      <c r="J48" s="430">
        <f t="shared" si="48"/>
        <v>44734</v>
      </c>
      <c r="K48" s="430">
        <f t="shared" si="48"/>
        <v>44734</v>
      </c>
      <c r="L48" s="456"/>
      <c r="M48" s="146"/>
    </row>
    <row r="49" spans="1:13" ht="17.25" hidden="1" customHeight="1">
      <c r="A49" s="257"/>
      <c r="B49" s="153" t="s">
        <v>5945</v>
      </c>
      <c r="C49" s="320" t="s">
        <v>5997</v>
      </c>
      <c r="D49" s="320">
        <v>44752</v>
      </c>
      <c r="E49" s="320">
        <f t="shared" ref="E49" si="70">D49+8</f>
        <v>44760</v>
      </c>
      <c r="F49" s="320">
        <f t="shared" ref="F49" si="71">D49+11</f>
        <v>44763</v>
      </c>
      <c r="G49" s="429"/>
      <c r="H49" s="320">
        <f t="shared" ref="H49" si="72">D49+17</f>
        <v>44769</v>
      </c>
      <c r="I49" s="456"/>
      <c r="J49" s="430">
        <f t="shared" si="48"/>
        <v>44741</v>
      </c>
      <c r="K49" s="430">
        <f t="shared" si="48"/>
        <v>44741</v>
      </c>
      <c r="L49" s="456"/>
      <c r="M49" s="146"/>
    </row>
    <row r="50" spans="1:13" ht="17.25" hidden="1" customHeight="1">
      <c r="A50" s="257"/>
      <c r="B50" s="153" t="s">
        <v>5948</v>
      </c>
      <c r="C50" s="320" t="s">
        <v>5998</v>
      </c>
      <c r="D50" s="320">
        <v>44760</v>
      </c>
      <c r="E50" s="320">
        <f t="shared" ref="E50" si="73">D50+8</f>
        <v>44768</v>
      </c>
      <c r="F50" s="320">
        <f t="shared" ref="F50" si="74">D50+11</f>
        <v>44771</v>
      </c>
      <c r="G50" s="429"/>
      <c r="H50" s="320">
        <f t="shared" ref="H50" si="75">D50+17</f>
        <v>44777</v>
      </c>
      <c r="I50" s="456"/>
      <c r="J50" s="430">
        <f t="shared" si="48"/>
        <v>44748</v>
      </c>
      <c r="K50" s="430">
        <f t="shared" si="48"/>
        <v>44748</v>
      </c>
      <c r="L50" s="456"/>
      <c r="M50" s="146"/>
    </row>
    <row r="51" spans="1:13" ht="17.25" hidden="1" customHeight="1">
      <c r="A51" s="257"/>
      <c r="B51" s="153" t="s">
        <v>5221</v>
      </c>
      <c r="C51" s="320" t="s">
        <v>5999</v>
      </c>
      <c r="D51" s="320">
        <v>44772</v>
      </c>
      <c r="E51" s="320">
        <f t="shared" ref="E51" si="76">D51+8</f>
        <v>44780</v>
      </c>
      <c r="F51" s="320">
        <f t="shared" ref="F51" si="77">D51+11</f>
        <v>44783</v>
      </c>
      <c r="G51" s="429"/>
      <c r="H51" s="320">
        <f t="shared" ref="H51" si="78">D51+17</f>
        <v>44789</v>
      </c>
      <c r="I51" s="456"/>
      <c r="J51" s="430">
        <f t="shared" si="48"/>
        <v>44755</v>
      </c>
      <c r="K51" s="430">
        <f t="shared" si="48"/>
        <v>44755</v>
      </c>
      <c r="L51" s="456"/>
      <c r="M51" s="146"/>
    </row>
    <row r="52" spans="1:13" ht="17.25" hidden="1" customHeight="1">
      <c r="A52" s="257"/>
      <c r="B52" s="153" t="s">
        <v>5988</v>
      </c>
      <c r="C52" s="320" t="s">
        <v>6000</v>
      </c>
      <c r="D52" s="320">
        <v>44775</v>
      </c>
      <c r="E52" s="320">
        <f t="shared" ref="E52:E53" si="79">D52+8</f>
        <v>44783</v>
      </c>
      <c r="F52" s="320">
        <f t="shared" ref="F52:F53" si="80">D52+11</f>
        <v>44786</v>
      </c>
      <c r="G52" s="429"/>
      <c r="H52" s="320">
        <f t="shared" ref="H52:H53" si="81">D52+17</f>
        <v>44792</v>
      </c>
      <c r="I52" s="456"/>
      <c r="J52" s="430">
        <f t="shared" si="48"/>
        <v>44762</v>
      </c>
      <c r="K52" s="430">
        <f t="shared" si="48"/>
        <v>44762</v>
      </c>
      <c r="L52" s="456"/>
      <c r="M52" s="146"/>
    </row>
    <row r="53" spans="1:13" ht="17.25" hidden="1" customHeight="1">
      <c r="A53" s="257"/>
      <c r="B53" s="426" t="s">
        <v>307</v>
      </c>
      <c r="C53" s="320" t="s">
        <v>6001</v>
      </c>
      <c r="D53" s="479">
        <v>44736</v>
      </c>
      <c r="E53" s="479">
        <f t="shared" si="79"/>
        <v>44744</v>
      </c>
      <c r="F53" s="479">
        <f t="shared" si="80"/>
        <v>44747</v>
      </c>
      <c r="G53" s="479"/>
      <c r="H53" s="479">
        <f t="shared" si="81"/>
        <v>44753</v>
      </c>
      <c r="I53" s="456"/>
      <c r="J53" s="430">
        <f t="shared" si="48"/>
        <v>44769</v>
      </c>
      <c r="K53" s="430">
        <f t="shared" si="48"/>
        <v>44769</v>
      </c>
      <c r="L53" s="456"/>
      <c r="M53" s="146"/>
    </row>
    <row r="54" spans="1:13" ht="17.25" hidden="1" customHeight="1">
      <c r="A54" s="257"/>
      <c r="B54" s="153" t="s">
        <v>5956</v>
      </c>
      <c r="C54" s="320" t="s">
        <v>6002</v>
      </c>
      <c r="D54" s="320">
        <v>44790</v>
      </c>
      <c r="E54" s="320">
        <f t="shared" ref="E54" si="82">D54+8</f>
        <v>44798</v>
      </c>
      <c r="F54" s="320">
        <f t="shared" ref="F54" si="83">D54+11</f>
        <v>44801</v>
      </c>
      <c r="G54" s="479"/>
      <c r="H54" s="320">
        <f t="shared" ref="H54" si="84">D54+17</f>
        <v>44807</v>
      </c>
      <c r="I54" s="456"/>
      <c r="J54" s="430">
        <f t="shared" si="48"/>
        <v>44776</v>
      </c>
      <c r="K54" s="430">
        <f t="shared" si="48"/>
        <v>44776</v>
      </c>
      <c r="L54" s="456"/>
      <c r="M54" s="146"/>
    </row>
    <row r="55" spans="1:13" ht="17.25" hidden="1" customHeight="1">
      <c r="A55" s="257"/>
      <c r="B55" s="153" t="s">
        <v>5167</v>
      </c>
      <c r="C55" s="320" t="s">
        <v>6003</v>
      </c>
      <c r="D55" s="320">
        <v>44797</v>
      </c>
      <c r="E55" s="320">
        <f t="shared" ref="E55" si="85">D55+8</f>
        <v>44805</v>
      </c>
      <c r="F55" s="320">
        <f t="shared" ref="F55" si="86">D55+11</f>
        <v>44808</v>
      </c>
      <c r="G55" s="479"/>
      <c r="H55" s="320">
        <f t="shared" ref="H55" si="87">D55+17</f>
        <v>44814</v>
      </c>
      <c r="I55" s="456"/>
      <c r="J55" s="430">
        <f t="shared" si="48"/>
        <v>44783</v>
      </c>
      <c r="K55" s="430">
        <f t="shared" si="48"/>
        <v>44783</v>
      </c>
      <c r="L55" s="456"/>
      <c r="M55" s="146"/>
    </row>
    <row r="56" spans="1:13" ht="17.25" hidden="1" customHeight="1">
      <c r="A56" s="257"/>
      <c r="B56" s="153" t="s">
        <v>5964</v>
      </c>
      <c r="C56" s="320" t="s">
        <v>5187</v>
      </c>
      <c r="D56" s="320">
        <v>44804</v>
      </c>
      <c r="E56" s="320">
        <f t="shared" ref="E56" si="88">D56+8</f>
        <v>44812</v>
      </c>
      <c r="F56" s="320">
        <f t="shared" ref="F56" si="89">D56+11</f>
        <v>44815</v>
      </c>
      <c r="G56" s="479"/>
      <c r="H56" s="320">
        <f t="shared" ref="H56" si="90">D56+17</f>
        <v>44821</v>
      </c>
      <c r="I56" s="456"/>
      <c r="J56" s="430">
        <f t="shared" si="48"/>
        <v>44790</v>
      </c>
      <c r="K56" s="430">
        <f t="shared" si="48"/>
        <v>44790</v>
      </c>
      <c r="L56" s="456"/>
      <c r="M56" s="146"/>
    </row>
    <row r="57" spans="1:13" ht="17.25" hidden="1" customHeight="1">
      <c r="A57" s="257"/>
      <c r="B57" s="153" t="s">
        <v>5966</v>
      </c>
      <c r="C57" s="320" t="s">
        <v>6004</v>
      </c>
      <c r="D57" s="320">
        <v>44811</v>
      </c>
      <c r="E57" s="320">
        <f t="shared" ref="E57" si="91">D57+8</f>
        <v>44819</v>
      </c>
      <c r="F57" s="320">
        <f t="shared" ref="F57" si="92">D57+11</f>
        <v>44822</v>
      </c>
      <c r="G57" s="479"/>
      <c r="H57" s="320">
        <f t="shared" ref="H57" si="93">D57+17</f>
        <v>44828</v>
      </c>
      <c r="I57" s="456"/>
      <c r="J57" s="430">
        <f t="shared" si="48"/>
        <v>44797</v>
      </c>
      <c r="K57" s="430">
        <f t="shared" si="48"/>
        <v>44797</v>
      </c>
      <c r="L57" s="456"/>
      <c r="M57" s="146"/>
    </row>
    <row r="58" spans="1:13" ht="17.25" hidden="1" customHeight="1">
      <c r="A58" s="257"/>
      <c r="B58" s="592" t="s">
        <v>6005</v>
      </c>
      <c r="C58" s="589" t="s">
        <v>6006</v>
      </c>
      <c r="D58" s="589">
        <v>44814</v>
      </c>
      <c r="E58" s="522">
        <f t="shared" ref="E58:E59" si="94">D58+8</f>
        <v>44822</v>
      </c>
      <c r="F58" s="589">
        <f t="shared" ref="F58:F59" si="95">D58+11</f>
        <v>44825</v>
      </c>
      <c r="G58" s="522"/>
      <c r="H58" s="589">
        <f t="shared" ref="H58:H59" si="96">D58+17</f>
        <v>44831</v>
      </c>
      <c r="I58" s="456"/>
      <c r="J58" s="430">
        <f t="shared" si="48"/>
        <v>44804</v>
      </c>
      <c r="K58" s="430">
        <f t="shared" si="48"/>
        <v>44804</v>
      </c>
      <c r="L58" s="456"/>
      <c r="M58" s="146"/>
    </row>
    <row r="59" spans="1:13" ht="17.25" hidden="1" customHeight="1">
      <c r="A59" s="257"/>
      <c r="B59" s="593" t="s">
        <v>5968</v>
      </c>
      <c r="C59" s="590" t="s">
        <v>6007</v>
      </c>
      <c r="D59" s="590">
        <v>44823</v>
      </c>
      <c r="E59" s="590">
        <f t="shared" si="94"/>
        <v>44831</v>
      </c>
      <c r="F59" s="590">
        <f t="shared" si="95"/>
        <v>44834</v>
      </c>
      <c r="G59" s="591"/>
      <c r="H59" s="590">
        <f t="shared" si="96"/>
        <v>44840</v>
      </c>
      <c r="I59" s="456"/>
      <c r="J59" s="430">
        <f t="shared" si="48"/>
        <v>44811</v>
      </c>
      <c r="K59" s="430">
        <f t="shared" si="48"/>
        <v>44811</v>
      </c>
      <c r="L59" s="456"/>
      <c r="M59" s="146"/>
    </row>
    <row r="60" spans="1:13" ht="17.25" hidden="1" customHeight="1">
      <c r="A60" s="257"/>
      <c r="B60" s="593" t="s">
        <v>5972</v>
      </c>
      <c r="C60" s="590" t="s">
        <v>6008</v>
      </c>
      <c r="D60" s="590">
        <v>44831</v>
      </c>
      <c r="E60" s="590">
        <f t="shared" ref="E60" si="97">D60+8</f>
        <v>44839</v>
      </c>
      <c r="F60" s="590">
        <f t="shared" ref="F60" si="98">D60+11</f>
        <v>44842</v>
      </c>
      <c r="G60" s="591"/>
      <c r="H60" s="590">
        <f t="shared" ref="H60" si="99">D60+17</f>
        <v>44848</v>
      </c>
      <c r="I60" s="456"/>
      <c r="J60" s="430">
        <f t="shared" si="48"/>
        <v>44818</v>
      </c>
      <c r="K60" s="430">
        <f t="shared" si="48"/>
        <v>44818</v>
      </c>
      <c r="L60" s="456"/>
      <c r="M60" s="146"/>
    </row>
    <row r="61" spans="1:13" ht="17.25" hidden="1" customHeight="1">
      <c r="A61" s="257"/>
      <c r="B61" s="153" t="s">
        <v>5945</v>
      </c>
      <c r="C61" s="590" t="s">
        <v>5196</v>
      </c>
      <c r="D61" s="590">
        <v>44838</v>
      </c>
      <c r="E61" s="590">
        <f t="shared" ref="E61" si="100">D61+8</f>
        <v>44846</v>
      </c>
      <c r="F61" s="590">
        <f t="shared" ref="F61" si="101">D61+11</f>
        <v>44849</v>
      </c>
      <c r="G61" s="591"/>
      <c r="H61" s="590">
        <f t="shared" ref="H61" si="102">D61+17</f>
        <v>44855</v>
      </c>
      <c r="I61" s="456"/>
      <c r="J61" s="430">
        <f t="shared" si="48"/>
        <v>44825</v>
      </c>
      <c r="K61" s="430">
        <f t="shared" si="48"/>
        <v>44825</v>
      </c>
      <c r="L61" s="456"/>
      <c r="M61" s="146"/>
    </row>
    <row r="62" spans="1:13" ht="17.25" hidden="1" customHeight="1">
      <c r="A62" s="257"/>
      <c r="B62" s="153" t="s">
        <v>5948</v>
      </c>
      <c r="C62" s="590" t="s">
        <v>6009</v>
      </c>
      <c r="D62" s="590">
        <v>44845</v>
      </c>
      <c r="E62" s="590">
        <f t="shared" ref="E62" si="103">D62+8</f>
        <v>44853</v>
      </c>
      <c r="F62" s="590">
        <f t="shared" ref="F62" si="104">D62+11</f>
        <v>44856</v>
      </c>
      <c r="G62" s="591"/>
      <c r="H62" s="590">
        <f t="shared" ref="H62" si="105">D62+17</f>
        <v>44862</v>
      </c>
      <c r="I62" s="456"/>
      <c r="J62" s="430">
        <f t="shared" si="48"/>
        <v>44832</v>
      </c>
      <c r="K62" s="430">
        <f t="shared" si="48"/>
        <v>44832</v>
      </c>
      <c r="L62" s="456"/>
      <c r="M62" s="146"/>
    </row>
    <row r="63" spans="1:13" ht="17.25" hidden="1" customHeight="1">
      <c r="A63" s="257"/>
      <c r="B63" s="426" t="s">
        <v>307</v>
      </c>
      <c r="C63" s="590" t="s">
        <v>6010</v>
      </c>
      <c r="D63" s="591">
        <v>44838</v>
      </c>
      <c r="E63" s="591">
        <f t="shared" ref="E63" si="106">D63+8</f>
        <v>44846</v>
      </c>
      <c r="F63" s="591">
        <f t="shared" ref="F63" si="107">D63+11</f>
        <v>44849</v>
      </c>
      <c r="G63" s="591"/>
      <c r="H63" s="591">
        <f t="shared" ref="H63" si="108">D63+17</f>
        <v>44855</v>
      </c>
      <c r="I63" s="456"/>
      <c r="J63" s="430">
        <f t="shared" si="48"/>
        <v>44839</v>
      </c>
      <c r="K63" s="430">
        <f t="shared" si="48"/>
        <v>44839</v>
      </c>
      <c r="L63" s="456"/>
      <c r="M63" s="146" t="s">
        <v>1121</v>
      </c>
    </row>
    <row r="64" spans="1:13" ht="17.25" hidden="1" customHeight="1">
      <c r="A64" s="257"/>
      <c r="B64" s="153" t="s">
        <v>5221</v>
      </c>
      <c r="C64" s="590" t="s">
        <v>6011</v>
      </c>
      <c r="D64" s="590">
        <v>44857</v>
      </c>
      <c r="E64" s="590">
        <f t="shared" ref="E64" si="109">D64+8</f>
        <v>44865</v>
      </c>
      <c r="F64" s="590">
        <f t="shared" ref="F64" si="110">D64+11</f>
        <v>44868</v>
      </c>
      <c r="G64" s="591"/>
      <c r="H64" s="590">
        <f t="shared" ref="H64" si="111">D64+17</f>
        <v>44874</v>
      </c>
      <c r="I64" s="456"/>
      <c r="J64" s="430">
        <f t="shared" si="48"/>
        <v>44846</v>
      </c>
      <c r="K64" s="430">
        <f t="shared" si="48"/>
        <v>44846</v>
      </c>
      <c r="L64" s="456"/>
      <c r="M64" s="146"/>
    </row>
    <row r="65" spans="1:13" ht="17.25" hidden="1" customHeight="1">
      <c r="A65" s="257"/>
      <c r="B65" s="153" t="s">
        <v>5988</v>
      </c>
      <c r="C65" s="590" t="s">
        <v>6012</v>
      </c>
      <c r="D65" s="590">
        <v>44861</v>
      </c>
      <c r="E65" s="590">
        <f t="shared" ref="E65" si="112">D65+8</f>
        <v>44869</v>
      </c>
      <c r="F65" s="590">
        <f t="shared" ref="F65" si="113">D65+11</f>
        <v>44872</v>
      </c>
      <c r="G65" s="591"/>
      <c r="H65" s="590">
        <f t="shared" ref="H65" si="114">D65+17</f>
        <v>44878</v>
      </c>
      <c r="I65" s="456"/>
      <c r="J65" s="430">
        <f t="shared" si="48"/>
        <v>44853</v>
      </c>
      <c r="K65" s="430">
        <f t="shared" si="48"/>
        <v>44853</v>
      </c>
      <c r="L65" s="456"/>
      <c r="M65" s="146"/>
    </row>
    <row r="66" spans="1:13" ht="17.25" hidden="1" customHeight="1">
      <c r="A66" s="257"/>
      <c r="B66" s="153" t="s">
        <v>5962</v>
      </c>
      <c r="C66" s="590" t="s">
        <v>6013</v>
      </c>
      <c r="D66" s="590">
        <v>44865</v>
      </c>
      <c r="E66" s="590">
        <f t="shared" ref="E66" si="115">D66+8</f>
        <v>44873</v>
      </c>
      <c r="F66" s="590">
        <f t="shared" ref="F66" si="116">D66+11</f>
        <v>44876</v>
      </c>
      <c r="G66" s="591"/>
      <c r="H66" s="590">
        <f t="shared" ref="H66" si="117">D66+17</f>
        <v>44882</v>
      </c>
      <c r="I66" s="456"/>
      <c r="J66" s="430">
        <f t="shared" si="48"/>
        <v>44860</v>
      </c>
      <c r="K66" s="430">
        <f t="shared" si="48"/>
        <v>44860</v>
      </c>
      <c r="L66" s="456"/>
      <c r="M66" s="146"/>
    </row>
    <row r="67" spans="1:13" ht="17.25" hidden="1" customHeight="1">
      <c r="A67" s="257"/>
      <c r="B67" s="153" t="s">
        <v>5167</v>
      </c>
      <c r="C67" s="590" t="s">
        <v>6014</v>
      </c>
      <c r="D67" s="590">
        <v>44878</v>
      </c>
      <c r="E67" s="590">
        <f>D67+8</f>
        <v>44886</v>
      </c>
      <c r="F67" s="590">
        <f t="shared" ref="F67" si="118">D67+11</f>
        <v>44889</v>
      </c>
      <c r="G67" s="591"/>
      <c r="H67" s="590">
        <f t="shared" ref="H67" si="119">D67+17</f>
        <v>44895</v>
      </c>
      <c r="I67" s="456"/>
      <c r="J67" s="430">
        <f t="shared" si="48"/>
        <v>44867</v>
      </c>
      <c r="K67" s="430">
        <f t="shared" si="48"/>
        <v>44867</v>
      </c>
      <c r="L67" s="456"/>
      <c r="M67" s="146"/>
    </row>
    <row r="68" spans="1:13" ht="17.25" hidden="1" customHeight="1">
      <c r="A68" s="257"/>
      <c r="B68" s="426" t="s">
        <v>307</v>
      </c>
      <c r="C68" s="590" t="s">
        <v>5206</v>
      </c>
      <c r="D68" s="591">
        <f t="shared" ref="D68:D74" si="120">D67+7</f>
        <v>44885</v>
      </c>
      <c r="E68" s="591"/>
      <c r="F68" s="591"/>
      <c r="G68" s="591"/>
      <c r="H68" s="591"/>
      <c r="I68" s="456"/>
      <c r="J68" s="430">
        <f t="shared" si="48"/>
        <v>44874</v>
      </c>
      <c r="K68" s="430">
        <f t="shared" si="48"/>
        <v>44874</v>
      </c>
      <c r="L68" s="456"/>
      <c r="M68" s="146"/>
    </row>
    <row r="69" spans="1:13" ht="17.25" hidden="1" customHeight="1">
      <c r="A69" s="257"/>
      <c r="B69" s="153" t="s">
        <v>6015</v>
      </c>
      <c r="C69" s="590" t="s">
        <v>6016</v>
      </c>
      <c r="D69" s="590">
        <v>44886</v>
      </c>
      <c r="E69" s="590">
        <f t="shared" ref="E69" si="121">D69+8</f>
        <v>44894</v>
      </c>
      <c r="F69" s="591">
        <f t="shared" ref="F69" si="122">D69+11</f>
        <v>44897</v>
      </c>
      <c r="G69" s="591"/>
      <c r="H69" s="590">
        <f t="shared" ref="H69" si="123">D69+17</f>
        <v>44903</v>
      </c>
      <c r="I69" s="456"/>
      <c r="J69" s="430">
        <f t="shared" si="48"/>
        <v>44881</v>
      </c>
      <c r="K69" s="430">
        <f t="shared" si="48"/>
        <v>44881</v>
      </c>
      <c r="L69" s="456"/>
      <c r="M69" s="146"/>
    </row>
    <row r="70" spans="1:13" ht="17.25" hidden="1" customHeight="1">
      <c r="A70" s="257"/>
      <c r="B70" s="426" t="s">
        <v>307</v>
      </c>
      <c r="C70" s="590" t="s">
        <v>6017</v>
      </c>
      <c r="D70" s="591">
        <f t="shared" si="120"/>
        <v>44893</v>
      </c>
      <c r="E70" s="591"/>
      <c r="F70" s="591"/>
      <c r="G70" s="591"/>
      <c r="H70" s="591"/>
      <c r="I70" s="456"/>
      <c r="J70" s="430">
        <f t="shared" si="48"/>
        <v>44888</v>
      </c>
      <c r="K70" s="430">
        <f t="shared" si="48"/>
        <v>44888</v>
      </c>
      <c r="L70" s="456"/>
      <c r="M70" s="146"/>
    </row>
    <row r="71" spans="1:13" ht="17.25" hidden="1" customHeight="1">
      <c r="A71" s="257"/>
      <c r="B71" s="153" t="s">
        <v>5966</v>
      </c>
      <c r="C71" s="590" t="s">
        <v>5211</v>
      </c>
      <c r="D71" s="590">
        <v>44901</v>
      </c>
      <c r="E71" s="590">
        <f t="shared" ref="E71" si="124">D71+8</f>
        <v>44909</v>
      </c>
      <c r="F71" s="590">
        <f t="shared" ref="F71" si="125">D71+11</f>
        <v>44912</v>
      </c>
      <c r="G71" s="591"/>
      <c r="H71" s="590">
        <f t="shared" ref="H71" si="126">D71+17</f>
        <v>44918</v>
      </c>
      <c r="I71" s="456"/>
      <c r="J71" s="430">
        <f t="shared" si="48"/>
        <v>44895</v>
      </c>
      <c r="K71" s="430">
        <f t="shared" si="48"/>
        <v>44895</v>
      </c>
      <c r="L71" s="456"/>
      <c r="M71" s="146"/>
    </row>
    <row r="72" spans="1:13" ht="17.25" hidden="1" customHeight="1">
      <c r="A72" s="257"/>
      <c r="B72" s="153" t="s">
        <v>5968</v>
      </c>
      <c r="C72" s="590" t="s">
        <v>6018</v>
      </c>
      <c r="D72" s="590">
        <v>44911</v>
      </c>
      <c r="E72" s="590">
        <f t="shared" ref="E72" si="127">D72+8</f>
        <v>44919</v>
      </c>
      <c r="F72" s="671">
        <f t="shared" ref="F72" si="128">D72+11</f>
        <v>44922</v>
      </c>
      <c r="G72" s="591"/>
      <c r="H72" s="590">
        <f t="shared" ref="H72" si="129">D72+17</f>
        <v>44928</v>
      </c>
      <c r="I72" s="456"/>
      <c r="J72" s="430">
        <f t="shared" si="48"/>
        <v>44902</v>
      </c>
      <c r="K72" s="430">
        <f t="shared" si="48"/>
        <v>44902</v>
      </c>
      <c r="L72" s="456"/>
      <c r="M72" s="146"/>
    </row>
    <row r="73" spans="1:13" ht="17.25" hidden="1" customHeight="1">
      <c r="A73" s="257"/>
      <c r="B73" s="593" t="s">
        <v>5972</v>
      </c>
      <c r="C73" s="590" t="s">
        <v>6019</v>
      </c>
      <c r="D73" s="590">
        <v>44915</v>
      </c>
      <c r="E73" s="590">
        <f t="shared" ref="E73" si="130">D73+8</f>
        <v>44923</v>
      </c>
      <c r="F73" s="590">
        <f t="shared" ref="F73" si="131">D73+11</f>
        <v>44926</v>
      </c>
      <c r="G73" s="591"/>
      <c r="H73" s="590">
        <f t="shared" ref="H73" si="132">D73+17</f>
        <v>44932</v>
      </c>
      <c r="I73" s="456"/>
      <c r="J73" s="430">
        <f t="shared" si="48"/>
        <v>44909</v>
      </c>
      <c r="K73" s="430">
        <f t="shared" si="48"/>
        <v>44909</v>
      </c>
      <c r="L73" s="456"/>
      <c r="M73" s="146"/>
    </row>
    <row r="74" spans="1:13" ht="17.25" hidden="1" customHeight="1">
      <c r="A74" s="257"/>
      <c r="B74" s="426" t="s">
        <v>307</v>
      </c>
      <c r="C74" s="590" t="s">
        <v>6020</v>
      </c>
      <c r="D74" s="591">
        <f t="shared" si="120"/>
        <v>44922</v>
      </c>
      <c r="E74" s="591"/>
      <c r="F74" s="591"/>
      <c r="G74" s="591"/>
      <c r="H74" s="591"/>
      <c r="I74" s="456"/>
      <c r="J74" s="430">
        <f t="shared" si="48"/>
        <v>44916</v>
      </c>
      <c r="K74" s="430">
        <f t="shared" si="48"/>
        <v>44916</v>
      </c>
      <c r="L74" s="456"/>
      <c r="M74" s="146"/>
    </row>
    <row r="75" spans="1:13" ht="17.25" hidden="1" customHeight="1">
      <c r="A75" s="257"/>
      <c r="B75" s="153" t="s">
        <v>5948</v>
      </c>
      <c r="C75" s="590" t="s">
        <v>6021</v>
      </c>
      <c r="D75" s="590">
        <v>44930</v>
      </c>
      <c r="E75" s="590">
        <f t="shared" ref="E75" si="133">D75+8</f>
        <v>44938</v>
      </c>
      <c r="F75" s="590">
        <f t="shared" ref="F75" si="134">D75+11</f>
        <v>44941</v>
      </c>
      <c r="G75" s="591"/>
      <c r="H75" s="590">
        <f t="shared" ref="H75" si="135">D75+17</f>
        <v>44947</v>
      </c>
      <c r="I75" s="456"/>
      <c r="J75" s="430">
        <f t="shared" si="48"/>
        <v>44923</v>
      </c>
      <c r="K75" s="430">
        <f t="shared" si="48"/>
        <v>44923</v>
      </c>
      <c r="L75" s="456"/>
      <c r="M75" s="146"/>
    </row>
    <row r="76" spans="1:13" ht="17.25" hidden="1" customHeight="1">
      <c r="A76" s="257"/>
      <c r="B76" s="153" t="s">
        <v>6022</v>
      </c>
      <c r="C76" s="590" t="s">
        <v>6023</v>
      </c>
      <c r="D76" s="590">
        <v>44936</v>
      </c>
      <c r="E76" s="590">
        <f t="shared" ref="E76" si="136">D76+8</f>
        <v>44944</v>
      </c>
      <c r="F76" s="590">
        <f t="shared" ref="F76" si="137">D76+11</f>
        <v>44947</v>
      </c>
      <c r="G76" s="591"/>
      <c r="H76" s="590">
        <f t="shared" ref="H76" si="138">D76+17</f>
        <v>44953</v>
      </c>
      <c r="I76" s="456"/>
      <c r="J76" s="430">
        <f t="shared" si="48"/>
        <v>44930</v>
      </c>
      <c r="K76" s="430">
        <f t="shared" si="48"/>
        <v>44930</v>
      </c>
      <c r="L76" s="456"/>
      <c r="M76" s="146"/>
    </row>
    <row r="77" spans="1:13" ht="17.25" hidden="1" customHeight="1">
      <c r="A77" s="257"/>
      <c r="B77" s="153" t="s">
        <v>5988</v>
      </c>
      <c r="C77" s="590" t="s">
        <v>6024</v>
      </c>
      <c r="D77" s="590">
        <v>44941</v>
      </c>
      <c r="E77" s="590">
        <f t="shared" ref="E77" si="139">D77+8</f>
        <v>44949</v>
      </c>
      <c r="F77" s="590">
        <f t="shared" ref="F77" si="140">D77+11</f>
        <v>44952</v>
      </c>
      <c r="G77" s="591"/>
      <c r="H77" s="590">
        <f t="shared" ref="H77" si="141">D77+17</f>
        <v>44958</v>
      </c>
      <c r="I77" s="456"/>
      <c r="J77" s="430">
        <f t="shared" si="48"/>
        <v>44937</v>
      </c>
      <c r="K77" s="430">
        <f t="shared" si="48"/>
        <v>44937</v>
      </c>
      <c r="L77" s="456"/>
      <c r="M77" s="146"/>
    </row>
    <row r="78" spans="1:13" ht="17.25" hidden="1" customHeight="1">
      <c r="A78" s="257"/>
      <c r="B78" s="153" t="s">
        <v>5962</v>
      </c>
      <c r="C78" s="590" t="s">
        <v>6025</v>
      </c>
      <c r="D78" s="590">
        <v>44950</v>
      </c>
      <c r="E78" s="590">
        <f t="shared" ref="E78" si="142">D78+8</f>
        <v>44958</v>
      </c>
      <c r="F78" s="590">
        <f t="shared" ref="F78" si="143">D78+11</f>
        <v>44961</v>
      </c>
      <c r="G78" s="591"/>
      <c r="H78" s="590">
        <f t="shared" ref="H78" si="144">D78+17</f>
        <v>44967</v>
      </c>
      <c r="I78" s="437"/>
      <c r="J78" s="430">
        <f t="shared" si="48"/>
        <v>44944</v>
      </c>
      <c r="K78" s="430">
        <f t="shared" si="48"/>
        <v>44944</v>
      </c>
      <c r="L78" s="437"/>
      <c r="M78" s="146"/>
    </row>
    <row r="79" spans="1:13" ht="17.25" hidden="1" customHeight="1">
      <c r="A79" s="257"/>
      <c r="B79" s="153" t="s">
        <v>5956</v>
      </c>
      <c r="C79" s="590" t="s">
        <v>6026</v>
      </c>
      <c r="D79" s="590">
        <v>44957</v>
      </c>
      <c r="E79" s="590">
        <f t="shared" ref="E79" si="145">D79+8</f>
        <v>44965</v>
      </c>
      <c r="F79" s="590">
        <f t="shared" ref="F79" si="146">D79+11</f>
        <v>44968</v>
      </c>
      <c r="G79" s="591"/>
      <c r="H79" s="590">
        <f t="shared" ref="H79" si="147">D79+17</f>
        <v>44974</v>
      </c>
      <c r="I79" s="456"/>
      <c r="J79" s="430">
        <f t="shared" si="48"/>
        <v>44951</v>
      </c>
      <c r="K79" s="430">
        <f t="shared" si="48"/>
        <v>44951</v>
      </c>
      <c r="L79" s="456"/>
      <c r="M79" s="146"/>
    </row>
    <row r="80" spans="1:13" ht="17.25" hidden="1" customHeight="1">
      <c r="A80" s="257"/>
      <c r="B80" s="153" t="s">
        <v>5167</v>
      </c>
      <c r="C80" s="590" t="s">
        <v>6027</v>
      </c>
      <c r="D80" s="590">
        <v>44963</v>
      </c>
      <c r="E80" s="590">
        <f t="shared" ref="E80" si="148">D80+8</f>
        <v>44971</v>
      </c>
      <c r="F80" s="590">
        <f t="shared" ref="F80" si="149">D80+11</f>
        <v>44974</v>
      </c>
      <c r="G80" s="591"/>
      <c r="H80" s="590">
        <f t="shared" ref="H80" si="150">D80+17</f>
        <v>44980</v>
      </c>
      <c r="I80" s="456"/>
      <c r="J80" s="430">
        <v>44957</v>
      </c>
      <c r="K80" s="430">
        <f t="shared" si="48"/>
        <v>44958</v>
      </c>
      <c r="L80" s="456"/>
      <c r="M80" s="146"/>
    </row>
    <row r="81" spans="1:13" ht="17.25" hidden="1" customHeight="1">
      <c r="A81" s="257"/>
      <c r="B81" s="153" t="s">
        <v>5945</v>
      </c>
      <c r="C81" s="590" t="s">
        <v>6028</v>
      </c>
      <c r="D81" s="590">
        <v>44971</v>
      </c>
      <c r="E81" s="590">
        <f t="shared" ref="E81" si="151">D81+8</f>
        <v>44979</v>
      </c>
      <c r="F81" s="590">
        <f t="shared" ref="F81" si="152">D81+11</f>
        <v>44982</v>
      </c>
      <c r="G81" s="591"/>
      <c r="H81" s="590">
        <f t="shared" ref="H81" si="153">D81+17</f>
        <v>44988</v>
      </c>
      <c r="I81" s="456"/>
      <c r="J81" s="430">
        <f>J80+7</f>
        <v>44964</v>
      </c>
      <c r="K81" s="430">
        <f t="shared" si="48"/>
        <v>44965</v>
      </c>
      <c r="L81" s="456"/>
      <c r="M81" s="146"/>
    </row>
    <row r="82" spans="1:13" ht="17.25" hidden="1" customHeight="1">
      <c r="A82" s="257"/>
      <c r="B82" s="672" t="s">
        <v>307</v>
      </c>
      <c r="C82" s="673" t="s">
        <v>6029</v>
      </c>
      <c r="D82" s="591">
        <f t="shared" ref="D82:D88" si="154">D81+7</f>
        <v>44978</v>
      </c>
      <c r="E82" s="591">
        <f t="shared" ref="E82" si="155">D82+8</f>
        <v>44986</v>
      </c>
      <c r="F82" s="591">
        <f t="shared" ref="F82" si="156">D82+11</f>
        <v>44989</v>
      </c>
      <c r="G82" s="591"/>
      <c r="H82" s="591">
        <f t="shared" ref="H82" si="157">D82+17</f>
        <v>44995</v>
      </c>
      <c r="I82" s="456"/>
      <c r="J82" s="430">
        <f t="shared" ref="J82:J105" si="158">J81+7</f>
        <v>44971</v>
      </c>
      <c r="K82" s="430">
        <f t="shared" si="48"/>
        <v>44972</v>
      </c>
      <c r="L82" s="456"/>
      <c r="M82" s="146"/>
    </row>
    <row r="83" spans="1:13" ht="17.25" hidden="1" customHeight="1">
      <c r="A83" s="257"/>
      <c r="B83" s="674" t="s">
        <v>5966</v>
      </c>
      <c r="C83" s="590" t="s">
        <v>6030</v>
      </c>
      <c r="D83" s="590">
        <v>44984</v>
      </c>
      <c r="E83" s="590">
        <f t="shared" ref="E83" si="159">D83+8</f>
        <v>44992</v>
      </c>
      <c r="F83" s="590">
        <f t="shared" ref="F83" si="160">D83+11</f>
        <v>44995</v>
      </c>
      <c r="G83" s="591"/>
      <c r="H83" s="590">
        <f t="shared" ref="H83" si="161">D83+17</f>
        <v>45001</v>
      </c>
      <c r="I83" s="456"/>
      <c r="J83" s="430">
        <f t="shared" si="158"/>
        <v>44978</v>
      </c>
      <c r="K83" s="430">
        <f t="shared" si="48"/>
        <v>44979</v>
      </c>
      <c r="L83" s="456"/>
      <c r="M83" s="146"/>
    </row>
    <row r="84" spans="1:13" ht="17.25" hidden="1" customHeight="1">
      <c r="A84" s="695" t="s">
        <v>6031</v>
      </c>
      <c r="B84" s="674" t="s">
        <v>5970</v>
      </c>
      <c r="C84" s="590" t="s">
        <v>6032</v>
      </c>
      <c r="D84" s="590">
        <v>44996</v>
      </c>
      <c r="E84" s="590">
        <f t="shared" ref="E84" si="162">D84+8</f>
        <v>45004</v>
      </c>
      <c r="F84" s="590">
        <f t="shared" ref="F84" si="163">D84+11</f>
        <v>45007</v>
      </c>
      <c r="G84" s="591"/>
      <c r="H84" s="590">
        <f t="shared" ref="H84" si="164">D84+17</f>
        <v>45013</v>
      </c>
      <c r="I84" s="456"/>
      <c r="J84" s="430">
        <f t="shared" si="158"/>
        <v>44985</v>
      </c>
      <c r="K84" s="430">
        <f t="shared" ref="K84:K89" si="165">K83+7</f>
        <v>44986</v>
      </c>
      <c r="L84" s="456"/>
      <c r="M84" s="146"/>
    </row>
    <row r="85" spans="1:13" ht="15.6" hidden="1" customHeight="1">
      <c r="A85" s="257"/>
      <c r="B85" s="674" t="s">
        <v>5972</v>
      </c>
      <c r="C85" s="590" t="s">
        <v>6033</v>
      </c>
      <c r="D85" s="590">
        <v>45016</v>
      </c>
      <c r="E85" s="590">
        <f t="shared" ref="E85" si="166">D85+8</f>
        <v>45024</v>
      </c>
      <c r="F85" s="591" t="b">
        <f>A88=D85+11</f>
        <v>0</v>
      </c>
      <c r="G85" s="591"/>
      <c r="H85" s="591">
        <f t="shared" ref="H85" si="167">D85+17</f>
        <v>45033</v>
      </c>
      <c r="I85" s="456"/>
      <c r="J85" s="430">
        <f t="shared" si="158"/>
        <v>44992</v>
      </c>
      <c r="K85" s="430">
        <f t="shared" si="165"/>
        <v>44993</v>
      </c>
      <c r="L85" s="456"/>
      <c r="M85" s="146"/>
    </row>
    <row r="86" spans="1:13" ht="17.25" hidden="1" customHeight="1">
      <c r="A86" s="257"/>
      <c r="B86" s="674" t="s">
        <v>6034</v>
      </c>
      <c r="C86" s="590" t="s">
        <v>6035</v>
      </c>
      <c r="D86" s="590">
        <v>45023</v>
      </c>
      <c r="E86" s="590">
        <f t="shared" ref="E86" si="168">D86+8</f>
        <v>45031</v>
      </c>
      <c r="F86" s="590">
        <f t="shared" ref="F86" si="169">D86+11</f>
        <v>45034</v>
      </c>
      <c r="G86" s="591"/>
      <c r="H86" s="590">
        <f t="shared" ref="H86" si="170">D86+17</f>
        <v>45040</v>
      </c>
      <c r="I86" s="456"/>
      <c r="J86" s="430">
        <f t="shared" si="158"/>
        <v>44999</v>
      </c>
      <c r="K86" s="430">
        <f t="shared" si="165"/>
        <v>45000</v>
      </c>
      <c r="L86" s="456"/>
      <c r="M86" s="146"/>
    </row>
    <row r="87" spans="1:13" ht="17.25" hidden="1" customHeight="1">
      <c r="A87" s="257"/>
      <c r="B87" s="685" t="s">
        <v>5948</v>
      </c>
      <c r="C87" s="590" t="s">
        <v>6036</v>
      </c>
      <c r="D87" s="590">
        <v>45027</v>
      </c>
      <c r="E87" s="590">
        <f t="shared" ref="E87" si="171">D87+8</f>
        <v>45035</v>
      </c>
      <c r="F87" s="590">
        <f t="shared" ref="F87" si="172">D87+11</f>
        <v>45038</v>
      </c>
      <c r="G87" s="591"/>
      <c r="H87" s="590">
        <f t="shared" ref="H87" si="173">D87+17</f>
        <v>45044</v>
      </c>
      <c r="I87" s="456"/>
      <c r="J87" s="430">
        <f t="shared" si="158"/>
        <v>45006</v>
      </c>
      <c r="K87" s="430">
        <f t="shared" si="165"/>
        <v>45007</v>
      </c>
      <c r="L87" s="456"/>
      <c r="M87" s="146"/>
    </row>
    <row r="88" spans="1:13" ht="17.25" hidden="1" customHeight="1">
      <c r="A88" s="257"/>
      <c r="B88" s="426" t="s">
        <v>307</v>
      </c>
      <c r="C88" s="684" t="s">
        <v>6037</v>
      </c>
      <c r="D88" s="591">
        <f t="shared" si="154"/>
        <v>45034</v>
      </c>
      <c r="E88" s="591">
        <f t="shared" ref="E88" si="174">D88+8</f>
        <v>45042</v>
      </c>
      <c r="F88" s="591">
        <f t="shared" ref="F88" si="175">D88+11</f>
        <v>45045</v>
      </c>
      <c r="G88" s="591"/>
      <c r="H88" s="591">
        <f t="shared" ref="H88" si="176">D88+17</f>
        <v>45051</v>
      </c>
      <c r="I88" s="456"/>
      <c r="J88" s="430">
        <f t="shared" si="158"/>
        <v>45013</v>
      </c>
      <c r="K88" s="430">
        <f t="shared" si="165"/>
        <v>45014</v>
      </c>
      <c r="L88" s="456"/>
      <c r="M88" s="146"/>
    </row>
    <row r="89" spans="1:13" ht="17.25" hidden="1" customHeight="1">
      <c r="A89" s="257"/>
      <c r="B89" s="153" t="s">
        <v>5988</v>
      </c>
      <c r="C89" s="684" t="s">
        <v>6038</v>
      </c>
      <c r="D89" s="590">
        <v>45030</v>
      </c>
      <c r="E89" s="590">
        <f t="shared" ref="E89" si="177">D89+8</f>
        <v>45038</v>
      </c>
      <c r="F89" s="590">
        <f t="shared" ref="F89" si="178">D89+11</f>
        <v>45041</v>
      </c>
      <c r="G89" s="591"/>
      <c r="H89" s="590">
        <f t="shared" ref="H89" si="179">D89+17</f>
        <v>45047</v>
      </c>
      <c r="I89" s="456"/>
      <c r="J89" s="430">
        <f t="shared" si="158"/>
        <v>45020</v>
      </c>
      <c r="K89" s="430">
        <f t="shared" si="165"/>
        <v>45021</v>
      </c>
      <c r="L89" s="456"/>
      <c r="M89" s="146"/>
    </row>
    <row r="90" spans="1:13" ht="17.25" hidden="1" customHeight="1">
      <c r="A90" s="257"/>
      <c r="B90" s="153" t="s">
        <v>5962</v>
      </c>
      <c r="C90" s="684" t="s">
        <v>6039</v>
      </c>
      <c r="D90" s="590">
        <v>45037</v>
      </c>
      <c r="E90" s="590">
        <f>D90+13</f>
        <v>45050</v>
      </c>
      <c r="F90" s="590">
        <f t="shared" ref="F90:F91" si="180">D90+11</f>
        <v>45048</v>
      </c>
      <c r="G90" s="591"/>
      <c r="H90" s="590">
        <f t="shared" ref="H90:H91" si="181">D90+17</f>
        <v>45054</v>
      </c>
      <c r="I90" s="456"/>
      <c r="J90" s="430">
        <f t="shared" si="158"/>
        <v>45027</v>
      </c>
      <c r="K90" s="430">
        <f t="shared" ref="K90:K91" si="182">K89+7</f>
        <v>45028</v>
      </c>
      <c r="L90" s="456"/>
      <c r="M90" s="146"/>
    </row>
    <row r="91" spans="1:13" ht="17.25" hidden="1" customHeight="1">
      <c r="A91" s="257"/>
      <c r="B91" s="592" t="s">
        <v>5956</v>
      </c>
      <c r="C91" s="693" t="s">
        <v>6040</v>
      </c>
      <c r="D91" s="673">
        <v>45044</v>
      </c>
      <c r="E91" s="673">
        <f>D91+15</f>
        <v>45059</v>
      </c>
      <c r="F91" s="673">
        <f t="shared" si="180"/>
        <v>45055</v>
      </c>
      <c r="G91" s="694"/>
      <c r="H91" s="673">
        <f t="shared" si="181"/>
        <v>45061</v>
      </c>
      <c r="I91" s="456"/>
      <c r="J91" s="430">
        <f t="shared" si="158"/>
        <v>45034</v>
      </c>
      <c r="K91" s="430">
        <f t="shared" si="182"/>
        <v>45035</v>
      </c>
      <c r="L91" s="456"/>
      <c r="M91" s="146"/>
    </row>
    <row r="92" spans="1:13" ht="17.25" hidden="1" customHeight="1">
      <c r="A92" s="257"/>
      <c r="B92" s="153" t="s">
        <v>5167</v>
      </c>
      <c r="C92" s="320" t="s">
        <v>6041</v>
      </c>
      <c r="D92" s="320">
        <v>45048</v>
      </c>
      <c r="E92" s="320">
        <f t="shared" ref="E92:E93" si="183">D92+8</f>
        <v>45056</v>
      </c>
      <c r="F92" s="320">
        <f t="shared" ref="F92:F93" si="184">D92+11</f>
        <v>45059</v>
      </c>
      <c r="G92" s="479"/>
      <c r="H92" s="320">
        <f t="shared" ref="H92:H93" si="185">D92+17</f>
        <v>45065</v>
      </c>
      <c r="I92" s="456"/>
      <c r="J92" s="430">
        <f t="shared" si="158"/>
        <v>45041</v>
      </c>
      <c r="K92" s="430">
        <f t="shared" ref="K92:K105" si="186">K91+7</f>
        <v>45042</v>
      </c>
      <c r="L92" s="456"/>
      <c r="M92" s="146"/>
    </row>
    <row r="93" spans="1:13" ht="17.25" hidden="1" customHeight="1">
      <c r="A93" s="257"/>
      <c r="B93" s="153" t="s">
        <v>5945</v>
      </c>
      <c r="C93" s="320" t="s">
        <v>6042</v>
      </c>
      <c r="D93" s="320">
        <v>45054</v>
      </c>
      <c r="E93" s="320">
        <f t="shared" si="183"/>
        <v>45062</v>
      </c>
      <c r="F93" s="320">
        <f t="shared" si="184"/>
        <v>45065</v>
      </c>
      <c r="G93" s="479"/>
      <c r="H93" s="320">
        <f t="shared" si="185"/>
        <v>45071</v>
      </c>
      <c r="I93" s="456"/>
      <c r="J93" s="430">
        <f t="shared" si="158"/>
        <v>45048</v>
      </c>
      <c r="K93" s="430">
        <f t="shared" si="186"/>
        <v>45049</v>
      </c>
      <c r="L93" s="456"/>
      <c r="M93" s="146"/>
    </row>
    <row r="94" spans="1:13" ht="17.25" hidden="1" customHeight="1">
      <c r="A94" s="257"/>
      <c r="B94" s="153" t="s">
        <v>5964</v>
      </c>
      <c r="C94" s="320" t="s">
        <v>6043</v>
      </c>
      <c r="D94" s="320">
        <v>45064</v>
      </c>
      <c r="E94" s="320">
        <f t="shared" ref="E94:E97" si="187">D94+8</f>
        <v>45072</v>
      </c>
      <c r="F94" s="320">
        <f t="shared" ref="F94:F97" si="188">D94+11</f>
        <v>45075</v>
      </c>
      <c r="G94" s="479"/>
      <c r="H94" s="320">
        <f t="shared" ref="H94:H97" si="189">D94+17</f>
        <v>45081</v>
      </c>
      <c r="I94" s="456"/>
      <c r="J94" s="430">
        <f t="shared" si="158"/>
        <v>45055</v>
      </c>
      <c r="K94" s="430">
        <f t="shared" si="186"/>
        <v>45056</v>
      </c>
      <c r="L94" s="456"/>
      <c r="M94" s="146"/>
    </row>
    <row r="95" spans="1:13" ht="17.25" hidden="1" customHeight="1">
      <c r="A95" s="257"/>
      <c r="B95" s="153" t="s">
        <v>5966</v>
      </c>
      <c r="C95" s="320" t="s">
        <v>6044</v>
      </c>
      <c r="D95" s="320">
        <v>45070</v>
      </c>
      <c r="E95" s="320">
        <f t="shared" si="187"/>
        <v>45078</v>
      </c>
      <c r="F95" s="320">
        <f t="shared" si="188"/>
        <v>45081</v>
      </c>
      <c r="G95" s="479"/>
      <c r="H95" s="320">
        <f t="shared" si="189"/>
        <v>45087</v>
      </c>
      <c r="I95" s="456"/>
      <c r="J95" s="430">
        <f t="shared" si="158"/>
        <v>45062</v>
      </c>
      <c r="K95" s="430">
        <f t="shared" si="186"/>
        <v>45063</v>
      </c>
      <c r="L95" s="456"/>
      <c r="M95" s="146"/>
    </row>
    <row r="96" spans="1:13" ht="17.25" hidden="1" customHeight="1">
      <c r="A96" s="257"/>
      <c r="B96" s="153" t="s">
        <v>5968</v>
      </c>
      <c r="C96" s="320" t="s">
        <v>6045</v>
      </c>
      <c r="D96" s="320">
        <v>45081</v>
      </c>
      <c r="E96" s="320">
        <f t="shared" si="187"/>
        <v>45089</v>
      </c>
      <c r="F96" s="320">
        <f t="shared" si="188"/>
        <v>45092</v>
      </c>
      <c r="G96" s="479"/>
      <c r="H96" s="320">
        <f t="shared" si="189"/>
        <v>45098</v>
      </c>
      <c r="I96" s="456"/>
      <c r="J96" s="430">
        <f t="shared" si="158"/>
        <v>45069</v>
      </c>
      <c r="K96" s="430">
        <f t="shared" si="186"/>
        <v>45070</v>
      </c>
      <c r="L96" s="456"/>
      <c r="M96" s="146"/>
    </row>
    <row r="97" spans="1:13" ht="17.25" hidden="1" customHeight="1">
      <c r="A97" s="257"/>
      <c r="B97" s="153" t="s">
        <v>5970</v>
      </c>
      <c r="C97" s="320" t="s">
        <v>6046</v>
      </c>
      <c r="D97" s="320">
        <v>45089</v>
      </c>
      <c r="E97" s="320">
        <f t="shared" si="187"/>
        <v>45097</v>
      </c>
      <c r="F97" s="320">
        <f t="shared" si="188"/>
        <v>45100</v>
      </c>
      <c r="G97" s="479"/>
      <c r="H97" s="320">
        <f t="shared" si="189"/>
        <v>45106</v>
      </c>
      <c r="I97" s="456"/>
      <c r="J97" s="430">
        <f t="shared" si="158"/>
        <v>45076</v>
      </c>
      <c r="K97" s="430">
        <f t="shared" si="186"/>
        <v>45077</v>
      </c>
      <c r="L97" s="456"/>
      <c r="M97" s="146"/>
    </row>
    <row r="98" spans="1:13" ht="17.25" hidden="1" customHeight="1">
      <c r="A98" s="257"/>
      <c r="B98" s="153" t="s">
        <v>6047</v>
      </c>
      <c r="C98" s="320" t="s">
        <v>6048</v>
      </c>
      <c r="D98" s="320">
        <v>45097</v>
      </c>
      <c r="E98" s="320">
        <f t="shared" ref="E98" si="190">D98+8</f>
        <v>45105</v>
      </c>
      <c r="F98" s="320">
        <f t="shared" ref="F98" si="191">D98+11</f>
        <v>45108</v>
      </c>
      <c r="G98" s="479"/>
      <c r="H98" s="320">
        <f t="shared" ref="H98" si="192">D98+17</f>
        <v>45114</v>
      </c>
      <c r="I98" s="456"/>
      <c r="J98" s="430">
        <f t="shared" si="158"/>
        <v>45083</v>
      </c>
      <c r="K98" s="430">
        <f t="shared" si="186"/>
        <v>45084</v>
      </c>
      <c r="L98" s="456"/>
      <c r="M98" s="146"/>
    </row>
    <row r="99" spans="1:13" ht="17.25" hidden="1" customHeight="1">
      <c r="A99" s="257"/>
      <c r="B99" s="153" t="s">
        <v>6022</v>
      </c>
      <c r="C99" s="320" t="s">
        <v>6049</v>
      </c>
      <c r="D99" s="320">
        <v>45094</v>
      </c>
      <c r="E99" s="320">
        <f t="shared" ref="E99" si="193">D99+8</f>
        <v>45102</v>
      </c>
      <c r="F99" s="320">
        <f t="shared" ref="F99" si="194">D99+11</f>
        <v>45105</v>
      </c>
      <c r="G99" s="479"/>
      <c r="H99" s="320">
        <f t="shared" ref="H99" si="195">D99+17</f>
        <v>45111</v>
      </c>
      <c r="I99" s="456"/>
      <c r="J99" s="430">
        <f t="shared" si="158"/>
        <v>45090</v>
      </c>
      <c r="K99" s="430">
        <f t="shared" si="186"/>
        <v>45091</v>
      </c>
      <c r="L99" s="456"/>
      <c r="M99" s="146"/>
    </row>
    <row r="100" spans="1:13" ht="17.25" hidden="1" customHeight="1">
      <c r="A100" s="257"/>
      <c r="B100" s="153" t="s">
        <v>6034</v>
      </c>
      <c r="C100" s="320" t="s">
        <v>6050</v>
      </c>
      <c r="D100" s="320">
        <v>45105</v>
      </c>
      <c r="E100" s="320">
        <f t="shared" ref="E100" si="196">D100+8</f>
        <v>45113</v>
      </c>
      <c r="F100" s="479">
        <f t="shared" ref="F100" si="197">D100+11</f>
        <v>45116</v>
      </c>
      <c r="G100" s="479"/>
      <c r="H100" s="320">
        <f t="shared" ref="H100" si="198">D100+17</f>
        <v>45122</v>
      </c>
      <c r="I100" s="456"/>
      <c r="J100" s="430">
        <f t="shared" si="158"/>
        <v>45097</v>
      </c>
      <c r="K100" s="430">
        <f t="shared" si="186"/>
        <v>45098</v>
      </c>
      <c r="L100" s="456"/>
      <c r="M100" s="146"/>
    </row>
    <row r="101" spans="1:13" ht="17.25" hidden="1" customHeight="1">
      <c r="A101" s="257"/>
      <c r="B101" s="153" t="s">
        <v>5948</v>
      </c>
      <c r="C101" s="320" t="s">
        <v>6051</v>
      </c>
      <c r="D101" s="320">
        <v>45113</v>
      </c>
      <c r="E101" s="320">
        <f t="shared" ref="E101" si="199">D101+8</f>
        <v>45121</v>
      </c>
      <c r="F101" s="320">
        <f t="shared" ref="F101" si="200">D101+11</f>
        <v>45124</v>
      </c>
      <c r="G101" s="479"/>
      <c r="H101" s="320">
        <f t="shared" ref="H101" si="201">D101+17</f>
        <v>45130</v>
      </c>
      <c r="I101" s="456"/>
      <c r="J101" s="430">
        <f t="shared" si="158"/>
        <v>45104</v>
      </c>
      <c r="K101" s="430">
        <f t="shared" si="186"/>
        <v>45105</v>
      </c>
      <c r="L101" s="456"/>
      <c r="M101" s="146"/>
    </row>
    <row r="102" spans="1:13" ht="17.25" hidden="1" customHeight="1">
      <c r="A102" s="257"/>
      <c r="B102" s="153" t="s">
        <v>5988</v>
      </c>
      <c r="C102" s="320" t="s">
        <v>6052</v>
      </c>
      <c r="D102" s="320">
        <v>45121</v>
      </c>
      <c r="E102" s="320">
        <f t="shared" ref="E102" si="202">D102+8</f>
        <v>45129</v>
      </c>
      <c r="F102" s="320">
        <f t="shared" ref="F102" si="203">D102+11</f>
        <v>45132</v>
      </c>
      <c r="G102" s="479"/>
      <c r="H102" s="320">
        <f t="shared" ref="H102" si="204">D102+17</f>
        <v>45138</v>
      </c>
      <c r="I102" s="456"/>
      <c r="J102" s="430">
        <f t="shared" si="158"/>
        <v>45111</v>
      </c>
      <c r="K102" s="430">
        <f t="shared" si="186"/>
        <v>45112</v>
      </c>
      <c r="L102" s="456"/>
      <c r="M102" s="146"/>
    </row>
    <row r="103" spans="1:13" ht="17.25" hidden="1" customHeight="1">
      <c r="A103" s="257"/>
      <c r="B103" s="153" t="s">
        <v>5962</v>
      </c>
      <c r="C103" s="320" t="s">
        <v>6053</v>
      </c>
      <c r="D103" s="320">
        <v>45127</v>
      </c>
      <c r="E103" s="320">
        <f>D103+8</f>
        <v>45135</v>
      </c>
      <c r="F103" s="320">
        <f t="shared" ref="F103" si="205">D103+11</f>
        <v>45138</v>
      </c>
      <c r="G103" s="479"/>
      <c r="H103" s="320">
        <f t="shared" ref="H103" si="206">D103+17</f>
        <v>45144</v>
      </c>
      <c r="I103" s="456"/>
      <c r="J103" s="430">
        <f t="shared" si="158"/>
        <v>45118</v>
      </c>
      <c r="K103" s="430">
        <f t="shared" si="186"/>
        <v>45119</v>
      </c>
      <c r="L103" s="456"/>
      <c r="M103" s="146"/>
    </row>
    <row r="104" spans="1:13" ht="17.25" hidden="1" customHeight="1">
      <c r="A104" s="257"/>
      <c r="B104" s="153" t="s">
        <v>5956</v>
      </c>
      <c r="C104" s="320" t="s">
        <v>6054</v>
      </c>
      <c r="D104" s="320">
        <v>45137</v>
      </c>
      <c r="E104" s="320">
        <f t="shared" ref="E104" si="207">D104+8</f>
        <v>45145</v>
      </c>
      <c r="F104" s="320">
        <f t="shared" ref="F104" si="208">D104+11</f>
        <v>45148</v>
      </c>
      <c r="G104" s="479"/>
      <c r="H104" s="320">
        <f t="shared" ref="H104" si="209">D104+17</f>
        <v>45154</v>
      </c>
      <c r="I104" s="456"/>
      <c r="J104" s="430">
        <f t="shared" si="158"/>
        <v>45125</v>
      </c>
      <c r="K104" s="430">
        <f t="shared" si="186"/>
        <v>45126</v>
      </c>
      <c r="L104" s="456"/>
      <c r="M104" s="146"/>
    </row>
    <row r="105" spans="1:13" ht="17.25" hidden="1" customHeight="1">
      <c r="A105" s="257"/>
      <c r="B105" s="153" t="s">
        <v>5945</v>
      </c>
      <c r="C105" s="320" t="s">
        <v>6055</v>
      </c>
      <c r="D105" s="320">
        <v>45143</v>
      </c>
      <c r="E105" s="320">
        <f t="shared" ref="E105" si="210">D105+8</f>
        <v>45151</v>
      </c>
      <c r="F105" s="320">
        <f t="shared" ref="F105" si="211">D105+11</f>
        <v>45154</v>
      </c>
      <c r="G105" s="479"/>
      <c r="H105" s="320">
        <f t="shared" ref="H105" si="212">D105+17</f>
        <v>45160</v>
      </c>
      <c r="I105" s="456"/>
      <c r="J105" s="430">
        <f t="shared" si="158"/>
        <v>45132</v>
      </c>
      <c r="K105" s="430">
        <f t="shared" si="186"/>
        <v>45133</v>
      </c>
      <c r="L105" s="456"/>
      <c r="M105" s="146"/>
    </row>
    <row r="106" spans="1:13" ht="17.25" hidden="1" customHeight="1">
      <c r="A106" s="257"/>
      <c r="B106" s="153" t="s">
        <v>5964</v>
      </c>
      <c r="C106" s="320" t="s">
        <v>6056</v>
      </c>
      <c r="D106" s="320">
        <v>45156</v>
      </c>
      <c r="E106" s="320">
        <f t="shared" ref="E106" si="213">D106+8</f>
        <v>45164</v>
      </c>
      <c r="F106" s="320">
        <v>45168</v>
      </c>
      <c r="G106" s="479"/>
      <c r="H106" s="320">
        <f t="shared" ref="H106" si="214">D106+17</f>
        <v>45173</v>
      </c>
      <c r="I106" s="456"/>
      <c r="J106" s="430">
        <f>J105+7</f>
        <v>45139</v>
      </c>
      <c r="K106" s="430">
        <f>K105+7</f>
        <v>45140</v>
      </c>
      <c r="L106" s="456"/>
      <c r="M106" s="705"/>
    </row>
    <row r="107" spans="1:13" ht="17.25" hidden="1" customHeight="1">
      <c r="A107" s="257"/>
      <c r="B107" s="216" t="s">
        <v>307</v>
      </c>
      <c r="C107" s="320" t="s">
        <v>6057</v>
      </c>
      <c r="D107" s="546">
        <v>45155</v>
      </c>
      <c r="E107" s="546">
        <f t="shared" ref="E107" si="215">D107+8</f>
        <v>45163</v>
      </c>
      <c r="F107" s="546">
        <f t="shared" ref="F107" si="216">D107+11</f>
        <v>45166</v>
      </c>
      <c r="G107" s="479"/>
      <c r="H107" s="546">
        <f t="shared" ref="H107" si="217">D107+17</f>
        <v>45172</v>
      </c>
      <c r="I107" s="549"/>
      <c r="J107" s="720">
        <f>J106+7</f>
        <v>45146</v>
      </c>
      <c r="K107" s="720">
        <f>K106+7</f>
        <v>45147</v>
      </c>
      <c r="L107" s="146"/>
      <c r="M107" s="146"/>
    </row>
    <row r="108" spans="1:13" ht="17.25" hidden="1" customHeight="1">
      <c r="A108" s="257"/>
      <c r="B108" s="153" t="s">
        <v>5966</v>
      </c>
      <c r="C108" s="320" t="s">
        <v>6058</v>
      </c>
      <c r="D108" s="566">
        <v>45170</v>
      </c>
      <c r="E108" s="566">
        <v>45180</v>
      </c>
      <c r="F108" s="566">
        <f t="shared" ref="F108" si="218">D108+11</f>
        <v>45181</v>
      </c>
      <c r="G108" s="479"/>
      <c r="H108" s="566">
        <f t="shared" ref="H108" si="219">D108+17</f>
        <v>45187</v>
      </c>
      <c r="I108" s="456"/>
      <c r="J108" s="430">
        <v>45155</v>
      </c>
      <c r="K108" s="430">
        <f>J108+2</f>
        <v>45157</v>
      </c>
      <c r="L108" s="705"/>
      <c r="M108" s="705"/>
    </row>
    <row r="109" spans="1:13" ht="17.25" hidden="1" customHeight="1">
      <c r="A109" s="257"/>
      <c r="B109" s="153" t="s">
        <v>5968</v>
      </c>
      <c r="C109" s="320" t="s">
        <v>6059</v>
      </c>
      <c r="D109" s="566">
        <v>45164</v>
      </c>
      <c r="E109" s="566">
        <f t="shared" ref="E109" si="220">D109+8</f>
        <v>45172</v>
      </c>
      <c r="F109" s="566">
        <f t="shared" ref="F109" si="221">D109+11</f>
        <v>45175</v>
      </c>
      <c r="G109" s="479"/>
      <c r="H109" s="566">
        <f t="shared" ref="H109" si="222">D109+17</f>
        <v>45181</v>
      </c>
      <c r="I109" s="456"/>
      <c r="J109" s="430">
        <f t="shared" ref="J109:K114" si="223">J108+7</f>
        <v>45162</v>
      </c>
      <c r="K109" s="430">
        <f t="shared" si="223"/>
        <v>45164</v>
      </c>
      <c r="L109" s="432"/>
      <c r="M109" s="432"/>
    </row>
    <row r="110" spans="1:13" ht="17.25" hidden="1" customHeight="1">
      <c r="A110" s="257"/>
      <c r="B110" s="153" t="s">
        <v>5970</v>
      </c>
      <c r="C110" s="320" t="s">
        <v>6060</v>
      </c>
      <c r="D110" s="566">
        <v>45176</v>
      </c>
      <c r="E110" s="566">
        <f t="shared" ref="E110" si="224">D110+8</f>
        <v>45184</v>
      </c>
      <c r="F110" s="566">
        <f t="shared" ref="F110" si="225">D110+11</f>
        <v>45187</v>
      </c>
      <c r="G110" s="479"/>
      <c r="H110" s="566">
        <f t="shared" ref="H110" si="226">D110+17</f>
        <v>45193</v>
      </c>
      <c r="I110" s="456"/>
      <c r="J110" s="430">
        <f t="shared" si="223"/>
        <v>45169</v>
      </c>
      <c r="K110" s="430">
        <f t="shared" si="223"/>
        <v>45171</v>
      </c>
      <c r="L110" s="146"/>
      <c r="M110" s="146"/>
    </row>
    <row r="111" spans="1:13" ht="17.25" hidden="1" customHeight="1">
      <c r="A111" s="257"/>
      <c r="B111" s="153" t="s">
        <v>6022</v>
      </c>
      <c r="C111" s="320" t="s">
        <v>6061</v>
      </c>
      <c r="D111" s="566">
        <v>45183</v>
      </c>
      <c r="E111" s="566">
        <f t="shared" ref="E111" si="227">D111+8</f>
        <v>45191</v>
      </c>
      <c r="F111" s="566">
        <f t="shared" ref="F111" si="228">D111+11</f>
        <v>45194</v>
      </c>
      <c r="G111" s="479"/>
      <c r="H111" s="566">
        <f t="shared" ref="H111" si="229">D111+17</f>
        <v>45200</v>
      </c>
      <c r="I111" s="456"/>
      <c r="J111" s="430">
        <f t="shared" si="223"/>
        <v>45176</v>
      </c>
      <c r="K111" s="430">
        <f t="shared" si="223"/>
        <v>45178</v>
      </c>
      <c r="L111" s="146"/>
      <c r="M111" s="146"/>
    </row>
    <row r="112" spans="1:13" ht="17.25" hidden="1" customHeight="1">
      <c r="A112" s="257"/>
      <c r="B112" s="153" t="s">
        <v>6047</v>
      </c>
      <c r="C112" s="320" t="s">
        <v>6062</v>
      </c>
      <c r="D112" s="566">
        <v>45190</v>
      </c>
      <c r="E112" s="566">
        <f t="shared" ref="E112" si="230">D112+8</f>
        <v>45198</v>
      </c>
      <c r="F112" s="566">
        <f t="shared" ref="F112" si="231">D112+11</f>
        <v>45201</v>
      </c>
      <c r="G112" s="479"/>
      <c r="H112" s="566">
        <f t="shared" ref="H112" si="232">D112+17</f>
        <v>45207</v>
      </c>
      <c r="I112" s="456"/>
      <c r="J112" s="430">
        <f t="shared" si="223"/>
        <v>45183</v>
      </c>
      <c r="K112" s="430">
        <f t="shared" si="223"/>
        <v>45185</v>
      </c>
      <c r="L112" s="146"/>
      <c r="M112" s="146"/>
    </row>
    <row r="113" spans="1:13" ht="17.25" hidden="1" customHeight="1">
      <c r="A113" s="257"/>
      <c r="B113" s="216" t="s">
        <v>307</v>
      </c>
      <c r="C113" s="320" t="s">
        <v>6063</v>
      </c>
      <c r="D113" s="546">
        <f t="shared" ref="D113" si="233">D112+7</f>
        <v>45197</v>
      </c>
      <c r="E113" s="546">
        <f t="shared" ref="E113" si="234">D113+8</f>
        <v>45205</v>
      </c>
      <c r="F113" s="546">
        <f t="shared" ref="F113" si="235">D113+11</f>
        <v>45208</v>
      </c>
      <c r="G113" s="479"/>
      <c r="H113" s="546">
        <f t="shared" ref="H113" si="236">D113+17</f>
        <v>45214</v>
      </c>
      <c r="I113" s="549"/>
      <c r="J113" s="548">
        <f t="shared" si="223"/>
        <v>45190</v>
      </c>
      <c r="K113" s="548">
        <f t="shared" si="223"/>
        <v>45192</v>
      </c>
      <c r="L113" s="146"/>
      <c r="M113" s="146"/>
    </row>
    <row r="114" spans="1:13" ht="17.25" hidden="1" customHeight="1">
      <c r="A114" s="257"/>
      <c r="B114" s="153" t="s">
        <v>5948</v>
      </c>
      <c r="C114" s="320" t="s">
        <v>4990</v>
      </c>
      <c r="D114" s="566">
        <v>45198</v>
      </c>
      <c r="E114" s="566">
        <f t="shared" ref="E114" si="237">D114+8</f>
        <v>45206</v>
      </c>
      <c r="F114" s="566">
        <f t="shared" ref="F114" si="238">D114+11</f>
        <v>45209</v>
      </c>
      <c r="G114" s="479"/>
      <c r="H114" s="566">
        <f t="shared" ref="H114" si="239">D114+17</f>
        <v>45215</v>
      </c>
      <c r="I114" s="456"/>
      <c r="J114" s="430">
        <f t="shared" si="223"/>
        <v>45197</v>
      </c>
      <c r="K114" s="430">
        <f t="shared" si="223"/>
        <v>45199</v>
      </c>
      <c r="L114" s="146"/>
      <c r="M114" s="146"/>
    </row>
    <row r="115" spans="1:13" ht="17.25" hidden="1" customHeight="1">
      <c r="A115" s="257"/>
      <c r="B115" s="153" t="s">
        <v>5988</v>
      </c>
      <c r="C115" s="320" t="s">
        <v>4992</v>
      </c>
      <c r="D115" s="566">
        <v>45205</v>
      </c>
      <c r="E115" s="566">
        <f t="shared" ref="E115:E123" si="240">D115+8</f>
        <v>45213</v>
      </c>
      <c r="F115" s="566">
        <f t="shared" ref="F115:F123" si="241">D115+11</f>
        <v>45216</v>
      </c>
      <c r="G115" s="479"/>
      <c r="H115" s="566">
        <f t="shared" ref="H115:H123" si="242">D115+17</f>
        <v>45222</v>
      </c>
      <c r="I115" s="456"/>
      <c r="J115" s="430">
        <f t="shared" ref="J115:K136" si="243">J114+7</f>
        <v>45204</v>
      </c>
      <c r="K115" s="430">
        <f t="shared" si="243"/>
        <v>45206</v>
      </c>
      <c r="L115" s="146"/>
      <c r="M115" s="146"/>
    </row>
    <row r="116" spans="1:13" ht="17.25" hidden="1" customHeight="1">
      <c r="A116" s="257"/>
      <c r="B116" s="153" t="s">
        <v>5962</v>
      </c>
      <c r="C116" s="320" t="s">
        <v>4994</v>
      </c>
      <c r="D116" s="566">
        <v>45211</v>
      </c>
      <c r="E116" s="546">
        <f t="shared" si="240"/>
        <v>45219</v>
      </c>
      <c r="F116" s="546">
        <f t="shared" si="241"/>
        <v>45222</v>
      </c>
      <c r="G116" s="479"/>
      <c r="H116" s="546">
        <f t="shared" si="242"/>
        <v>45228</v>
      </c>
      <c r="I116" s="456"/>
      <c r="J116" s="430">
        <f t="shared" si="243"/>
        <v>45211</v>
      </c>
      <c r="K116" s="430">
        <f t="shared" si="243"/>
        <v>45213</v>
      </c>
      <c r="L116" s="146" t="s">
        <v>6064</v>
      </c>
      <c r="M116" s="146"/>
    </row>
    <row r="117" spans="1:13" ht="17.25" hidden="1" customHeight="1">
      <c r="A117" s="257"/>
      <c r="B117" s="153" t="s">
        <v>5956</v>
      </c>
      <c r="C117" s="320" t="s">
        <v>4996</v>
      </c>
      <c r="D117" s="566">
        <v>45219</v>
      </c>
      <c r="E117" s="566">
        <f t="shared" si="240"/>
        <v>45227</v>
      </c>
      <c r="F117" s="566">
        <f t="shared" si="241"/>
        <v>45230</v>
      </c>
      <c r="G117" s="479"/>
      <c r="H117" s="566">
        <f t="shared" si="242"/>
        <v>45236</v>
      </c>
      <c r="I117" s="456"/>
      <c r="J117" s="430">
        <f t="shared" si="243"/>
        <v>45218</v>
      </c>
      <c r="K117" s="430">
        <f t="shared" si="243"/>
        <v>45220</v>
      </c>
      <c r="L117" s="146"/>
      <c r="M117" s="146"/>
    </row>
    <row r="118" spans="1:13" ht="17.25" hidden="1" customHeight="1">
      <c r="A118" s="257"/>
      <c r="B118" s="153" t="s">
        <v>5945</v>
      </c>
      <c r="C118" s="320" t="s">
        <v>4998</v>
      </c>
      <c r="D118" s="566">
        <v>45226</v>
      </c>
      <c r="E118" s="566">
        <f t="shared" si="240"/>
        <v>45234</v>
      </c>
      <c r="F118" s="566">
        <f t="shared" si="241"/>
        <v>45237</v>
      </c>
      <c r="G118" s="479"/>
      <c r="H118" s="566">
        <f t="shared" si="242"/>
        <v>45243</v>
      </c>
      <c r="I118" s="456"/>
      <c r="J118" s="430">
        <f t="shared" si="243"/>
        <v>45225</v>
      </c>
      <c r="K118" s="430">
        <f t="shared" si="243"/>
        <v>45227</v>
      </c>
      <c r="L118" s="146"/>
      <c r="M118" s="146"/>
    </row>
    <row r="119" spans="1:13" ht="17.25" hidden="1" customHeight="1">
      <c r="A119" s="257"/>
      <c r="B119" s="153" t="s">
        <v>5972</v>
      </c>
      <c r="C119" s="320" t="s">
        <v>5000</v>
      </c>
      <c r="D119" s="566">
        <v>45233</v>
      </c>
      <c r="E119" s="566">
        <f t="shared" si="240"/>
        <v>45241</v>
      </c>
      <c r="F119" s="566">
        <f t="shared" si="241"/>
        <v>45244</v>
      </c>
      <c r="G119" s="479"/>
      <c r="H119" s="566">
        <f t="shared" si="242"/>
        <v>45250</v>
      </c>
      <c r="I119" s="456"/>
      <c r="J119" s="430">
        <f t="shared" si="243"/>
        <v>45232</v>
      </c>
      <c r="K119" s="430">
        <f t="shared" si="243"/>
        <v>45234</v>
      </c>
      <c r="L119" s="146"/>
      <c r="M119" s="146"/>
    </row>
    <row r="120" spans="1:13" ht="17.25" hidden="1" customHeight="1">
      <c r="A120" s="257"/>
      <c r="B120" s="153" t="s">
        <v>5964</v>
      </c>
      <c r="C120" s="320" t="s">
        <v>5002</v>
      </c>
      <c r="D120" s="566">
        <f t="shared" ref="D120:D136" si="244">D119+7</f>
        <v>45240</v>
      </c>
      <c r="E120" s="566">
        <f t="shared" si="240"/>
        <v>45248</v>
      </c>
      <c r="F120" s="566">
        <f t="shared" si="241"/>
        <v>45251</v>
      </c>
      <c r="G120" s="479"/>
      <c r="H120" s="566">
        <f t="shared" si="242"/>
        <v>45257</v>
      </c>
      <c r="I120" s="456"/>
      <c r="J120" s="430">
        <f t="shared" si="243"/>
        <v>45239</v>
      </c>
      <c r="K120" s="430">
        <f t="shared" si="243"/>
        <v>45241</v>
      </c>
      <c r="L120" s="146"/>
      <c r="M120" s="146"/>
    </row>
    <row r="121" spans="1:13" ht="17.25" hidden="1" customHeight="1">
      <c r="A121" s="257"/>
      <c r="B121" s="153" t="s">
        <v>5968</v>
      </c>
      <c r="C121" s="320" t="s">
        <v>5004</v>
      </c>
      <c r="D121" s="566">
        <f t="shared" si="244"/>
        <v>45247</v>
      </c>
      <c r="E121" s="566">
        <f t="shared" si="240"/>
        <v>45255</v>
      </c>
      <c r="F121" s="566">
        <f t="shared" si="241"/>
        <v>45258</v>
      </c>
      <c r="G121" s="479"/>
      <c r="H121" s="566">
        <f t="shared" si="242"/>
        <v>45264</v>
      </c>
      <c r="I121" s="456"/>
      <c r="J121" s="430">
        <f t="shared" si="243"/>
        <v>45246</v>
      </c>
      <c r="K121" s="430">
        <f t="shared" si="243"/>
        <v>45248</v>
      </c>
      <c r="L121" s="146"/>
      <c r="M121" s="146"/>
    </row>
    <row r="122" spans="1:13" ht="17.25" hidden="1" customHeight="1">
      <c r="A122" s="257"/>
      <c r="B122" s="153" t="s">
        <v>5966</v>
      </c>
      <c r="C122" s="320" t="s">
        <v>5006</v>
      </c>
      <c r="D122" s="566">
        <f t="shared" si="244"/>
        <v>45254</v>
      </c>
      <c r="E122" s="566">
        <f t="shared" si="240"/>
        <v>45262</v>
      </c>
      <c r="F122" s="566">
        <f t="shared" si="241"/>
        <v>45265</v>
      </c>
      <c r="G122" s="479"/>
      <c r="H122" s="566">
        <f t="shared" si="242"/>
        <v>45271</v>
      </c>
      <c r="I122" s="456"/>
      <c r="J122" s="430">
        <f t="shared" si="243"/>
        <v>45253</v>
      </c>
      <c r="K122" s="430">
        <f t="shared" si="243"/>
        <v>45255</v>
      </c>
      <c r="L122" s="146"/>
      <c r="M122" s="146"/>
    </row>
    <row r="123" spans="1:13" ht="17.25" hidden="1" customHeight="1">
      <c r="A123" s="257"/>
      <c r="B123" s="153" t="s">
        <v>5970</v>
      </c>
      <c r="C123" s="320" t="s">
        <v>5008</v>
      </c>
      <c r="D123" s="566">
        <f t="shared" si="244"/>
        <v>45261</v>
      </c>
      <c r="E123" s="566">
        <f t="shared" si="240"/>
        <v>45269</v>
      </c>
      <c r="F123" s="566">
        <f t="shared" si="241"/>
        <v>45272</v>
      </c>
      <c r="G123" s="479"/>
      <c r="H123" s="566">
        <f t="shared" si="242"/>
        <v>45278</v>
      </c>
      <c r="I123" s="456"/>
      <c r="J123" s="430">
        <f t="shared" si="243"/>
        <v>45260</v>
      </c>
      <c r="K123" s="430">
        <f t="shared" si="243"/>
        <v>45262</v>
      </c>
      <c r="L123" s="146"/>
      <c r="M123" s="146"/>
    </row>
    <row r="124" spans="1:13" ht="17.25" hidden="1" customHeight="1">
      <c r="A124" s="257"/>
      <c r="B124" s="153" t="s">
        <v>6022</v>
      </c>
      <c r="C124" s="320" t="s">
        <v>5010</v>
      </c>
      <c r="D124" s="566">
        <f t="shared" si="244"/>
        <v>45268</v>
      </c>
      <c r="E124" s="566">
        <f t="shared" ref="E124:E127" si="245">D124+8</f>
        <v>45276</v>
      </c>
      <c r="F124" s="566">
        <f t="shared" ref="F124:F127" si="246">D124+11</f>
        <v>45279</v>
      </c>
      <c r="G124" s="479"/>
      <c r="H124" s="566">
        <f t="shared" ref="H124:H127" si="247">D124+17</f>
        <v>45285</v>
      </c>
      <c r="I124" s="456"/>
      <c r="J124" s="430">
        <f t="shared" si="243"/>
        <v>45267</v>
      </c>
      <c r="K124" s="430">
        <f t="shared" si="243"/>
        <v>45269</v>
      </c>
      <c r="L124" s="146"/>
      <c r="M124" s="146"/>
    </row>
    <row r="125" spans="1:13" ht="17.25" hidden="1" customHeight="1">
      <c r="A125" s="257"/>
      <c r="B125" s="216" t="s">
        <v>307</v>
      </c>
      <c r="C125" s="320" t="s">
        <v>5012</v>
      </c>
      <c r="D125" s="546">
        <f t="shared" si="244"/>
        <v>45275</v>
      </c>
      <c r="E125" s="546">
        <f t="shared" si="245"/>
        <v>45283</v>
      </c>
      <c r="F125" s="546">
        <f t="shared" si="246"/>
        <v>45286</v>
      </c>
      <c r="G125" s="479"/>
      <c r="H125" s="546">
        <f t="shared" si="247"/>
        <v>45292</v>
      </c>
      <c r="I125" s="549"/>
      <c r="J125" s="548">
        <f t="shared" si="243"/>
        <v>45274</v>
      </c>
      <c r="K125" s="548">
        <f t="shared" si="243"/>
        <v>45276</v>
      </c>
      <c r="L125" s="146"/>
      <c r="M125" s="146"/>
    </row>
    <row r="126" spans="1:13" ht="17.25" customHeight="1">
      <c r="A126" s="257"/>
      <c r="B126" s="153" t="s">
        <v>5948</v>
      </c>
      <c r="C126" s="320" t="s">
        <v>5014</v>
      </c>
      <c r="D126" s="566">
        <v>45303</v>
      </c>
      <c r="E126" s="566">
        <f t="shared" si="245"/>
        <v>45311</v>
      </c>
      <c r="F126" s="566">
        <f t="shared" si="246"/>
        <v>45314</v>
      </c>
      <c r="G126" s="479"/>
      <c r="H126" s="566">
        <f t="shared" si="247"/>
        <v>45320</v>
      </c>
      <c r="I126" s="456"/>
      <c r="J126" s="430">
        <f t="shared" si="243"/>
        <v>45281</v>
      </c>
      <c r="K126" s="430">
        <f t="shared" si="243"/>
        <v>45283</v>
      </c>
      <c r="L126" s="146"/>
      <c r="M126" s="146"/>
    </row>
    <row r="127" spans="1:13" ht="17.25" customHeight="1">
      <c r="A127" s="257"/>
      <c r="B127" s="153" t="s">
        <v>5988</v>
      </c>
      <c r="C127" s="320" t="s">
        <v>5016</v>
      </c>
      <c r="D127" s="566">
        <v>45307</v>
      </c>
      <c r="E127" s="566">
        <f t="shared" si="245"/>
        <v>45315</v>
      </c>
      <c r="F127" s="566">
        <f t="shared" si="246"/>
        <v>45318</v>
      </c>
      <c r="G127" s="479"/>
      <c r="H127" s="566">
        <f t="shared" si="247"/>
        <v>45324</v>
      </c>
      <c r="I127" s="456"/>
      <c r="J127" s="430">
        <f t="shared" si="243"/>
        <v>45288</v>
      </c>
      <c r="K127" s="430">
        <f t="shared" si="243"/>
        <v>45290</v>
      </c>
      <c r="L127" s="146"/>
      <c r="M127" s="146"/>
    </row>
    <row r="128" spans="1:13" ht="17.25" customHeight="1">
      <c r="A128" s="257"/>
      <c r="B128" s="153" t="s">
        <v>5962</v>
      </c>
      <c r="C128" s="320" t="s">
        <v>5017</v>
      </c>
      <c r="D128" s="566">
        <v>45309</v>
      </c>
      <c r="E128" s="566">
        <f t="shared" ref="E128" si="248">D128+8</f>
        <v>45317</v>
      </c>
      <c r="F128" s="566">
        <f t="shared" ref="F128" si="249">D128+11</f>
        <v>45320</v>
      </c>
      <c r="G128" s="479"/>
      <c r="H128" s="566">
        <f t="shared" ref="H128" si="250">D128+17</f>
        <v>45326</v>
      </c>
      <c r="I128" s="456"/>
      <c r="J128" s="430">
        <f t="shared" si="243"/>
        <v>45295</v>
      </c>
      <c r="K128" s="430">
        <f t="shared" si="243"/>
        <v>45297</v>
      </c>
      <c r="L128" s="146"/>
      <c r="M128" s="146"/>
    </row>
    <row r="129" spans="1:13" ht="17.25" customHeight="1">
      <c r="A129" s="257"/>
      <c r="B129" s="153" t="s">
        <v>5956</v>
      </c>
      <c r="C129" s="320" t="s">
        <v>5018</v>
      </c>
      <c r="D129" s="566">
        <v>45315</v>
      </c>
      <c r="E129" s="566">
        <v>44948</v>
      </c>
      <c r="F129" s="566">
        <f t="shared" ref="F129:F131" si="251">D129+11</f>
        <v>45326</v>
      </c>
      <c r="G129" s="479"/>
      <c r="H129" s="566">
        <f t="shared" ref="H129:H131" si="252">D129+17</f>
        <v>45332</v>
      </c>
      <c r="I129" s="456"/>
      <c r="J129" s="430">
        <f t="shared" si="243"/>
        <v>45302</v>
      </c>
      <c r="K129" s="430">
        <f t="shared" si="243"/>
        <v>45304</v>
      </c>
      <c r="L129" s="146"/>
      <c r="M129" s="146"/>
    </row>
    <row r="130" spans="1:13" ht="17.25" customHeight="1">
      <c r="A130" s="257"/>
      <c r="B130" s="153" t="s">
        <v>5167</v>
      </c>
      <c r="C130" s="320" t="s">
        <v>5019</v>
      </c>
      <c r="D130" s="566">
        <v>45324</v>
      </c>
      <c r="E130" s="566">
        <v>44955</v>
      </c>
      <c r="F130" s="566">
        <f t="shared" si="251"/>
        <v>45335</v>
      </c>
      <c r="G130" s="479"/>
      <c r="H130" s="566">
        <f t="shared" si="252"/>
        <v>45341</v>
      </c>
      <c r="I130" s="456"/>
      <c r="J130" s="430">
        <f t="shared" si="243"/>
        <v>45309</v>
      </c>
      <c r="K130" s="430">
        <f t="shared" si="243"/>
        <v>45311</v>
      </c>
      <c r="L130" s="146"/>
      <c r="M130" s="146"/>
    </row>
    <row r="131" spans="1:13" ht="17.25" customHeight="1">
      <c r="A131" s="257"/>
      <c r="B131" s="153" t="s">
        <v>5972</v>
      </c>
      <c r="C131" s="320" t="s">
        <v>5020</v>
      </c>
      <c r="D131" s="566">
        <v>45316</v>
      </c>
      <c r="E131" s="566">
        <f t="shared" ref="E131" si="253">D131+8</f>
        <v>45324</v>
      </c>
      <c r="F131" s="566">
        <f t="shared" si="251"/>
        <v>45327</v>
      </c>
      <c r="G131" s="479"/>
      <c r="H131" s="566">
        <f t="shared" si="252"/>
        <v>45333</v>
      </c>
      <c r="I131" s="456"/>
      <c r="J131" s="430">
        <f t="shared" si="243"/>
        <v>45316</v>
      </c>
      <c r="K131" s="430">
        <f t="shared" si="243"/>
        <v>45318</v>
      </c>
      <c r="L131" s="146"/>
      <c r="M131" s="146"/>
    </row>
    <row r="132" spans="1:13" ht="17.25" customHeight="1">
      <c r="A132" s="257"/>
      <c r="B132" s="153" t="s">
        <v>5964</v>
      </c>
      <c r="C132" s="320" t="s">
        <v>5021</v>
      </c>
      <c r="D132" s="566">
        <f t="shared" si="244"/>
        <v>45323</v>
      </c>
      <c r="E132" s="566">
        <f t="shared" ref="E132" si="254">D132+8</f>
        <v>45331</v>
      </c>
      <c r="F132" s="566">
        <f t="shared" ref="F132" si="255">D132+11</f>
        <v>45334</v>
      </c>
      <c r="G132" s="479"/>
      <c r="H132" s="566">
        <f t="shared" ref="H132" si="256">D132+17</f>
        <v>45340</v>
      </c>
      <c r="I132" s="456"/>
      <c r="J132" s="430">
        <f t="shared" si="243"/>
        <v>45323</v>
      </c>
      <c r="K132" s="430">
        <f t="shared" si="243"/>
        <v>45325</v>
      </c>
      <c r="L132" s="146"/>
      <c r="M132" s="146"/>
    </row>
    <row r="133" spans="1:13" ht="17.25" customHeight="1">
      <c r="A133" s="257"/>
      <c r="B133" s="153" t="s">
        <v>5968</v>
      </c>
      <c r="C133" s="320" t="s">
        <v>5022</v>
      </c>
      <c r="D133" s="566">
        <f t="shared" si="244"/>
        <v>45330</v>
      </c>
      <c r="E133" s="566">
        <f t="shared" ref="E133:E136" si="257">D133+8</f>
        <v>45338</v>
      </c>
      <c r="F133" s="566">
        <f t="shared" ref="F133:F136" si="258">D133+11</f>
        <v>45341</v>
      </c>
      <c r="G133" s="479"/>
      <c r="H133" s="566">
        <f t="shared" ref="H133:H136" si="259">D133+17</f>
        <v>45347</v>
      </c>
      <c r="I133" s="456"/>
      <c r="J133" s="430">
        <f t="shared" si="243"/>
        <v>45330</v>
      </c>
      <c r="K133" s="430">
        <f t="shared" si="243"/>
        <v>45332</v>
      </c>
      <c r="L133" s="146"/>
      <c r="M133" s="146"/>
    </row>
    <row r="134" spans="1:13" ht="17.25" customHeight="1">
      <c r="A134" s="257"/>
      <c r="B134" s="153" t="s">
        <v>5966</v>
      </c>
      <c r="C134" s="320" t="s">
        <v>5023</v>
      </c>
      <c r="D134" s="566">
        <f t="shared" si="244"/>
        <v>45337</v>
      </c>
      <c r="E134" s="566">
        <f t="shared" si="257"/>
        <v>45345</v>
      </c>
      <c r="F134" s="566">
        <f t="shared" si="258"/>
        <v>45348</v>
      </c>
      <c r="G134" s="479"/>
      <c r="H134" s="566">
        <f t="shared" si="259"/>
        <v>45354</v>
      </c>
      <c r="I134" s="456"/>
      <c r="J134" s="430">
        <f t="shared" si="243"/>
        <v>45337</v>
      </c>
      <c r="K134" s="430">
        <f t="shared" si="243"/>
        <v>45339</v>
      </c>
      <c r="L134" s="146"/>
      <c r="M134" s="146"/>
    </row>
    <row r="135" spans="1:13" ht="17.25" customHeight="1">
      <c r="A135" s="257"/>
      <c r="B135" s="153" t="s">
        <v>5970</v>
      </c>
      <c r="C135" s="320" t="s">
        <v>5024</v>
      </c>
      <c r="D135" s="566">
        <f t="shared" si="244"/>
        <v>45344</v>
      </c>
      <c r="E135" s="566">
        <f t="shared" si="257"/>
        <v>45352</v>
      </c>
      <c r="F135" s="566">
        <f t="shared" si="258"/>
        <v>45355</v>
      </c>
      <c r="G135" s="479"/>
      <c r="H135" s="566">
        <f t="shared" si="259"/>
        <v>45361</v>
      </c>
      <c r="I135" s="456"/>
      <c r="J135" s="430">
        <f t="shared" si="243"/>
        <v>45344</v>
      </c>
      <c r="K135" s="430">
        <f t="shared" si="243"/>
        <v>45346</v>
      </c>
      <c r="L135" s="146"/>
      <c r="M135" s="146"/>
    </row>
    <row r="136" spans="1:13" ht="17.25" customHeight="1">
      <c r="A136" s="257"/>
      <c r="B136" s="153" t="s">
        <v>6065</v>
      </c>
      <c r="C136" s="320" t="s">
        <v>5026</v>
      </c>
      <c r="D136" s="566">
        <f t="shared" si="244"/>
        <v>45351</v>
      </c>
      <c r="E136" s="566">
        <f t="shared" si="257"/>
        <v>45359</v>
      </c>
      <c r="F136" s="566">
        <f t="shared" si="258"/>
        <v>45362</v>
      </c>
      <c r="G136" s="479"/>
      <c r="H136" s="566">
        <f t="shared" si="259"/>
        <v>45368</v>
      </c>
      <c r="I136" s="456"/>
      <c r="J136" s="430">
        <f t="shared" si="243"/>
        <v>45351</v>
      </c>
      <c r="K136" s="430">
        <f t="shared" si="243"/>
        <v>45353</v>
      </c>
      <c r="L136" s="146"/>
      <c r="M136" s="146"/>
    </row>
    <row r="137" spans="1:13" ht="17.25" customHeight="1">
      <c r="A137" s="257"/>
      <c r="B137" s="164"/>
      <c r="C137" s="155"/>
      <c r="D137" s="736"/>
      <c r="E137" s="736"/>
      <c r="F137" s="736"/>
      <c r="G137" s="155"/>
      <c r="H137" s="736"/>
      <c r="I137" s="456"/>
      <c r="J137" s="430"/>
      <c r="K137" s="430"/>
      <c r="L137" s="146"/>
      <c r="M137" s="146"/>
    </row>
    <row r="138" spans="1:13" ht="17.25" customHeight="1">
      <c r="A138" s="257"/>
      <c r="B138" s="164"/>
      <c r="C138" s="155"/>
      <c r="D138" s="736"/>
      <c r="E138" s="736"/>
      <c r="F138" s="736"/>
      <c r="G138" s="155"/>
      <c r="H138" s="736"/>
      <c r="I138" s="456"/>
      <c r="J138" s="430"/>
      <c r="K138" s="430"/>
      <c r="L138" s="146"/>
      <c r="M138" s="146"/>
    </row>
    <row r="139" spans="1:13" ht="17.25" customHeight="1">
      <c r="A139" s="257"/>
      <c r="B139" s="422" t="s">
        <v>464</v>
      </c>
      <c r="C139" s="155"/>
      <c r="D139" s="155"/>
      <c r="E139" s="155"/>
      <c r="F139" s="147"/>
      <c r="G139" s="147"/>
      <c r="H139" s="147"/>
      <c r="I139" s="147"/>
      <c r="J139" s="146"/>
      <c r="K139" s="146"/>
      <c r="L139" s="260"/>
    </row>
    <row r="140" spans="1:13" s="159" customFormat="1" ht="17.25" customHeight="1">
      <c r="A140" s="257"/>
      <c r="B140" s="157"/>
      <c r="C140" s="145"/>
      <c r="D140" s="145"/>
      <c r="E140" s="145"/>
      <c r="G140" s="145"/>
      <c r="H140" s="145"/>
      <c r="I140" s="145"/>
      <c r="J140" s="145"/>
      <c r="L140" s="147"/>
      <c r="M140" s="145"/>
    </row>
    <row r="141" spans="1:13" s="159" customFormat="1" ht="17.25" customHeight="1">
      <c r="A141" s="258"/>
      <c r="B141" s="192" t="s">
        <v>465</v>
      </c>
      <c r="C141" s="193"/>
      <c r="D141" s="193"/>
      <c r="E141" s="194"/>
      <c r="F141" s="195" t="s">
        <v>1879</v>
      </c>
      <c r="G141" s="195"/>
      <c r="H141" s="193"/>
      <c r="I141" s="193"/>
      <c r="J141" s="195" t="s">
        <v>467</v>
      </c>
      <c r="K141" s="195"/>
      <c r="L141" s="195"/>
      <c r="M141" s="193"/>
    </row>
    <row r="142" spans="1:13" s="159" customFormat="1" ht="17.25" customHeight="1">
      <c r="A142" s="258"/>
      <c r="B142" s="197" t="s">
        <v>468</v>
      </c>
      <c r="C142" s="193"/>
      <c r="D142" s="198" t="s">
        <v>469</v>
      </c>
      <c r="E142" s="199"/>
      <c r="F142" s="197" t="s">
        <v>470</v>
      </c>
      <c r="G142" s="193"/>
      <c r="H142" s="198" t="s">
        <v>471</v>
      </c>
      <c r="I142" s="193"/>
      <c r="J142" s="197" t="s">
        <v>472</v>
      </c>
      <c r="K142" s="737" t="s">
        <v>473</v>
      </c>
      <c r="M142" s="193"/>
    </row>
    <row r="143" spans="1:13" s="159" customFormat="1" ht="17.25" customHeight="1">
      <c r="A143" s="259"/>
      <c r="B143" s="414" t="s">
        <v>474</v>
      </c>
      <c r="C143" s="202"/>
      <c r="D143" s="569" t="s">
        <v>475</v>
      </c>
      <c r="E143" s="197"/>
      <c r="F143" s="706" t="s">
        <v>476</v>
      </c>
      <c r="G143" s="729" t="s">
        <v>477</v>
      </c>
      <c r="H143" s="252" t="s">
        <v>478</v>
      </c>
      <c r="I143" s="201"/>
      <c r="J143" s="201" t="s">
        <v>479</v>
      </c>
      <c r="K143" s="203" t="s">
        <v>480</v>
      </c>
      <c r="L143" s="203"/>
      <c r="M143" s="193"/>
    </row>
    <row r="144" spans="1:13" s="159" customFormat="1" ht="17.25" customHeight="1">
      <c r="A144" s="258"/>
      <c r="B144" s="414" t="s">
        <v>488</v>
      </c>
      <c r="C144" s="202"/>
      <c r="D144" s="569" t="s">
        <v>489</v>
      </c>
      <c r="E144" s="197"/>
      <c r="F144" s="706" t="s">
        <v>483</v>
      </c>
      <c r="G144" s="729" t="s">
        <v>484</v>
      </c>
      <c r="H144" s="252" t="s">
        <v>485</v>
      </c>
      <c r="I144" s="201"/>
      <c r="J144" s="201" t="s">
        <v>486</v>
      </c>
      <c r="K144" s="203" t="s">
        <v>487</v>
      </c>
      <c r="L144" s="203"/>
      <c r="M144" s="193"/>
    </row>
    <row r="145" spans="2:11" s="159" customFormat="1" ht="17.25" customHeight="1">
      <c r="B145" s="201" t="s">
        <v>4157</v>
      </c>
      <c r="C145" s="202"/>
      <c r="D145" s="203" t="s">
        <v>2044</v>
      </c>
      <c r="E145" s="197"/>
      <c r="F145" s="706" t="s">
        <v>490</v>
      </c>
      <c r="G145" s="729" t="s">
        <v>491</v>
      </c>
      <c r="H145" s="252" t="s">
        <v>492</v>
      </c>
      <c r="I145" s="414"/>
      <c r="J145" s="414" t="s">
        <v>493</v>
      </c>
      <c r="K145" s="569" t="s">
        <v>494</v>
      </c>
    </row>
    <row r="146" spans="2:11" s="159" customFormat="1" ht="17.25" customHeight="1">
      <c r="B146" s="201" t="s">
        <v>481</v>
      </c>
      <c r="C146" s="202"/>
      <c r="D146" s="203" t="s">
        <v>482</v>
      </c>
      <c r="E146" s="197"/>
      <c r="F146" s="706" t="s">
        <v>497</v>
      </c>
      <c r="G146" s="729" t="s">
        <v>498</v>
      </c>
      <c r="H146" s="252" t="s">
        <v>499</v>
      </c>
      <c r="I146" s="201"/>
      <c r="J146" s="201" t="s">
        <v>500</v>
      </c>
      <c r="K146" s="203" t="s">
        <v>501</v>
      </c>
    </row>
    <row r="147" spans="2:11" s="159" customFormat="1" ht="17.25" customHeight="1">
      <c r="B147" s="414" t="s">
        <v>1888</v>
      </c>
      <c r="C147" s="202"/>
      <c r="D147" s="569" t="s">
        <v>496</v>
      </c>
      <c r="E147" s="197"/>
      <c r="F147" s="706" t="s">
        <v>4158</v>
      </c>
      <c r="G147" s="729" t="s">
        <v>505</v>
      </c>
      <c r="H147" s="252" t="s">
        <v>4159</v>
      </c>
      <c r="I147" s="201"/>
      <c r="J147" s="201" t="s">
        <v>507</v>
      </c>
      <c r="K147" s="203" t="s">
        <v>508</v>
      </c>
    </row>
    <row r="148" spans="2:11" s="159" customFormat="1" ht="17.25" customHeight="1">
      <c r="B148" s="414" t="s">
        <v>1890</v>
      </c>
      <c r="C148" s="202"/>
      <c r="D148" s="569" t="s">
        <v>1891</v>
      </c>
      <c r="E148" s="197"/>
      <c r="F148" s="706"/>
      <c r="G148" s="729"/>
      <c r="H148" s="252"/>
      <c r="I148" s="201"/>
      <c r="J148" s="201" t="s">
        <v>1892</v>
      </c>
      <c r="K148" s="203" t="s">
        <v>1894</v>
      </c>
    </row>
    <row r="149" spans="2:11" s="159" customFormat="1" ht="17.25" customHeight="1">
      <c r="B149" s="414" t="s">
        <v>2045</v>
      </c>
      <c r="C149" s="202"/>
      <c r="D149" s="569" t="s">
        <v>2046</v>
      </c>
      <c r="E149" s="197"/>
      <c r="F149" s="505"/>
      <c r="G149"/>
      <c r="H149"/>
      <c r="I149" s="414"/>
      <c r="J149" s="414" t="s">
        <v>514</v>
      </c>
      <c r="K149" s="415" t="s">
        <v>515</v>
      </c>
    </row>
    <row r="150" spans="2:11" s="159" customFormat="1" ht="17.25" customHeight="1">
      <c r="B150" s="414" t="s">
        <v>502</v>
      </c>
      <c r="C150" s="202"/>
      <c r="D150" s="569" t="s">
        <v>503</v>
      </c>
      <c r="E150" s="11"/>
      <c r="F150" s="11"/>
      <c r="G150" s="14"/>
      <c r="H150" s="13"/>
      <c r="I150" s="11"/>
      <c r="J150" s="16"/>
      <c r="K150" s="13"/>
    </row>
    <row r="151" spans="2:11" ht="17.25" customHeight="1">
      <c r="B151" s="196"/>
      <c r="C151" s="196"/>
      <c r="D151" s="204"/>
      <c r="E151" s="204"/>
      <c r="F151" s="201"/>
      <c r="G151" s="197"/>
      <c r="H151" s="203"/>
      <c r="I151" s="193"/>
      <c r="J151" s="18"/>
      <c r="K151" s="18"/>
    </row>
    <row r="152" spans="2:11" ht="17.25" customHeight="1">
      <c r="B152" s="193" t="s">
        <v>1897</v>
      </c>
      <c r="C152" s="193" t="s">
        <v>1898</v>
      </c>
      <c r="D152" s="205"/>
      <c r="E152" s="193"/>
      <c r="F152" s="193" t="s">
        <v>1899</v>
      </c>
      <c r="G152" s="206" t="s">
        <v>1900</v>
      </c>
      <c r="H152" s="196"/>
      <c r="I152" s="193"/>
      <c r="J152" s="193" t="s">
        <v>1899</v>
      </c>
      <c r="K152" s="193" t="s">
        <v>1901</v>
      </c>
    </row>
  </sheetData>
  <customSheetViews>
    <customSheetView guid="{1BFD2ADD-60C4-4334-9BDE-E3C6DD17BEED}" scale="85" fitToPage="1">
      <selection activeCell="O23" sqref="O23"/>
      <pageMargins left="0" right="0" top="0" bottom="0" header="0" footer="0"/>
      <pageSetup paperSize="9" scale="64" orientation="landscape" r:id="rId1"/>
      <headerFooter>
        <oddFooter>&amp;L&amp;1#&amp;"Calibri"&amp;10 Sensitivity: Public</oddFooter>
      </headerFooter>
    </customSheetView>
    <customSheetView guid="{7D3CEC1C-CCEC-4C4E-963E-DDD8383A68C1}" scale="85" fitToPage="1" topLeftCell="A4">
      <selection activeCell="C21" sqref="C21"/>
      <pageMargins left="0" right="0" top="0" bottom="0" header="0" footer="0"/>
      <pageSetup paperSize="9" scale="64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>
      <selection activeCell="R45" sqref="R45"/>
      <pageMargins left="0" right="0" top="0" bottom="0" header="0" footer="0"/>
      <pageSetup paperSize="9" scale="64" orientation="landscape" r:id="rId3"/>
      <headerFooter>
        <oddFooter>&amp;L&amp;1#&amp;"Calibri"&amp;10 Sensitivity: Public</oddFooter>
      </headerFooter>
    </customSheetView>
    <customSheetView guid="{6B324A58-5A89-471C-AD21-0822EB95E67E}" scale="85" fitToPage="1" topLeftCell="A4">
      <selection activeCell="L17" sqref="L17"/>
      <pageMargins left="0" right="0" top="0" bottom="0" header="0" footer="0"/>
      <pageSetup paperSize="9" scale="64" orientation="landscape" r:id="rId4"/>
      <headerFooter>
        <oddFooter>&amp;L&amp;1#&amp;"Calibri"&amp;10 Sensitivity: Public</oddFooter>
      </headerFooter>
    </customSheetView>
    <customSheetView guid="{613E785B-CD51-494D-B041-E8D30BF6F1EC}" scale="85" fitToPage="1" topLeftCell="A4">
      <selection activeCell="B12" sqref="B12"/>
      <pageMargins left="0" right="0" top="0" bottom="0" header="0" footer="0"/>
      <pageSetup paperSize="9" scale="64" orientation="landscape" r:id="rId5"/>
      <headerFooter>
        <oddFooter>&amp;L&amp;1#&amp;"Calibri"&amp;10 Sensitivity: Public</oddFooter>
      </headerFooter>
    </customSheetView>
  </customSheetViews>
  <hyperlinks>
    <hyperlink ref="H142" r:id="rId6" display="custsvc@msca.com.sg" xr:uid="{00000000-0004-0000-0F00-000003000000}"/>
    <hyperlink ref="K142" r:id="rId7" xr:uid="{00000000-0004-0000-0F00-000006000000}"/>
    <hyperlink ref="D142" r:id="rId8" display="mktg-dept@msca.com.sg" xr:uid="{00000000-0004-0000-0F00-00000C000000}"/>
    <hyperlink ref="K147" r:id="rId9" display="kslim@msca.com.sg" xr:uid="{11A14703-9F3C-47AB-ADBD-E4F5DC226B1D}"/>
    <hyperlink ref="K146" r:id="rId10" display="mailto:skoh@msca.com.sg" xr:uid="{8B16D542-F5A2-4081-8CC8-58F3F85B7939}"/>
    <hyperlink ref="D146" r:id="rId11" display="custsvc@msca.com.sg" xr:uid="{7A17941E-A03F-479E-8F3F-AC3FAE96FCDC}"/>
    <hyperlink ref="D148" r:id="rId12" xr:uid="{B1911C01-F75B-44CA-854C-C59DB45A7BE6}"/>
    <hyperlink ref="D147" r:id="rId13" xr:uid="{DBC54066-8323-4BEA-88EA-7AF4A8F63DA8}"/>
    <hyperlink ref="D144" r:id="rId14" xr:uid="{9BAB4EC5-E666-4CDB-9096-569726A49DFC}"/>
    <hyperlink ref="D143" r:id="rId15" xr:uid="{89CCDF36-94F5-477F-9EBB-2D1F056E9DA9}"/>
    <hyperlink ref="D150" r:id="rId16" xr:uid="{E2B38316-494D-4A93-A474-EAC0711DB3E2}"/>
    <hyperlink ref="K148" r:id="rId17" display="ytluo@msca.com.sg" xr:uid="{A922B5BB-058E-44BB-827D-44EC2FB834A5}"/>
    <hyperlink ref="K145" r:id="rId18" xr:uid="{53C486A0-83E2-4FF8-8FE3-0BFB9BAEBFD1}"/>
    <hyperlink ref="K149" r:id="rId19" xr:uid="{7580C9D3-44ED-4A8F-B471-DE450AF1159A}"/>
    <hyperlink ref="H2" location="HOME!Print_Area" display="HOME" xr:uid="{757F15C6-8DB6-44E7-8354-DA2E60536EA1}"/>
  </hyperlinks>
  <pageMargins left="0.7" right="0.7" top="0.75" bottom="0.75" header="0.3" footer="0.3"/>
  <pageSetup paperSize="9" scale="61" orientation="landscape" r:id="rId20"/>
  <headerFooter>
    <oddFooter>&amp;L_x000D_&amp;1#&amp;"Calibri"&amp;10&amp;K000000 Sensitivity: Public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6">
    <tabColor rgb="FFFFCCCC"/>
    <pageSetUpPr fitToPage="1"/>
  </sheetPr>
  <dimension ref="A2:N145"/>
  <sheetViews>
    <sheetView topLeftCell="A3" zoomScale="80" zoomScaleNormal="80" zoomScaleSheetLayoutView="85" workbookViewId="0">
      <selection activeCell="G135" sqref="G135"/>
    </sheetView>
  </sheetViews>
  <sheetFormatPr defaultColWidth="9.140625" defaultRowHeight="17.25" customHeight="1"/>
  <cols>
    <col min="1" max="1" width="43.42578125" style="336" customWidth="1"/>
    <col min="2" max="2" width="30.140625" style="145" customWidth="1"/>
    <col min="3" max="3" width="12.42578125" style="145" customWidth="1"/>
    <col min="4" max="4" width="16" style="145" customWidth="1"/>
    <col min="5" max="7" width="16.5703125" style="145" customWidth="1"/>
    <col min="8" max="8" width="24.28515625" style="145" customWidth="1"/>
    <col min="9" max="9" width="19.28515625" style="145" bestFit="1" customWidth="1"/>
    <col min="10" max="10" width="24.140625" style="149" customWidth="1"/>
    <col min="11" max="11" width="11.28515625" style="149" customWidth="1"/>
    <col min="12" max="12" width="13.140625" style="149" customWidth="1"/>
    <col min="13" max="13" width="12.7109375" style="149" customWidth="1"/>
    <col min="14" max="14" width="20" style="149" customWidth="1"/>
    <col min="15" max="16384" width="9.140625" style="149"/>
  </cols>
  <sheetData>
    <row r="2" spans="2:14" ht="17.25" customHeight="1">
      <c r="B2" s="8" t="s">
        <v>6066</v>
      </c>
      <c r="J2" s="603" t="s">
        <v>241</v>
      </c>
    </row>
    <row r="3" spans="2:14" ht="17.25" customHeight="1">
      <c r="B3" s="165"/>
    </row>
    <row r="4" spans="2:14" ht="17.25" customHeight="1">
      <c r="C4" s="313" t="s">
        <v>6067</v>
      </c>
      <c r="D4" s="147"/>
      <c r="E4" s="147"/>
      <c r="F4" s="409" t="s">
        <v>6068</v>
      </c>
      <c r="G4" s="147"/>
      <c r="H4" s="147"/>
      <c r="I4" s="147"/>
      <c r="J4" s="338" t="s">
        <v>6069</v>
      </c>
    </row>
    <row r="5" spans="2:14" ht="31.15" customHeight="1">
      <c r="B5" s="148"/>
      <c r="C5" s="176"/>
      <c r="D5" s="148"/>
      <c r="E5" s="337" t="s">
        <v>6070</v>
      </c>
      <c r="F5" s="148"/>
      <c r="G5" s="330" t="s">
        <v>6071</v>
      </c>
      <c r="H5" s="330" t="s">
        <v>6072</v>
      </c>
      <c r="I5" s="148"/>
    </row>
    <row r="6" spans="2:14" ht="24">
      <c r="B6" s="386" t="s">
        <v>1970</v>
      </c>
      <c r="C6" s="182" t="s">
        <v>6073</v>
      </c>
      <c r="D6" s="1675" t="s">
        <v>1971</v>
      </c>
      <c r="E6" s="163" t="s">
        <v>6074</v>
      </c>
      <c r="F6" s="163" t="s">
        <v>6075</v>
      </c>
      <c r="G6" s="163" t="s">
        <v>6076</v>
      </c>
      <c r="H6" s="163" t="s">
        <v>114</v>
      </c>
      <c r="I6" s="419" t="s">
        <v>6077</v>
      </c>
      <c r="J6" s="434" t="s">
        <v>1750</v>
      </c>
      <c r="K6" s="148" t="s">
        <v>6078</v>
      </c>
      <c r="L6" s="330" t="s">
        <v>6079</v>
      </c>
      <c r="M6" s="330" t="s">
        <v>6080</v>
      </c>
      <c r="N6" s="394" t="s">
        <v>6081</v>
      </c>
    </row>
    <row r="7" spans="2:14" ht="17.25" customHeight="1">
      <c r="B7" s="152" t="s">
        <v>249</v>
      </c>
      <c r="C7" s="152" t="s">
        <v>250</v>
      </c>
      <c r="D7" s="1676"/>
      <c r="E7" s="403" t="s">
        <v>32</v>
      </c>
      <c r="F7" s="403" t="s">
        <v>204</v>
      </c>
      <c r="G7" s="403" t="s">
        <v>6082</v>
      </c>
      <c r="H7" s="403" t="s">
        <v>6083</v>
      </c>
      <c r="I7" s="148"/>
      <c r="J7" s="148"/>
      <c r="K7" s="155"/>
      <c r="L7" s="148"/>
      <c r="M7" s="148"/>
      <c r="N7" s="169" t="s">
        <v>178</v>
      </c>
    </row>
    <row r="8" spans="2:14" s="159" customFormat="1" ht="17.25" hidden="1" customHeight="1">
      <c r="B8" s="357" t="s">
        <v>6084</v>
      </c>
      <c r="C8" s="358" t="s">
        <v>6085</v>
      </c>
      <c r="D8" s="353">
        <v>44500</v>
      </c>
      <c r="E8" s="408">
        <f t="shared" ref="E8:E14" si="0">D8+5</f>
        <v>44505</v>
      </c>
      <c r="F8" s="353">
        <f t="shared" ref="F8:F9" si="1">D8+9</f>
        <v>44509</v>
      </c>
      <c r="G8" s="353">
        <f t="shared" ref="G8:G9" si="2">D8+11</f>
        <v>44511</v>
      </c>
      <c r="H8" s="353">
        <f t="shared" ref="H8:H9" si="3">D8+13</f>
        <v>44513</v>
      </c>
      <c r="I8" s="421">
        <v>44485</v>
      </c>
      <c r="J8" s="469"/>
      <c r="K8" s="406">
        <f t="shared" ref="K8:K9" si="4">D8+10</f>
        <v>44510</v>
      </c>
      <c r="L8" s="406">
        <f t="shared" ref="L8:L14" si="5">F8+10</f>
        <v>44519</v>
      </c>
      <c r="M8" s="406">
        <f t="shared" ref="M8:M9" si="6">F8+10</f>
        <v>44519</v>
      </c>
      <c r="N8" s="155">
        <f t="shared" ref="N8:N10" si="7">D8+20</f>
        <v>44520</v>
      </c>
    </row>
    <row r="9" spans="2:14" s="159" customFormat="1" ht="17.25" hidden="1" customHeight="1">
      <c r="B9" s="357" t="s">
        <v>6086</v>
      </c>
      <c r="C9" s="358" t="s">
        <v>6087</v>
      </c>
      <c r="D9" s="353">
        <v>44497</v>
      </c>
      <c r="E9" s="408">
        <f t="shared" si="0"/>
        <v>44502</v>
      </c>
      <c r="F9" s="408">
        <f t="shared" si="1"/>
        <v>44506</v>
      </c>
      <c r="G9" s="353">
        <f t="shared" si="2"/>
        <v>44508</v>
      </c>
      <c r="H9" s="353">
        <f t="shared" si="3"/>
        <v>44510</v>
      </c>
      <c r="I9" s="421">
        <f t="shared" ref="I9:I11" si="8">I8+7</f>
        <v>44492</v>
      </c>
      <c r="J9" s="469"/>
      <c r="K9" s="406">
        <f t="shared" si="4"/>
        <v>44507</v>
      </c>
      <c r="L9" s="406">
        <f t="shared" si="5"/>
        <v>44516</v>
      </c>
      <c r="M9" s="406">
        <f t="shared" si="6"/>
        <v>44516</v>
      </c>
      <c r="N9" s="155">
        <f t="shared" si="7"/>
        <v>44517</v>
      </c>
    </row>
    <row r="10" spans="2:14" s="159" customFormat="1" ht="17.25" hidden="1" customHeight="1">
      <c r="B10" s="357" t="s">
        <v>6088</v>
      </c>
      <c r="C10" s="358" t="s">
        <v>6089</v>
      </c>
      <c r="D10" s="353">
        <v>44507</v>
      </c>
      <c r="E10" s="408">
        <f t="shared" si="0"/>
        <v>44512</v>
      </c>
      <c r="F10" s="353">
        <f t="shared" ref="F10" si="9">D10+9</f>
        <v>44516</v>
      </c>
      <c r="G10" s="353">
        <f t="shared" ref="G10" si="10">D10+11</f>
        <v>44518</v>
      </c>
      <c r="H10" s="353">
        <f t="shared" ref="H10" si="11">D10+13</f>
        <v>44520</v>
      </c>
      <c r="I10" s="421">
        <f t="shared" si="8"/>
        <v>44499</v>
      </c>
      <c r="J10" s="469"/>
      <c r="K10" s="406">
        <f t="shared" ref="K10" si="12">D10+10</f>
        <v>44517</v>
      </c>
      <c r="L10" s="406">
        <f t="shared" si="5"/>
        <v>44526</v>
      </c>
      <c r="M10" s="406">
        <f t="shared" ref="M10" si="13">F10+10</f>
        <v>44526</v>
      </c>
      <c r="N10" s="155">
        <f t="shared" si="7"/>
        <v>44527</v>
      </c>
    </row>
    <row r="11" spans="2:14" s="159" customFormat="1" ht="17.25" hidden="1" customHeight="1">
      <c r="B11" s="458" t="s">
        <v>307</v>
      </c>
      <c r="C11" s="358" t="s">
        <v>6090</v>
      </c>
      <c r="D11" s="457">
        <v>44504</v>
      </c>
      <c r="E11" s="408">
        <f t="shared" si="0"/>
        <v>44509</v>
      </c>
      <c r="F11" s="457">
        <f t="shared" ref="F11:F14" si="14">D11+9</f>
        <v>44513</v>
      </c>
      <c r="G11" s="457">
        <f t="shared" ref="G11:G14" si="15">D11+11</f>
        <v>44515</v>
      </c>
      <c r="H11" s="457">
        <f t="shared" ref="H11:H14" si="16">D11+13</f>
        <v>44517</v>
      </c>
      <c r="I11" s="466">
        <f t="shared" si="8"/>
        <v>44506</v>
      </c>
      <c r="J11" s="465"/>
      <c r="K11" s="467">
        <f t="shared" ref="K11:K14" si="17">D11+10</f>
        <v>44514</v>
      </c>
      <c r="L11" s="467">
        <f t="shared" si="5"/>
        <v>44523</v>
      </c>
      <c r="M11" s="467">
        <f t="shared" ref="M11:M14" si="18">F11+10</f>
        <v>44523</v>
      </c>
      <c r="N11" s="467">
        <f t="shared" ref="N11:N14" si="19">D11+20</f>
        <v>44524</v>
      </c>
    </row>
    <row r="12" spans="2:14" s="159" customFormat="1" ht="17.25" hidden="1" customHeight="1">
      <c r="B12" s="453" t="s">
        <v>6091</v>
      </c>
      <c r="C12" s="454" t="s">
        <v>6092</v>
      </c>
      <c r="D12" s="455">
        <v>44518</v>
      </c>
      <c r="E12" s="408">
        <f t="shared" si="0"/>
        <v>44523</v>
      </c>
      <c r="F12" s="455">
        <f t="shared" si="14"/>
        <v>44527</v>
      </c>
      <c r="G12" s="455">
        <f t="shared" si="15"/>
        <v>44529</v>
      </c>
      <c r="H12" s="455">
        <f t="shared" si="16"/>
        <v>44531</v>
      </c>
      <c r="I12" s="421">
        <f t="shared" ref="I12:I20" si="20">I11+7</f>
        <v>44513</v>
      </c>
      <c r="J12" s="469"/>
      <c r="K12" s="406">
        <f t="shared" si="17"/>
        <v>44528</v>
      </c>
      <c r="L12" s="406">
        <f t="shared" si="5"/>
        <v>44537</v>
      </c>
      <c r="M12" s="406">
        <f t="shared" si="18"/>
        <v>44537</v>
      </c>
      <c r="N12" s="155">
        <f t="shared" si="19"/>
        <v>44538</v>
      </c>
    </row>
    <row r="13" spans="2:14" s="159" customFormat="1" ht="17.25" hidden="1" customHeight="1">
      <c r="B13" s="357" t="s">
        <v>6093</v>
      </c>
      <c r="C13" s="358" t="s">
        <v>6094</v>
      </c>
      <c r="D13" s="353">
        <v>44520</v>
      </c>
      <c r="E13" s="408">
        <f t="shared" si="0"/>
        <v>44525</v>
      </c>
      <c r="F13" s="353">
        <f t="shared" si="14"/>
        <v>44529</v>
      </c>
      <c r="G13" s="353">
        <f t="shared" si="15"/>
        <v>44531</v>
      </c>
      <c r="H13" s="353">
        <f t="shared" si="16"/>
        <v>44533</v>
      </c>
      <c r="I13" s="421">
        <f t="shared" si="20"/>
        <v>44520</v>
      </c>
      <c r="J13" s="469"/>
      <c r="K13" s="406">
        <f t="shared" si="17"/>
        <v>44530</v>
      </c>
      <c r="L13" s="406">
        <f t="shared" si="5"/>
        <v>44539</v>
      </c>
      <c r="M13" s="406">
        <f t="shared" si="18"/>
        <v>44539</v>
      </c>
      <c r="N13" s="155">
        <f t="shared" si="19"/>
        <v>44540</v>
      </c>
    </row>
    <row r="14" spans="2:14" s="159" customFormat="1" ht="17.25" hidden="1" customHeight="1">
      <c r="B14" s="357" t="s">
        <v>6095</v>
      </c>
      <c r="C14" s="358" t="s">
        <v>6096</v>
      </c>
      <c r="D14" s="353">
        <v>44525</v>
      </c>
      <c r="E14" s="408">
        <f t="shared" si="0"/>
        <v>44530</v>
      </c>
      <c r="F14" s="353">
        <f t="shared" si="14"/>
        <v>44534</v>
      </c>
      <c r="G14" s="353">
        <f t="shared" si="15"/>
        <v>44536</v>
      </c>
      <c r="H14" s="353">
        <f t="shared" si="16"/>
        <v>44538</v>
      </c>
      <c r="I14" s="421">
        <f t="shared" si="20"/>
        <v>44527</v>
      </c>
      <c r="J14" s="469"/>
      <c r="K14" s="406">
        <f t="shared" si="17"/>
        <v>44535</v>
      </c>
      <c r="L14" s="406">
        <f t="shared" si="5"/>
        <v>44544</v>
      </c>
      <c r="M14" s="406">
        <f t="shared" si="18"/>
        <v>44544</v>
      </c>
      <c r="N14" s="155">
        <f t="shared" si="19"/>
        <v>44545</v>
      </c>
    </row>
    <row r="15" spans="2:14" s="159" customFormat="1" ht="17.25" hidden="1" customHeight="1">
      <c r="B15" s="357" t="s">
        <v>6097</v>
      </c>
      <c r="C15" s="358" t="s">
        <v>6098</v>
      </c>
      <c r="D15" s="353">
        <v>44548</v>
      </c>
      <c r="E15" s="408">
        <f t="shared" ref="E15" si="21">D15+5</f>
        <v>44553</v>
      </c>
      <c r="F15" s="353">
        <f>D15+7</f>
        <v>44555</v>
      </c>
      <c r="G15" s="353">
        <f t="shared" ref="G15" si="22">D15+11</f>
        <v>44559</v>
      </c>
      <c r="H15" s="353">
        <f t="shared" ref="H15" si="23">D15+13</f>
        <v>44561</v>
      </c>
      <c r="I15" s="421">
        <f t="shared" si="20"/>
        <v>44534</v>
      </c>
      <c r="J15" s="469"/>
      <c r="K15" s="406">
        <f t="shared" ref="K15" si="24">D15+10</f>
        <v>44558</v>
      </c>
      <c r="L15" s="406">
        <f t="shared" ref="L15" si="25">F15+10</f>
        <v>44565</v>
      </c>
      <c r="M15" s="406">
        <f t="shared" ref="M15" si="26">F15+10</f>
        <v>44565</v>
      </c>
      <c r="N15" s="155">
        <f t="shared" ref="N15" si="27">D15+20</f>
        <v>44568</v>
      </c>
    </row>
    <row r="16" spans="2:14" s="159" customFormat="1" ht="17.25" hidden="1" customHeight="1">
      <c r="B16" s="357" t="s">
        <v>6099</v>
      </c>
      <c r="C16" s="358" t="s">
        <v>6100</v>
      </c>
      <c r="D16" s="353">
        <v>44553</v>
      </c>
      <c r="E16" s="408">
        <f t="shared" ref="E16" si="28">D16+5</f>
        <v>44558</v>
      </c>
      <c r="F16" s="353">
        <f t="shared" ref="F16:F19" si="29">D16+7</f>
        <v>44560</v>
      </c>
      <c r="G16" s="353">
        <f t="shared" ref="G16" si="30">D16+11</f>
        <v>44564</v>
      </c>
      <c r="H16" s="353">
        <f t="shared" ref="H16" si="31">D16+13</f>
        <v>44566</v>
      </c>
      <c r="I16" s="421">
        <f t="shared" si="20"/>
        <v>44541</v>
      </c>
      <c r="J16" s="469"/>
      <c r="K16" s="406">
        <f t="shared" ref="K16" si="32">D16+10</f>
        <v>44563</v>
      </c>
      <c r="L16" s="406">
        <f t="shared" ref="L16" si="33">F16+10</f>
        <v>44570</v>
      </c>
      <c r="M16" s="406">
        <f t="shared" ref="M16" si="34">F16+10</f>
        <v>44570</v>
      </c>
      <c r="N16" s="155">
        <f t="shared" ref="N16" si="35">D16+20</f>
        <v>44573</v>
      </c>
    </row>
    <row r="17" spans="2:14" s="159" customFormat="1" ht="17.25" hidden="1" customHeight="1">
      <c r="B17" s="357" t="s">
        <v>6101</v>
      </c>
      <c r="C17" s="358" t="s">
        <v>6102</v>
      </c>
      <c r="D17" s="353">
        <v>44557</v>
      </c>
      <c r="E17" s="408">
        <f t="shared" ref="E17:E18" si="36">D17+5</f>
        <v>44562</v>
      </c>
      <c r="F17" s="479">
        <f t="shared" si="29"/>
        <v>44564</v>
      </c>
      <c r="G17" s="353">
        <f t="shared" ref="G17:G18" si="37">D17+11</f>
        <v>44568</v>
      </c>
      <c r="H17" s="353">
        <f t="shared" ref="H17:H18" si="38">D17+13</f>
        <v>44570</v>
      </c>
      <c r="I17" s="421">
        <f t="shared" si="20"/>
        <v>44548</v>
      </c>
      <c r="J17" s="469"/>
      <c r="K17" s="406">
        <f t="shared" ref="K17:K18" si="39">D17+10</f>
        <v>44567</v>
      </c>
      <c r="L17" s="406">
        <f t="shared" ref="L17:L18" si="40">F17+10</f>
        <v>44574</v>
      </c>
      <c r="M17" s="406">
        <f t="shared" ref="M17:M18" si="41">F17+10</f>
        <v>44574</v>
      </c>
      <c r="N17" s="155">
        <f t="shared" ref="N17:N18" si="42">D17+20</f>
        <v>44577</v>
      </c>
    </row>
    <row r="18" spans="2:14" s="159" customFormat="1" ht="17.25" hidden="1" customHeight="1">
      <c r="B18" s="357" t="s">
        <v>6103</v>
      </c>
      <c r="C18" s="358" t="s">
        <v>6104</v>
      </c>
      <c r="D18" s="353">
        <v>44559</v>
      </c>
      <c r="E18" s="408">
        <f t="shared" si="36"/>
        <v>44564</v>
      </c>
      <c r="F18" s="353">
        <f t="shared" si="29"/>
        <v>44566</v>
      </c>
      <c r="G18" s="353">
        <f t="shared" si="37"/>
        <v>44570</v>
      </c>
      <c r="H18" s="353">
        <f t="shared" si="38"/>
        <v>44572</v>
      </c>
      <c r="I18" s="421">
        <f t="shared" si="20"/>
        <v>44555</v>
      </c>
      <c r="J18" s="469"/>
      <c r="K18" s="406">
        <f t="shared" si="39"/>
        <v>44569</v>
      </c>
      <c r="L18" s="406">
        <f t="shared" si="40"/>
        <v>44576</v>
      </c>
      <c r="M18" s="406">
        <f t="shared" si="41"/>
        <v>44576</v>
      </c>
      <c r="N18" s="155">
        <f t="shared" si="42"/>
        <v>44579</v>
      </c>
    </row>
    <row r="19" spans="2:14" s="159" customFormat="1" ht="17.25" hidden="1" customHeight="1">
      <c r="B19" s="357" t="s">
        <v>6105</v>
      </c>
      <c r="C19" s="358" t="s">
        <v>6106</v>
      </c>
      <c r="D19" s="353">
        <v>44563</v>
      </c>
      <c r="E19" s="408">
        <f t="shared" ref="E19" si="43">D19+5</f>
        <v>44568</v>
      </c>
      <c r="F19" s="353">
        <f t="shared" si="29"/>
        <v>44570</v>
      </c>
      <c r="G19" s="353">
        <f t="shared" ref="G19" si="44">D19+11</f>
        <v>44574</v>
      </c>
      <c r="H19" s="353">
        <f t="shared" ref="H19" si="45">D19+13</f>
        <v>44576</v>
      </c>
      <c r="I19" s="421">
        <f t="shared" si="20"/>
        <v>44562</v>
      </c>
      <c r="J19" s="469"/>
      <c r="K19" s="406">
        <f t="shared" ref="K19" si="46">D19+10</f>
        <v>44573</v>
      </c>
      <c r="L19" s="406">
        <f t="shared" ref="L19" si="47">F19+10</f>
        <v>44580</v>
      </c>
      <c r="M19" s="406">
        <f t="shared" ref="M19" si="48">F19+10</f>
        <v>44580</v>
      </c>
      <c r="N19" s="155">
        <f t="shared" ref="N19" si="49">D19+20</f>
        <v>44583</v>
      </c>
    </row>
    <row r="20" spans="2:14" s="159" customFormat="1" ht="17.25" hidden="1" customHeight="1">
      <c r="B20" s="357" t="s">
        <v>6107</v>
      </c>
      <c r="C20" s="358" t="s">
        <v>6108</v>
      </c>
      <c r="D20" s="393">
        <v>44568</v>
      </c>
      <c r="E20" s="408">
        <f t="shared" ref="E20" si="50">D20+5</f>
        <v>44573</v>
      </c>
      <c r="F20" s="353">
        <f t="shared" ref="F20" si="51">D20+7</f>
        <v>44575</v>
      </c>
      <c r="G20" s="353">
        <f t="shared" ref="G20" si="52">D20+11</f>
        <v>44579</v>
      </c>
      <c r="H20" s="353">
        <f t="shared" ref="H20" si="53">D20+13</f>
        <v>44581</v>
      </c>
      <c r="I20" s="421">
        <f t="shared" si="20"/>
        <v>44569</v>
      </c>
      <c r="J20" s="469"/>
      <c r="K20" s="406">
        <f t="shared" ref="K20" si="54">D20+10</f>
        <v>44578</v>
      </c>
      <c r="L20" s="406">
        <f t="shared" ref="L20" si="55">F20+10</f>
        <v>44585</v>
      </c>
      <c r="M20" s="406">
        <f t="shared" ref="M20" si="56">F20+10</f>
        <v>44585</v>
      </c>
      <c r="N20" s="155">
        <f t="shared" ref="N20" si="57">D20+20</f>
        <v>44588</v>
      </c>
    </row>
    <row r="21" spans="2:14" s="159" customFormat="1" ht="17.25" hidden="1" customHeight="1">
      <c r="B21" s="357" t="s">
        <v>6109</v>
      </c>
      <c r="C21" s="358" t="s">
        <v>6110</v>
      </c>
      <c r="D21" s="353">
        <v>44576</v>
      </c>
      <c r="E21" s="467"/>
      <c r="F21" s="353">
        <f t="shared" ref="F21:F23" si="58">D21+7</f>
        <v>44583</v>
      </c>
      <c r="G21" s="353">
        <f t="shared" ref="G21:G26" si="59">D21+11</f>
        <v>44587</v>
      </c>
      <c r="H21" s="353">
        <f t="shared" ref="H21:H26" si="60">D21+13</f>
        <v>44589</v>
      </c>
      <c r="I21" s="421">
        <f>I20+7</f>
        <v>44576</v>
      </c>
      <c r="J21" s="469"/>
      <c r="K21" s="406">
        <f t="shared" ref="K21:K26" si="61">D21+10</f>
        <v>44586</v>
      </c>
      <c r="L21" s="406">
        <f t="shared" ref="L21:L26" si="62">F21+10</f>
        <v>44593</v>
      </c>
      <c r="M21" s="406">
        <f t="shared" ref="M21:M26" si="63">F21+10</f>
        <v>44593</v>
      </c>
      <c r="N21" s="155">
        <f t="shared" ref="N21:N26" si="64">D21+20</f>
        <v>44596</v>
      </c>
    </row>
    <row r="22" spans="2:14" s="159" customFormat="1" ht="17.25" hidden="1" customHeight="1">
      <c r="B22" s="357" t="s">
        <v>6084</v>
      </c>
      <c r="C22" s="358" t="s">
        <v>6111</v>
      </c>
      <c r="D22" s="353">
        <v>44587</v>
      </c>
      <c r="E22" s="467"/>
      <c r="F22" s="353">
        <f t="shared" si="58"/>
        <v>44594</v>
      </c>
      <c r="G22" s="353">
        <f t="shared" si="59"/>
        <v>44598</v>
      </c>
      <c r="H22" s="353">
        <f t="shared" si="60"/>
        <v>44600</v>
      </c>
      <c r="I22" s="421">
        <f t="shared" ref="I22:I26" si="65">I21+7</f>
        <v>44583</v>
      </c>
      <c r="J22" s="469"/>
      <c r="K22" s="406">
        <f t="shared" si="61"/>
        <v>44597</v>
      </c>
      <c r="L22" s="406">
        <f t="shared" si="62"/>
        <v>44604</v>
      </c>
      <c r="M22" s="406">
        <f t="shared" si="63"/>
        <v>44604</v>
      </c>
      <c r="N22" s="155">
        <f t="shared" si="64"/>
        <v>44607</v>
      </c>
    </row>
    <row r="23" spans="2:14" s="159" customFormat="1" ht="17.25" hidden="1" customHeight="1">
      <c r="B23" s="453" t="s">
        <v>6086</v>
      </c>
      <c r="C23" s="454" t="s">
        <v>6112</v>
      </c>
      <c r="D23" s="455">
        <v>44588</v>
      </c>
      <c r="E23" s="467"/>
      <c r="F23" s="455">
        <f t="shared" si="58"/>
        <v>44595</v>
      </c>
      <c r="G23" s="455">
        <f t="shared" si="59"/>
        <v>44599</v>
      </c>
      <c r="H23" s="455">
        <f t="shared" si="60"/>
        <v>44601</v>
      </c>
      <c r="I23" s="421">
        <f t="shared" si="65"/>
        <v>44590</v>
      </c>
      <c r="J23" s="469"/>
      <c r="K23" s="406">
        <f t="shared" si="61"/>
        <v>44598</v>
      </c>
      <c r="L23" s="406">
        <f t="shared" si="62"/>
        <v>44605</v>
      </c>
      <c r="M23" s="406">
        <f t="shared" si="63"/>
        <v>44605</v>
      </c>
      <c r="N23" s="155">
        <f t="shared" si="64"/>
        <v>44608</v>
      </c>
    </row>
    <row r="24" spans="2:14" s="159" customFormat="1" ht="17.25" hidden="1" customHeight="1">
      <c r="B24" s="357" t="s">
        <v>6088</v>
      </c>
      <c r="C24" s="358" t="s">
        <v>6113</v>
      </c>
      <c r="D24" s="353">
        <v>44597</v>
      </c>
      <c r="E24" s="408"/>
      <c r="F24" s="353">
        <f>D24+9</f>
        <v>44606</v>
      </c>
      <c r="G24" s="353">
        <f t="shared" si="59"/>
        <v>44608</v>
      </c>
      <c r="H24" s="353">
        <f t="shared" si="60"/>
        <v>44610</v>
      </c>
      <c r="I24" s="421">
        <f t="shared" si="65"/>
        <v>44597</v>
      </c>
      <c r="J24" s="469"/>
      <c r="K24" s="406">
        <f t="shared" si="61"/>
        <v>44607</v>
      </c>
      <c r="L24" s="406">
        <f t="shared" si="62"/>
        <v>44616</v>
      </c>
      <c r="M24" s="406">
        <f t="shared" si="63"/>
        <v>44616</v>
      </c>
      <c r="N24" s="155">
        <f t="shared" si="64"/>
        <v>44617</v>
      </c>
    </row>
    <row r="25" spans="2:14" s="159" customFormat="1" ht="17.25" hidden="1" customHeight="1">
      <c r="B25" s="357" t="s">
        <v>6091</v>
      </c>
      <c r="C25" s="358" t="s">
        <v>6114</v>
      </c>
      <c r="D25" s="353">
        <v>44607</v>
      </c>
      <c r="E25" s="408"/>
      <c r="F25" s="353">
        <f t="shared" ref="F25:F31" si="66">D25+9</f>
        <v>44616</v>
      </c>
      <c r="G25" s="353">
        <f t="shared" si="59"/>
        <v>44618</v>
      </c>
      <c r="H25" s="353">
        <f t="shared" si="60"/>
        <v>44620</v>
      </c>
      <c r="I25" s="421">
        <f t="shared" si="65"/>
        <v>44604</v>
      </c>
      <c r="J25" s="469"/>
      <c r="K25" s="406">
        <f t="shared" si="61"/>
        <v>44617</v>
      </c>
      <c r="L25" s="406">
        <f t="shared" si="62"/>
        <v>44626</v>
      </c>
      <c r="M25" s="406">
        <f t="shared" si="63"/>
        <v>44626</v>
      </c>
      <c r="N25" s="155">
        <f t="shared" si="64"/>
        <v>44627</v>
      </c>
    </row>
    <row r="26" spans="2:14" s="159" customFormat="1" ht="17.25" hidden="1" customHeight="1">
      <c r="B26" s="357" t="s">
        <v>6093</v>
      </c>
      <c r="C26" s="358" t="s">
        <v>6115</v>
      </c>
      <c r="D26" s="353">
        <v>44609</v>
      </c>
      <c r="E26" s="408"/>
      <c r="F26" s="353">
        <f t="shared" si="66"/>
        <v>44618</v>
      </c>
      <c r="G26" s="353">
        <f t="shared" si="59"/>
        <v>44620</v>
      </c>
      <c r="H26" s="353">
        <f t="shared" si="60"/>
        <v>44622</v>
      </c>
      <c r="I26" s="421">
        <f t="shared" si="65"/>
        <v>44611</v>
      </c>
      <c r="J26" s="469"/>
      <c r="K26" s="406">
        <f t="shared" si="61"/>
        <v>44619</v>
      </c>
      <c r="L26" s="406">
        <f t="shared" si="62"/>
        <v>44628</v>
      </c>
      <c r="M26" s="406">
        <f t="shared" si="63"/>
        <v>44628</v>
      </c>
      <c r="N26" s="155">
        <f t="shared" si="64"/>
        <v>44629</v>
      </c>
    </row>
    <row r="27" spans="2:14" s="159" customFormat="1" ht="17.25" hidden="1" customHeight="1">
      <c r="B27" s="357" t="s">
        <v>6095</v>
      </c>
      <c r="C27" s="358" t="s">
        <v>6116</v>
      </c>
      <c r="D27" s="353">
        <v>44617</v>
      </c>
      <c r="E27" s="408"/>
      <c r="F27" s="353">
        <f t="shared" si="66"/>
        <v>44626</v>
      </c>
      <c r="G27" s="353">
        <f t="shared" ref="G27:G31" si="67">D27+11</f>
        <v>44628</v>
      </c>
      <c r="H27" s="353">
        <f t="shared" ref="H27:H31" si="68">D27+13</f>
        <v>44630</v>
      </c>
      <c r="I27" s="514">
        <f t="shared" ref="I27" si="69">I26+7</f>
        <v>44618</v>
      </c>
      <c r="J27" s="515"/>
      <c r="K27" s="516">
        <f t="shared" ref="K27:K29" si="70">D27+10</f>
        <v>44627</v>
      </c>
      <c r="L27" s="516">
        <f t="shared" ref="L27:L29" si="71">F27+10</f>
        <v>44636</v>
      </c>
      <c r="M27" s="516">
        <f t="shared" ref="M27:M29" si="72">F27+10</f>
        <v>44636</v>
      </c>
      <c r="N27" s="155">
        <f t="shared" ref="N27:N29" si="73">D27+20</f>
        <v>44637</v>
      </c>
    </row>
    <row r="28" spans="2:14" s="159" customFormat="1" ht="17.25" hidden="1" customHeight="1">
      <c r="B28" s="357" t="s">
        <v>6097</v>
      </c>
      <c r="C28" s="358" t="s">
        <v>6117</v>
      </c>
      <c r="D28" s="353">
        <v>44630</v>
      </c>
      <c r="E28" s="408"/>
      <c r="F28" s="353">
        <f t="shared" si="66"/>
        <v>44639</v>
      </c>
      <c r="G28" s="353">
        <f t="shared" si="67"/>
        <v>44641</v>
      </c>
      <c r="H28" s="353">
        <f t="shared" si="68"/>
        <v>44643</v>
      </c>
      <c r="I28" s="421">
        <v>44632</v>
      </c>
      <c r="J28" s="469"/>
      <c r="K28" s="406">
        <f t="shared" si="70"/>
        <v>44640</v>
      </c>
      <c r="L28" s="406">
        <f t="shared" si="71"/>
        <v>44649</v>
      </c>
      <c r="M28" s="406">
        <f t="shared" si="72"/>
        <v>44649</v>
      </c>
      <c r="N28" s="155">
        <f t="shared" si="73"/>
        <v>44650</v>
      </c>
    </row>
    <row r="29" spans="2:14" s="159" customFormat="1" ht="17.25" hidden="1" customHeight="1">
      <c r="B29" s="357" t="s">
        <v>6101</v>
      </c>
      <c r="C29" s="358" t="s">
        <v>6118</v>
      </c>
      <c r="D29" s="353">
        <v>44637</v>
      </c>
      <c r="E29" s="408"/>
      <c r="F29" s="353">
        <f t="shared" si="66"/>
        <v>44646</v>
      </c>
      <c r="G29" s="353">
        <f t="shared" si="67"/>
        <v>44648</v>
      </c>
      <c r="H29" s="353">
        <f t="shared" si="68"/>
        <v>44650</v>
      </c>
      <c r="I29" s="421">
        <v>44639</v>
      </c>
      <c r="J29" s="469"/>
      <c r="K29" s="406">
        <f t="shared" si="70"/>
        <v>44647</v>
      </c>
      <c r="L29" s="406">
        <f t="shared" si="71"/>
        <v>44656</v>
      </c>
      <c r="M29" s="406">
        <f t="shared" si="72"/>
        <v>44656</v>
      </c>
      <c r="N29" s="155">
        <f t="shared" si="73"/>
        <v>44657</v>
      </c>
    </row>
    <row r="30" spans="2:14" s="159" customFormat="1" ht="17.25" hidden="1" customHeight="1">
      <c r="B30" s="357" t="s">
        <v>6099</v>
      </c>
      <c r="C30" s="358" t="s">
        <v>6119</v>
      </c>
      <c r="D30" s="353">
        <v>44644</v>
      </c>
      <c r="E30" s="408"/>
      <c r="F30" s="353">
        <f t="shared" si="66"/>
        <v>44653</v>
      </c>
      <c r="G30" s="353">
        <f t="shared" si="67"/>
        <v>44655</v>
      </c>
      <c r="H30" s="353">
        <f t="shared" si="68"/>
        <v>44657</v>
      </c>
      <c r="I30" s="421">
        <v>44646</v>
      </c>
      <c r="J30" s="469"/>
      <c r="K30" s="406">
        <f t="shared" ref="K30:K31" si="74">D30+10</f>
        <v>44654</v>
      </c>
      <c r="L30" s="406">
        <f t="shared" ref="L30:L31" si="75">F30+10</f>
        <v>44663</v>
      </c>
      <c r="M30" s="406">
        <f t="shared" ref="M30:M31" si="76">F30+10</f>
        <v>44663</v>
      </c>
      <c r="N30" s="155">
        <f t="shared" ref="N30:N31" si="77">D30+20</f>
        <v>44664</v>
      </c>
    </row>
    <row r="31" spans="2:14" s="159" customFormat="1" ht="17.25" hidden="1" customHeight="1">
      <c r="B31" s="357" t="s">
        <v>6103</v>
      </c>
      <c r="C31" s="358" t="s">
        <v>6120</v>
      </c>
      <c r="D31" s="353">
        <v>44651</v>
      </c>
      <c r="E31" s="408"/>
      <c r="F31" s="353">
        <f t="shared" si="66"/>
        <v>44660</v>
      </c>
      <c r="G31" s="353">
        <f t="shared" si="67"/>
        <v>44662</v>
      </c>
      <c r="H31" s="353">
        <f t="shared" si="68"/>
        <v>44664</v>
      </c>
      <c r="I31" s="421">
        <v>44653</v>
      </c>
      <c r="J31" s="469"/>
      <c r="K31" s="406">
        <f t="shared" si="74"/>
        <v>44661</v>
      </c>
      <c r="L31" s="406">
        <f t="shared" si="75"/>
        <v>44670</v>
      </c>
      <c r="M31" s="406">
        <f t="shared" si="76"/>
        <v>44670</v>
      </c>
      <c r="N31" s="155">
        <f t="shared" si="77"/>
        <v>44671</v>
      </c>
    </row>
    <row r="32" spans="2:14" s="159" customFormat="1" ht="17.25" hidden="1" customHeight="1">
      <c r="B32" s="183" t="s">
        <v>6105</v>
      </c>
      <c r="C32" s="189" t="s">
        <v>6121</v>
      </c>
      <c r="D32" s="320">
        <f>D31+7</f>
        <v>44658</v>
      </c>
      <c r="E32" s="429"/>
      <c r="F32" s="320">
        <f t="shared" ref="F32" si="78">D32+9</f>
        <v>44667</v>
      </c>
      <c r="G32" s="320">
        <f t="shared" ref="G32" si="79">D32+11</f>
        <v>44669</v>
      </c>
      <c r="H32" s="320">
        <f t="shared" ref="H32" si="80">D32+13</f>
        <v>44671</v>
      </c>
      <c r="I32" s="421">
        <v>44660</v>
      </c>
      <c r="J32" s="528"/>
      <c r="K32" s="155">
        <f t="shared" ref="K32" si="81">D32+10</f>
        <v>44668</v>
      </c>
      <c r="L32" s="155">
        <f t="shared" ref="L32" si="82">F32+10</f>
        <v>44677</v>
      </c>
      <c r="M32" s="155">
        <f t="shared" ref="M32" si="83">F32+10</f>
        <v>44677</v>
      </c>
      <c r="N32" s="155">
        <f t="shared" ref="N32" si="84">D32+20</f>
        <v>44678</v>
      </c>
    </row>
    <row r="33" spans="2:14" s="159" customFormat="1" ht="17.25" hidden="1" customHeight="1">
      <c r="B33" s="183" t="s">
        <v>6107</v>
      </c>
      <c r="C33" s="189" t="s">
        <v>6122</v>
      </c>
      <c r="D33" s="320">
        <f>D32+7</f>
        <v>44665</v>
      </c>
      <c r="E33" s="429"/>
      <c r="F33" s="320">
        <f t="shared" ref="F33:F34" si="85">D33+9</f>
        <v>44674</v>
      </c>
      <c r="G33" s="320">
        <f t="shared" ref="G33:G34" si="86">D33+11</f>
        <v>44676</v>
      </c>
      <c r="H33" s="320">
        <f t="shared" ref="H33:H34" si="87">D33+13</f>
        <v>44678</v>
      </c>
      <c r="I33" s="421">
        <f t="shared" ref="I33:I62" si="88">I32+7</f>
        <v>44667</v>
      </c>
      <c r="J33" s="528"/>
      <c r="K33" s="155">
        <f t="shared" ref="K33:K34" si="89">D33+10</f>
        <v>44675</v>
      </c>
      <c r="L33" s="155">
        <f t="shared" ref="L33:L34" si="90">F33+10</f>
        <v>44684</v>
      </c>
      <c r="M33" s="155">
        <f t="shared" ref="M33:M34" si="91">F33+10</f>
        <v>44684</v>
      </c>
      <c r="N33" s="155">
        <f t="shared" ref="N33:N34" si="92">D33+20</f>
        <v>44685</v>
      </c>
    </row>
    <row r="34" spans="2:14" s="159" customFormat="1" ht="17.25" hidden="1" customHeight="1">
      <c r="B34" s="183" t="s">
        <v>6109</v>
      </c>
      <c r="C34" s="189" t="s">
        <v>6123</v>
      </c>
      <c r="D34" s="320">
        <f>D33+7</f>
        <v>44672</v>
      </c>
      <c r="E34" s="429"/>
      <c r="F34" s="320">
        <f t="shared" si="85"/>
        <v>44681</v>
      </c>
      <c r="G34" s="320">
        <f t="shared" si="86"/>
        <v>44683</v>
      </c>
      <c r="H34" s="320">
        <f t="shared" si="87"/>
        <v>44685</v>
      </c>
      <c r="I34" s="421">
        <f t="shared" si="88"/>
        <v>44674</v>
      </c>
      <c r="J34" s="528"/>
      <c r="K34" s="155">
        <f t="shared" si="89"/>
        <v>44682</v>
      </c>
      <c r="L34" s="155">
        <f t="shared" si="90"/>
        <v>44691</v>
      </c>
      <c r="M34" s="155">
        <f t="shared" si="91"/>
        <v>44691</v>
      </c>
      <c r="N34" s="155">
        <f t="shared" si="92"/>
        <v>44692</v>
      </c>
    </row>
    <row r="35" spans="2:14" s="159" customFormat="1" ht="17.25" hidden="1" customHeight="1">
      <c r="B35" s="183" t="s">
        <v>6084</v>
      </c>
      <c r="C35" s="189" t="s">
        <v>6124</v>
      </c>
      <c r="D35" s="320">
        <v>44682</v>
      </c>
      <c r="E35" s="429"/>
      <c r="F35" s="320">
        <f t="shared" ref="F35:F41" si="93">D35+9</f>
        <v>44691</v>
      </c>
      <c r="G35" s="320">
        <f t="shared" ref="G35:G41" si="94">D35+11</f>
        <v>44693</v>
      </c>
      <c r="H35" s="320">
        <f t="shared" ref="H35:H41" si="95">D35+13</f>
        <v>44695</v>
      </c>
      <c r="I35" s="421">
        <f t="shared" si="88"/>
        <v>44681</v>
      </c>
      <c r="J35" s="528"/>
      <c r="K35" s="155">
        <f t="shared" ref="K35:K36" si="96">D35+10</f>
        <v>44692</v>
      </c>
      <c r="L35" s="155">
        <f t="shared" ref="L35:L36" si="97">F35+10</f>
        <v>44701</v>
      </c>
      <c r="M35" s="155">
        <f t="shared" ref="M35:M36" si="98">F35+10</f>
        <v>44701</v>
      </c>
      <c r="N35" s="155">
        <f t="shared" ref="N35:N36" si="99">D35+20</f>
        <v>44702</v>
      </c>
    </row>
    <row r="36" spans="2:14" s="159" customFormat="1" ht="17.25" hidden="1" customHeight="1">
      <c r="B36" s="183" t="s">
        <v>6086</v>
      </c>
      <c r="C36" s="189" t="s">
        <v>6125</v>
      </c>
      <c r="D36" s="320">
        <v>44687</v>
      </c>
      <c r="E36" s="429"/>
      <c r="F36" s="320">
        <f t="shared" si="93"/>
        <v>44696</v>
      </c>
      <c r="G36" s="320">
        <f t="shared" si="94"/>
        <v>44698</v>
      </c>
      <c r="H36" s="320">
        <f t="shared" si="95"/>
        <v>44700</v>
      </c>
      <c r="I36" s="421">
        <f t="shared" si="88"/>
        <v>44688</v>
      </c>
      <c r="J36" s="528"/>
      <c r="K36" s="155">
        <f t="shared" si="96"/>
        <v>44697</v>
      </c>
      <c r="L36" s="155">
        <f t="shared" si="97"/>
        <v>44706</v>
      </c>
      <c r="M36" s="155">
        <f t="shared" si="98"/>
        <v>44706</v>
      </c>
      <c r="N36" s="155">
        <f t="shared" si="99"/>
        <v>44707</v>
      </c>
    </row>
    <row r="37" spans="2:14" s="159" customFormat="1" ht="17.25" hidden="1" customHeight="1">
      <c r="B37" s="559" t="s">
        <v>6088</v>
      </c>
      <c r="C37" s="189" t="s">
        <v>6126</v>
      </c>
      <c r="D37" s="320">
        <v>44694</v>
      </c>
      <c r="E37" s="429"/>
      <c r="F37" s="320">
        <f t="shared" si="93"/>
        <v>44703</v>
      </c>
      <c r="G37" s="320">
        <f t="shared" si="94"/>
        <v>44705</v>
      </c>
      <c r="H37" s="320">
        <f t="shared" si="95"/>
        <v>44707</v>
      </c>
      <c r="I37" s="421">
        <f t="shared" si="88"/>
        <v>44695</v>
      </c>
      <c r="J37" s="528"/>
      <c r="K37" s="155">
        <f t="shared" ref="K37:K42" si="100">D37+10</f>
        <v>44704</v>
      </c>
      <c r="L37" s="155">
        <f t="shared" ref="L37:L42" si="101">F37+10</f>
        <v>44713</v>
      </c>
      <c r="M37" s="155">
        <f t="shared" ref="M37:M42" si="102">F37+10</f>
        <v>44713</v>
      </c>
      <c r="N37" s="155">
        <f t="shared" ref="N37:N41" si="103">D37+20</f>
        <v>44714</v>
      </c>
    </row>
    <row r="38" spans="2:14" s="159" customFormat="1" ht="17.25" hidden="1" customHeight="1">
      <c r="B38" s="183" t="s">
        <v>6091</v>
      </c>
      <c r="C38" s="189" t="s">
        <v>6127</v>
      </c>
      <c r="D38" s="320">
        <v>44699</v>
      </c>
      <c r="E38" s="429"/>
      <c r="F38" s="320">
        <f t="shared" si="93"/>
        <v>44708</v>
      </c>
      <c r="G38" s="320">
        <f t="shared" si="94"/>
        <v>44710</v>
      </c>
      <c r="H38" s="320">
        <f t="shared" si="95"/>
        <v>44712</v>
      </c>
      <c r="I38" s="421">
        <f t="shared" si="88"/>
        <v>44702</v>
      </c>
      <c r="J38" s="528"/>
      <c r="K38" s="155">
        <f t="shared" si="100"/>
        <v>44709</v>
      </c>
      <c r="L38" s="155">
        <f t="shared" si="101"/>
        <v>44718</v>
      </c>
      <c r="M38" s="155">
        <f t="shared" si="102"/>
        <v>44718</v>
      </c>
      <c r="N38" s="155">
        <f t="shared" si="103"/>
        <v>44719</v>
      </c>
    </row>
    <row r="39" spans="2:14" s="159" customFormat="1" ht="17.25" hidden="1" customHeight="1">
      <c r="B39" s="577" t="s">
        <v>6093</v>
      </c>
      <c r="C39" s="189" t="s">
        <v>6128</v>
      </c>
      <c r="D39" s="320">
        <v>44709</v>
      </c>
      <c r="E39" s="320">
        <f>D39+5</f>
        <v>44714</v>
      </c>
      <c r="F39" s="320">
        <f t="shared" si="93"/>
        <v>44718</v>
      </c>
      <c r="G39" s="320">
        <f t="shared" si="94"/>
        <v>44720</v>
      </c>
      <c r="H39" s="320">
        <f t="shared" si="95"/>
        <v>44722</v>
      </c>
      <c r="I39" s="421">
        <f t="shared" si="88"/>
        <v>44709</v>
      </c>
      <c r="J39" s="528"/>
      <c r="K39" s="155">
        <f t="shared" si="100"/>
        <v>44719</v>
      </c>
      <c r="L39" s="155">
        <f t="shared" si="101"/>
        <v>44728</v>
      </c>
      <c r="M39" s="155">
        <f t="shared" si="102"/>
        <v>44728</v>
      </c>
      <c r="N39" s="155">
        <f t="shared" si="103"/>
        <v>44729</v>
      </c>
    </row>
    <row r="40" spans="2:14" s="159" customFormat="1" ht="17.25" hidden="1" customHeight="1">
      <c r="B40" s="577" t="s">
        <v>6095</v>
      </c>
      <c r="C40" s="189" t="s">
        <v>6129</v>
      </c>
      <c r="D40" s="320">
        <v>44719</v>
      </c>
      <c r="E40" s="320">
        <f t="shared" ref="E40:E49" si="104">D40+5</f>
        <v>44724</v>
      </c>
      <c r="F40" s="320">
        <f t="shared" si="93"/>
        <v>44728</v>
      </c>
      <c r="G40" s="320">
        <f t="shared" si="94"/>
        <v>44730</v>
      </c>
      <c r="H40" s="320">
        <f t="shared" si="95"/>
        <v>44732</v>
      </c>
      <c r="I40" s="421">
        <f t="shared" si="88"/>
        <v>44716</v>
      </c>
      <c r="J40" s="528"/>
      <c r="K40" s="155">
        <f t="shared" si="100"/>
        <v>44729</v>
      </c>
      <c r="L40" s="155">
        <f t="shared" si="101"/>
        <v>44738</v>
      </c>
      <c r="M40" s="155">
        <f t="shared" si="102"/>
        <v>44738</v>
      </c>
      <c r="N40" s="155">
        <f t="shared" si="103"/>
        <v>44739</v>
      </c>
    </row>
    <row r="41" spans="2:14" s="159" customFormat="1" ht="17.25" hidden="1" customHeight="1">
      <c r="B41" s="577" t="s">
        <v>6097</v>
      </c>
      <c r="C41" s="189" t="s">
        <v>6130</v>
      </c>
      <c r="D41" s="320">
        <v>44724</v>
      </c>
      <c r="E41" s="320">
        <f t="shared" si="104"/>
        <v>44729</v>
      </c>
      <c r="F41" s="320">
        <f t="shared" si="93"/>
        <v>44733</v>
      </c>
      <c r="G41" s="320">
        <f t="shared" si="94"/>
        <v>44735</v>
      </c>
      <c r="H41" s="320">
        <f t="shared" si="95"/>
        <v>44737</v>
      </c>
      <c r="I41" s="421">
        <f t="shared" si="88"/>
        <v>44723</v>
      </c>
      <c r="J41" s="528"/>
      <c r="K41" s="155">
        <f t="shared" si="100"/>
        <v>44734</v>
      </c>
      <c r="L41" s="155">
        <f t="shared" si="101"/>
        <v>44743</v>
      </c>
      <c r="M41" s="155">
        <f t="shared" si="102"/>
        <v>44743</v>
      </c>
      <c r="N41" s="155">
        <f t="shared" si="103"/>
        <v>44744</v>
      </c>
    </row>
    <row r="42" spans="2:14" s="159" customFormat="1" ht="17.25" hidden="1" customHeight="1">
      <c r="B42" s="577" t="s">
        <v>6101</v>
      </c>
      <c r="C42" s="189" t="s">
        <v>6131</v>
      </c>
      <c r="D42" s="320">
        <v>44728</v>
      </c>
      <c r="E42" s="320">
        <f t="shared" si="104"/>
        <v>44733</v>
      </c>
      <c r="F42" s="320">
        <f t="shared" ref="F42" si="105">D42+9</f>
        <v>44737</v>
      </c>
      <c r="G42" s="320">
        <f t="shared" ref="G42" si="106">D42+11</f>
        <v>44739</v>
      </c>
      <c r="H42" s="320">
        <f t="shared" ref="H42" si="107">D42+13</f>
        <v>44741</v>
      </c>
      <c r="I42" s="421">
        <f t="shared" si="88"/>
        <v>44730</v>
      </c>
      <c r="J42" s="528"/>
      <c r="K42" s="155">
        <f t="shared" si="100"/>
        <v>44738</v>
      </c>
      <c r="L42" s="155">
        <f t="shared" si="101"/>
        <v>44747</v>
      </c>
      <c r="M42" s="155">
        <f t="shared" si="102"/>
        <v>44747</v>
      </c>
      <c r="N42" s="155">
        <f t="shared" ref="N42" si="108">D42+20</f>
        <v>44748</v>
      </c>
    </row>
    <row r="43" spans="2:14" s="159" customFormat="1" ht="17.25" hidden="1" customHeight="1">
      <c r="B43" s="578" t="s">
        <v>6099</v>
      </c>
      <c r="C43" s="189" t="s">
        <v>6132</v>
      </c>
      <c r="D43" s="320">
        <v>44740</v>
      </c>
      <c r="E43" s="320">
        <f t="shared" si="104"/>
        <v>44745</v>
      </c>
      <c r="F43" s="479">
        <f t="shared" ref="F43" si="109">D43+9</f>
        <v>44749</v>
      </c>
      <c r="G43" s="320">
        <f t="shared" ref="G43" si="110">D43+11</f>
        <v>44751</v>
      </c>
      <c r="H43" s="320">
        <f t="shared" ref="H43" si="111">D43+13</f>
        <v>44753</v>
      </c>
      <c r="I43" s="421">
        <f t="shared" si="88"/>
        <v>44737</v>
      </c>
      <c r="J43" s="528"/>
      <c r="K43" s="155">
        <f t="shared" ref="K43" si="112">D43+10</f>
        <v>44750</v>
      </c>
      <c r="L43" s="155">
        <f t="shared" ref="L43" si="113">F43+10</f>
        <v>44759</v>
      </c>
      <c r="M43" s="155">
        <f t="shared" ref="M43" si="114">F43+10</f>
        <v>44759</v>
      </c>
      <c r="N43" s="155">
        <f t="shared" ref="N43" si="115">D43+20</f>
        <v>44760</v>
      </c>
    </row>
    <row r="44" spans="2:14" s="159" customFormat="1" ht="17.25" hidden="1" customHeight="1">
      <c r="B44" s="579" t="s">
        <v>6133</v>
      </c>
      <c r="C44" s="189" t="s">
        <v>6134</v>
      </c>
      <c r="D44" s="320">
        <v>44743</v>
      </c>
      <c r="E44" s="479">
        <f t="shared" si="104"/>
        <v>44748</v>
      </c>
      <c r="F44" s="320">
        <f t="shared" ref="F44" si="116">D44+9</f>
        <v>44752</v>
      </c>
      <c r="G44" s="320">
        <f t="shared" ref="G44" si="117">D44+11</f>
        <v>44754</v>
      </c>
      <c r="H44" s="320">
        <f t="shared" ref="H44" si="118">D44+13</f>
        <v>44756</v>
      </c>
      <c r="I44" s="421">
        <f t="shared" si="88"/>
        <v>44744</v>
      </c>
      <c r="J44" s="528"/>
      <c r="K44" s="155">
        <f t="shared" ref="K44" si="119">D44+10</f>
        <v>44753</v>
      </c>
      <c r="L44" s="155">
        <f t="shared" ref="L44" si="120">F44+10</f>
        <v>44762</v>
      </c>
      <c r="M44" s="155">
        <f t="shared" ref="M44" si="121">F44+10</f>
        <v>44762</v>
      </c>
      <c r="N44" s="155">
        <f t="shared" ref="N44" si="122">D44+20</f>
        <v>44763</v>
      </c>
    </row>
    <row r="45" spans="2:14" s="159" customFormat="1" ht="17.25" hidden="1" customHeight="1">
      <c r="B45" s="579" t="s">
        <v>6105</v>
      </c>
      <c r="C45" s="189" t="s">
        <v>6135</v>
      </c>
      <c r="D45" s="320">
        <v>44753</v>
      </c>
      <c r="E45" s="320">
        <f t="shared" si="104"/>
        <v>44758</v>
      </c>
      <c r="F45" s="320">
        <f t="shared" ref="F45" si="123">D45+9</f>
        <v>44762</v>
      </c>
      <c r="G45" s="320">
        <f t="shared" ref="G45" si="124">D45+11</f>
        <v>44764</v>
      </c>
      <c r="H45" s="320">
        <f t="shared" ref="H45" si="125">D45+13</f>
        <v>44766</v>
      </c>
      <c r="I45" s="421">
        <f t="shared" si="88"/>
        <v>44751</v>
      </c>
      <c r="J45" s="528"/>
      <c r="K45" s="155">
        <f t="shared" ref="K45" si="126">D45+10</f>
        <v>44763</v>
      </c>
      <c r="L45" s="155">
        <f t="shared" ref="L45" si="127">F45+10</f>
        <v>44772</v>
      </c>
      <c r="M45" s="155">
        <f t="shared" ref="M45" si="128">F45+10</f>
        <v>44772</v>
      </c>
      <c r="N45" s="155">
        <f t="shared" ref="N45" si="129">D45+20</f>
        <v>44773</v>
      </c>
    </row>
    <row r="46" spans="2:14" s="159" customFormat="1" ht="17.25" hidden="1" customHeight="1">
      <c r="B46" s="579" t="s">
        <v>6107</v>
      </c>
      <c r="C46" s="189" t="s">
        <v>6136</v>
      </c>
      <c r="D46" s="320">
        <f>D45+7</f>
        <v>44760</v>
      </c>
      <c r="E46" s="479">
        <f t="shared" si="104"/>
        <v>44765</v>
      </c>
      <c r="F46" s="479">
        <f t="shared" ref="F46:F49" si="130">D46+9</f>
        <v>44769</v>
      </c>
      <c r="G46" s="320">
        <f t="shared" ref="G46:G49" si="131">D46+11</f>
        <v>44771</v>
      </c>
      <c r="H46" s="320">
        <f t="shared" ref="H46:H49" si="132">D46+13</f>
        <v>44773</v>
      </c>
      <c r="I46" s="421">
        <f t="shared" si="88"/>
        <v>44758</v>
      </c>
      <c r="J46" s="528"/>
      <c r="K46" s="155">
        <f t="shared" ref="K46:K49" si="133">D46+10</f>
        <v>44770</v>
      </c>
      <c r="L46" s="155">
        <f t="shared" ref="L46:L49" si="134">F46+10</f>
        <v>44779</v>
      </c>
      <c r="M46" s="155">
        <f t="shared" ref="M46:M49" si="135">F46+10</f>
        <v>44779</v>
      </c>
      <c r="N46" s="155">
        <f t="shared" ref="N46:N49" si="136">D46+20</f>
        <v>44780</v>
      </c>
    </row>
    <row r="47" spans="2:14" s="159" customFormat="1" ht="17.25" hidden="1" customHeight="1">
      <c r="B47" s="580" t="s">
        <v>6137</v>
      </c>
      <c r="C47" s="189" t="s">
        <v>6138</v>
      </c>
      <c r="D47" s="479">
        <f>D46+7</f>
        <v>44767</v>
      </c>
      <c r="E47" s="320">
        <f t="shared" si="104"/>
        <v>44772</v>
      </c>
      <c r="F47" s="479">
        <f t="shared" si="130"/>
        <v>44776</v>
      </c>
      <c r="G47" s="479">
        <f t="shared" si="131"/>
        <v>44778</v>
      </c>
      <c r="H47" s="479">
        <f t="shared" si="132"/>
        <v>44780</v>
      </c>
      <c r="I47" s="421">
        <f t="shared" si="88"/>
        <v>44765</v>
      </c>
      <c r="J47" s="528"/>
      <c r="K47" s="155">
        <f t="shared" si="133"/>
        <v>44777</v>
      </c>
      <c r="L47" s="155">
        <f t="shared" si="134"/>
        <v>44786</v>
      </c>
      <c r="M47" s="155">
        <f t="shared" si="135"/>
        <v>44786</v>
      </c>
      <c r="N47" s="155">
        <f t="shared" si="136"/>
        <v>44787</v>
      </c>
    </row>
    <row r="48" spans="2:14" s="159" customFormat="1" ht="17.25" hidden="1" customHeight="1">
      <c r="B48" s="579" t="s">
        <v>6139</v>
      </c>
      <c r="C48" s="189" t="s">
        <v>6140</v>
      </c>
      <c r="D48" s="320">
        <v>44770</v>
      </c>
      <c r="E48" s="429">
        <f t="shared" si="104"/>
        <v>44775</v>
      </c>
      <c r="F48" s="320">
        <f t="shared" si="130"/>
        <v>44779</v>
      </c>
      <c r="G48" s="320">
        <f t="shared" si="131"/>
        <v>44781</v>
      </c>
      <c r="H48" s="320">
        <f t="shared" si="132"/>
        <v>44783</v>
      </c>
      <c r="I48" s="421">
        <f t="shared" si="88"/>
        <v>44772</v>
      </c>
      <c r="J48" s="528"/>
      <c r="K48" s="155">
        <f t="shared" si="133"/>
        <v>44780</v>
      </c>
      <c r="L48" s="155">
        <f t="shared" si="134"/>
        <v>44789</v>
      </c>
      <c r="M48" s="155">
        <f t="shared" si="135"/>
        <v>44789</v>
      </c>
      <c r="N48" s="155">
        <f t="shared" si="136"/>
        <v>44790</v>
      </c>
    </row>
    <row r="49" spans="2:14" s="159" customFormat="1" ht="17.25" hidden="1" customHeight="1">
      <c r="B49" s="579" t="s">
        <v>6084</v>
      </c>
      <c r="C49" s="189" t="s">
        <v>6141</v>
      </c>
      <c r="D49" s="320">
        <f>D48+7</f>
        <v>44777</v>
      </c>
      <c r="E49" s="320">
        <f t="shared" si="104"/>
        <v>44782</v>
      </c>
      <c r="F49" s="320">
        <f t="shared" si="130"/>
        <v>44786</v>
      </c>
      <c r="G49" s="320">
        <f t="shared" si="131"/>
        <v>44788</v>
      </c>
      <c r="H49" s="320">
        <f t="shared" si="132"/>
        <v>44790</v>
      </c>
      <c r="I49" s="421">
        <f t="shared" si="88"/>
        <v>44779</v>
      </c>
      <c r="J49" s="528"/>
      <c r="K49" s="155">
        <f t="shared" si="133"/>
        <v>44787</v>
      </c>
      <c r="L49" s="155">
        <f t="shared" si="134"/>
        <v>44796</v>
      </c>
      <c r="M49" s="155">
        <f t="shared" si="135"/>
        <v>44796</v>
      </c>
      <c r="N49" s="155">
        <f t="shared" si="136"/>
        <v>44797</v>
      </c>
    </row>
    <row r="50" spans="2:14" s="159" customFormat="1" ht="26.25" hidden="1" customHeight="1">
      <c r="B50" s="581" t="s">
        <v>6086</v>
      </c>
      <c r="C50" s="137" t="s">
        <v>6142</v>
      </c>
      <c r="D50" s="6">
        <v>44784</v>
      </c>
      <c r="E50" s="320">
        <f t="shared" ref="E50:E52" si="137">D50+5</f>
        <v>44789</v>
      </c>
      <c r="F50" s="479">
        <f t="shared" ref="F50:F52" si="138">D50+9</f>
        <v>44793</v>
      </c>
      <c r="G50" s="320">
        <f t="shared" ref="G50:G52" si="139">D50+11</f>
        <v>44795</v>
      </c>
      <c r="H50" s="320">
        <f t="shared" ref="H50:H52" si="140">D50+13</f>
        <v>44797</v>
      </c>
      <c r="I50" s="421">
        <f t="shared" si="88"/>
        <v>44786</v>
      </c>
      <c r="J50" s="598"/>
      <c r="K50" s="155">
        <f t="shared" ref="K50:K52" si="141">D50+10</f>
        <v>44794</v>
      </c>
      <c r="L50" s="155">
        <f t="shared" ref="L50:L52" si="142">F50+10</f>
        <v>44803</v>
      </c>
      <c r="M50" s="155">
        <f t="shared" ref="M50:M52" si="143">F50+10</f>
        <v>44803</v>
      </c>
      <c r="N50" s="155">
        <f t="shared" ref="N50:N52" si="144">D50+20</f>
        <v>44804</v>
      </c>
    </row>
    <row r="51" spans="2:14" s="159" customFormat="1" ht="17.25" hidden="1" customHeight="1">
      <c r="B51" s="581" t="s">
        <v>6143</v>
      </c>
      <c r="C51" s="137" t="s">
        <v>6144</v>
      </c>
      <c r="D51" s="6">
        <v>44796</v>
      </c>
      <c r="E51" s="408">
        <f t="shared" si="137"/>
        <v>44801</v>
      </c>
      <c r="F51" s="320">
        <f t="shared" si="138"/>
        <v>44805</v>
      </c>
      <c r="G51" s="320">
        <f t="shared" si="139"/>
        <v>44807</v>
      </c>
      <c r="H51" s="320">
        <f t="shared" si="140"/>
        <v>44809</v>
      </c>
      <c r="I51" s="421">
        <f t="shared" si="88"/>
        <v>44793</v>
      </c>
      <c r="J51" s="528"/>
      <c r="K51" s="155">
        <f t="shared" si="141"/>
        <v>44806</v>
      </c>
      <c r="L51" s="155">
        <f t="shared" si="142"/>
        <v>44815</v>
      </c>
      <c r="M51" s="155">
        <f t="shared" si="143"/>
        <v>44815</v>
      </c>
      <c r="N51" s="155">
        <f t="shared" si="144"/>
        <v>44816</v>
      </c>
    </row>
    <row r="52" spans="2:14" s="159" customFormat="1" ht="17.25" hidden="1" customHeight="1">
      <c r="B52" s="581" t="s">
        <v>6091</v>
      </c>
      <c r="C52" s="137" t="s">
        <v>6145</v>
      </c>
      <c r="D52" s="6">
        <v>44800</v>
      </c>
      <c r="E52" s="320">
        <f t="shared" si="137"/>
        <v>44805</v>
      </c>
      <c r="F52" s="408">
        <f t="shared" si="138"/>
        <v>44809</v>
      </c>
      <c r="G52" s="320">
        <f t="shared" si="139"/>
        <v>44811</v>
      </c>
      <c r="H52" s="320">
        <f t="shared" si="140"/>
        <v>44813</v>
      </c>
      <c r="I52" s="421">
        <f t="shared" si="88"/>
        <v>44800</v>
      </c>
      <c r="J52" s="528"/>
      <c r="K52" s="155">
        <f t="shared" si="141"/>
        <v>44810</v>
      </c>
      <c r="L52" s="155">
        <f t="shared" si="142"/>
        <v>44819</v>
      </c>
      <c r="M52" s="155">
        <f t="shared" si="143"/>
        <v>44819</v>
      </c>
      <c r="N52" s="155">
        <f t="shared" si="144"/>
        <v>44820</v>
      </c>
    </row>
    <row r="53" spans="2:14" s="159" customFormat="1" ht="17.25" hidden="1" customHeight="1">
      <c r="B53" s="581" t="s">
        <v>6093</v>
      </c>
      <c r="C53" s="137" t="s">
        <v>6146</v>
      </c>
      <c r="D53" s="6">
        <v>44811</v>
      </c>
      <c r="E53" s="408">
        <f t="shared" ref="E53:E55" si="145">D53+5</f>
        <v>44816</v>
      </c>
      <c r="F53" s="408">
        <f t="shared" ref="F53:F55" si="146">D53+9</f>
        <v>44820</v>
      </c>
      <c r="G53" s="408">
        <f t="shared" ref="G53:G55" si="147">D53+11</f>
        <v>44822</v>
      </c>
      <c r="H53" s="408">
        <f t="shared" ref="H53:H55" si="148">D53+13</f>
        <v>44824</v>
      </c>
      <c r="I53" s="421">
        <f t="shared" si="88"/>
        <v>44807</v>
      </c>
      <c r="J53" s="528"/>
      <c r="K53" s="155">
        <f t="shared" ref="K53:K55" si="149">D53+10</f>
        <v>44821</v>
      </c>
      <c r="L53" s="155">
        <f t="shared" ref="L53:L55" si="150">F53+10</f>
        <v>44830</v>
      </c>
      <c r="M53" s="155">
        <f t="shared" ref="M53:M55" si="151">F53+10</f>
        <v>44830</v>
      </c>
      <c r="N53" s="155">
        <f t="shared" ref="N53:N55" si="152">D53+20</f>
        <v>44831</v>
      </c>
    </row>
    <row r="54" spans="2:14" s="159" customFormat="1" ht="17.25" hidden="1" customHeight="1">
      <c r="B54" s="581" t="s">
        <v>6095</v>
      </c>
      <c r="C54" s="137" t="s">
        <v>6147</v>
      </c>
      <c r="D54" s="6">
        <v>44814</v>
      </c>
      <c r="E54" s="408">
        <f t="shared" si="145"/>
        <v>44819</v>
      </c>
      <c r="F54" s="408">
        <f t="shared" si="146"/>
        <v>44823</v>
      </c>
      <c r="G54" s="320">
        <f t="shared" si="147"/>
        <v>44825</v>
      </c>
      <c r="H54" s="320">
        <f t="shared" si="148"/>
        <v>44827</v>
      </c>
      <c r="I54" s="421">
        <f t="shared" si="88"/>
        <v>44814</v>
      </c>
      <c r="J54" s="528"/>
      <c r="K54" s="155">
        <f t="shared" si="149"/>
        <v>44824</v>
      </c>
      <c r="L54" s="155">
        <f t="shared" si="150"/>
        <v>44833</v>
      </c>
      <c r="M54" s="155">
        <f t="shared" si="151"/>
        <v>44833</v>
      </c>
      <c r="N54" s="155">
        <f t="shared" si="152"/>
        <v>44834</v>
      </c>
    </row>
    <row r="55" spans="2:14" s="159" customFormat="1" ht="17.25" hidden="1" customHeight="1">
      <c r="B55" s="581" t="s">
        <v>6097</v>
      </c>
      <c r="C55" s="137" t="s">
        <v>6148</v>
      </c>
      <c r="D55" s="6">
        <v>44821</v>
      </c>
      <c r="E55" s="320">
        <f t="shared" si="145"/>
        <v>44826</v>
      </c>
      <c r="F55" s="320">
        <f t="shared" si="146"/>
        <v>44830</v>
      </c>
      <c r="G55" s="320">
        <f t="shared" si="147"/>
        <v>44832</v>
      </c>
      <c r="H55" s="320">
        <f t="shared" si="148"/>
        <v>44834</v>
      </c>
      <c r="I55" s="421">
        <f t="shared" si="88"/>
        <v>44821</v>
      </c>
      <c r="J55" s="528"/>
      <c r="K55" s="155">
        <f t="shared" si="149"/>
        <v>44831</v>
      </c>
      <c r="L55" s="155">
        <f t="shared" si="150"/>
        <v>44840</v>
      </c>
      <c r="M55" s="155">
        <f t="shared" si="151"/>
        <v>44840</v>
      </c>
      <c r="N55" s="155">
        <f t="shared" si="152"/>
        <v>44841</v>
      </c>
    </row>
    <row r="56" spans="2:14" s="159" customFormat="1" ht="17.25" hidden="1" customHeight="1">
      <c r="B56" s="581" t="s">
        <v>6101</v>
      </c>
      <c r="C56" s="137" t="s">
        <v>6136</v>
      </c>
      <c r="D56" s="6">
        <v>44830</v>
      </c>
      <c r="E56" s="320">
        <f t="shared" ref="E56" si="153">D56+5</f>
        <v>44835</v>
      </c>
      <c r="F56" s="320">
        <f t="shared" ref="F56" si="154">D56+9</f>
        <v>44839</v>
      </c>
      <c r="G56" s="320">
        <f t="shared" ref="G56" si="155">D56+11</f>
        <v>44841</v>
      </c>
      <c r="H56" s="320">
        <f t="shared" ref="H56" si="156">D56+13</f>
        <v>44843</v>
      </c>
      <c r="I56" s="421">
        <f t="shared" si="88"/>
        <v>44828</v>
      </c>
      <c r="J56" s="528"/>
      <c r="K56" s="155">
        <f t="shared" ref="K56" si="157">D56+10</f>
        <v>44840</v>
      </c>
      <c r="L56" s="155">
        <f t="shared" ref="L56" si="158">F56+10</f>
        <v>44849</v>
      </c>
      <c r="M56" s="155">
        <f t="shared" ref="M56" si="159">F56+10</f>
        <v>44849</v>
      </c>
      <c r="N56" s="155">
        <f t="shared" ref="N56" si="160">D56+20</f>
        <v>44850</v>
      </c>
    </row>
    <row r="57" spans="2:14" s="159" customFormat="1" ht="17.25" hidden="1" customHeight="1">
      <c r="B57" s="581" t="s">
        <v>6149</v>
      </c>
      <c r="C57" s="137" t="s">
        <v>6150</v>
      </c>
      <c r="D57" s="6">
        <v>44837</v>
      </c>
      <c r="E57" s="320">
        <f t="shared" ref="E57" si="161">D57+5</f>
        <v>44842</v>
      </c>
      <c r="F57" s="320">
        <f t="shared" ref="F57" si="162">D57+9</f>
        <v>44846</v>
      </c>
      <c r="G57" s="320">
        <f t="shared" ref="G57" si="163">D57+11</f>
        <v>44848</v>
      </c>
      <c r="H57" s="320">
        <f t="shared" ref="H57" si="164">D57+13</f>
        <v>44850</v>
      </c>
      <c r="I57" s="421">
        <f t="shared" si="88"/>
        <v>44835</v>
      </c>
      <c r="J57" s="528"/>
      <c r="K57" s="155">
        <f t="shared" ref="K57" si="165">D57+10</f>
        <v>44847</v>
      </c>
      <c r="L57" s="155">
        <f t="shared" ref="L57" si="166">F57+10</f>
        <v>44856</v>
      </c>
      <c r="M57" s="155">
        <f t="shared" ref="M57" si="167">F57+10</f>
        <v>44856</v>
      </c>
      <c r="N57" s="155">
        <f t="shared" ref="N57" si="168">D57+20</f>
        <v>44857</v>
      </c>
    </row>
    <row r="58" spans="2:14" s="159" customFormat="1" ht="17.25" hidden="1" customHeight="1">
      <c r="B58" s="581" t="s">
        <v>6103</v>
      </c>
      <c r="C58" s="137" t="s">
        <v>6151</v>
      </c>
      <c r="D58" s="6">
        <v>44840</v>
      </c>
      <c r="E58" s="320">
        <f t="shared" ref="E58" si="169">D58+5</f>
        <v>44845</v>
      </c>
      <c r="F58" s="320">
        <f t="shared" ref="F58" si="170">D58+9</f>
        <v>44849</v>
      </c>
      <c r="G58" s="320">
        <f t="shared" ref="G58" si="171">D58+11</f>
        <v>44851</v>
      </c>
      <c r="H58" s="320">
        <f t="shared" ref="H58" si="172">D58+13</f>
        <v>44853</v>
      </c>
      <c r="I58" s="421">
        <f t="shared" si="88"/>
        <v>44842</v>
      </c>
      <c r="J58" s="528"/>
      <c r="K58" s="155">
        <f t="shared" ref="K58:K59" si="173">D58+10</f>
        <v>44850</v>
      </c>
      <c r="L58" s="155">
        <f t="shared" ref="L58:L59" si="174">F58+10</f>
        <v>44859</v>
      </c>
      <c r="M58" s="155">
        <f t="shared" ref="M58:M59" si="175">F58+10</f>
        <v>44859</v>
      </c>
      <c r="N58" s="155">
        <f t="shared" ref="N58:N59" si="176">D58+20</f>
        <v>44860</v>
      </c>
    </row>
    <row r="59" spans="2:14" s="159" customFormat="1" ht="17.25" hidden="1" customHeight="1">
      <c r="B59" s="581" t="s">
        <v>6105</v>
      </c>
      <c r="C59" s="137" t="s">
        <v>6152</v>
      </c>
      <c r="D59" s="6">
        <f>D58+7</f>
        <v>44847</v>
      </c>
      <c r="E59" s="320">
        <f t="shared" ref="E59" si="177">D59+5</f>
        <v>44852</v>
      </c>
      <c r="F59" s="320">
        <f t="shared" ref="F59" si="178">D59+9</f>
        <v>44856</v>
      </c>
      <c r="G59" s="320">
        <f t="shared" ref="G59" si="179">D59+11</f>
        <v>44858</v>
      </c>
      <c r="H59" s="320">
        <f t="shared" ref="H59" si="180">D59+13</f>
        <v>44860</v>
      </c>
      <c r="I59" s="421">
        <f t="shared" si="88"/>
        <v>44849</v>
      </c>
      <c r="J59" s="528"/>
      <c r="K59" s="155">
        <f t="shared" si="173"/>
        <v>44857</v>
      </c>
      <c r="L59" s="155">
        <f t="shared" si="174"/>
        <v>44866</v>
      </c>
      <c r="M59" s="155">
        <f t="shared" si="175"/>
        <v>44866</v>
      </c>
      <c r="N59" s="155">
        <f t="shared" si="176"/>
        <v>44867</v>
      </c>
    </row>
    <row r="60" spans="2:14" s="159" customFormat="1" ht="17.25" hidden="1" customHeight="1">
      <c r="B60" s="581" t="s">
        <v>6153</v>
      </c>
      <c r="C60" s="137" t="s">
        <v>6154</v>
      </c>
      <c r="D60" s="6">
        <f>D59+7</f>
        <v>44854</v>
      </c>
      <c r="E60" s="320">
        <f t="shared" ref="E60" si="181">D60+5</f>
        <v>44859</v>
      </c>
      <c r="F60" s="320">
        <f t="shared" ref="F60" si="182">D60+9</f>
        <v>44863</v>
      </c>
      <c r="G60" s="320">
        <f t="shared" ref="G60" si="183">D60+11</f>
        <v>44865</v>
      </c>
      <c r="H60" s="320">
        <f t="shared" ref="H60" si="184">D60+13</f>
        <v>44867</v>
      </c>
      <c r="I60" s="421">
        <f t="shared" si="88"/>
        <v>44856</v>
      </c>
      <c r="J60" s="528"/>
      <c r="K60" s="155">
        <f t="shared" ref="K60" si="185">D60+10</f>
        <v>44864</v>
      </c>
      <c r="L60" s="155">
        <f t="shared" ref="L60" si="186">F60+10</f>
        <v>44873</v>
      </c>
      <c r="M60" s="155">
        <f t="shared" ref="M60" si="187">F60+10</f>
        <v>44873</v>
      </c>
      <c r="N60" s="155">
        <f t="shared" ref="N60" si="188">D60+20</f>
        <v>44874</v>
      </c>
    </row>
    <row r="61" spans="2:14" s="159" customFormat="1" ht="17.25" hidden="1" customHeight="1">
      <c r="B61" s="581" t="s">
        <v>6139</v>
      </c>
      <c r="C61" s="137" t="s">
        <v>6155</v>
      </c>
      <c r="D61" s="6">
        <f>D60+7</f>
        <v>44861</v>
      </c>
      <c r="E61" s="320">
        <f t="shared" ref="E61" si="189">D61+5</f>
        <v>44866</v>
      </c>
      <c r="F61" s="320">
        <f t="shared" ref="F61" si="190">D61+9</f>
        <v>44870</v>
      </c>
      <c r="G61" s="320">
        <f t="shared" ref="G61" si="191">D61+11</f>
        <v>44872</v>
      </c>
      <c r="H61" s="320">
        <f t="shared" ref="H61" si="192">D61+13</f>
        <v>44874</v>
      </c>
      <c r="I61" s="421">
        <f t="shared" si="88"/>
        <v>44863</v>
      </c>
      <c r="J61" s="528"/>
      <c r="K61" s="155">
        <f t="shared" ref="K61" si="193">D61+10</f>
        <v>44871</v>
      </c>
      <c r="L61" s="155">
        <f t="shared" ref="L61" si="194">F61+10</f>
        <v>44880</v>
      </c>
      <c r="M61" s="155">
        <f t="shared" ref="M61" si="195">F61+10</f>
        <v>44880</v>
      </c>
      <c r="N61" s="155">
        <f t="shared" ref="N61" si="196">D61+20</f>
        <v>44881</v>
      </c>
    </row>
    <row r="62" spans="2:14" s="159" customFormat="1" ht="17.25" hidden="1" customHeight="1">
      <c r="B62" s="581" t="s">
        <v>6084</v>
      </c>
      <c r="C62" s="137" t="s">
        <v>6156</v>
      </c>
      <c r="D62" s="6">
        <f>D61+7</f>
        <v>44868</v>
      </c>
      <c r="E62" s="320">
        <f t="shared" ref="E62" si="197">D62+5</f>
        <v>44873</v>
      </c>
      <c r="F62" s="320">
        <f t="shared" ref="F62" si="198">D62+9</f>
        <v>44877</v>
      </c>
      <c r="G62" s="320">
        <f t="shared" ref="G62" si="199">D62+11</f>
        <v>44879</v>
      </c>
      <c r="H62" s="320">
        <f t="shared" ref="H62" si="200">D62+13</f>
        <v>44881</v>
      </c>
      <c r="I62" s="421">
        <f t="shared" si="88"/>
        <v>44870</v>
      </c>
      <c r="J62" s="528"/>
      <c r="K62" s="155">
        <f t="shared" ref="K62" si="201">D62+10</f>
        <v>44878</v>
      </c>
      <c r="L62" s="155">
        <f t="shared" ref="L62" si="202">F62+10</f>
        <v>44887</v>
      </c>
      <c r="M62" s="155">
        <f t="shared" ref="M62" si="203">F62+10</f>
        <v>44887</v>
      </c>
      <c r="N62" s="155">
        <f t="shared" ref="N62" si="204">D62+20</f>
        <v>44888</v>
      </c>
    </row>
    <row r="63" spans="2:14" s="159" customFormat="1" ht="17.25" hidden="1" customHeight="1">
      <c r="B63" s="581"/>
      <c r="C63" s="137"/>
      <c r="D63" s="6">
        <f>D62+7</f>
        <v>44875</v>
      </c>
      <c r="E63" s="320">
        <f t="shared" ref="E63:E70" si="205">D63+5</f>
        <v>44880</v>
      </c>
      <c r="F63" s="320">
        <f t="shared" ref="F63:F70" si="206">D63+9</f>
        <v>44884</v>
      </c>
      <c r="G63" s="320">
        <f t="shared" ref="G63:G70" si="207">D63+11</f>
        <v>44886</v>
      </c>
      <c r="H63" s="320">
        <f t="shared" ref="H63:H70" si="208">D63+13</f>
        <v>44888</v>
      </c>
      <c r="I63" s="421">
        <f>I62+7</f>
        <v>44877</v>
      </c>
      <c r="J63" s="528"/>
      <c r="K63" s="155">
        <f t="shared" ref="K63:K70" si="209">D63+10</f>
        <v>44885</v>
      </c>
      <c r="L63" s="155">
        <f t="shared" ref="L63:L70" si="210">F63+10</f>
        <v>44894</v>
      </c>
      <c r="M63" s="155">
        <f t="shared" ref="M63:M70" si="211">F63+10</f>
        <v>44894</v>
      </c>
      <c r="N63" s="155">
        <f t="shared" ref="N63:N70" si="212">D63+20</f>
        <v>44895</v>
      </c>
    </row>
    <row r="64" spans="2:14" s="159" customFormat="1" ht="17.25" hidden="1" customHeight="1">
      <c r="B64" s="581" t="s">
        <v>6143</v>
      </c>
      <c r="C64" s="137" t="s">
        <v>6157</v>
      </c>
      <c r="D64" s="6">
        <v>44882</v>
      </c>
      <c r="E64" s="320">
        <f t="shared" si="205"/>
        <v>44887</v>
      </c>
      <c r="F64" s="320">
        <f t="shared" si="206"/>
        <v>44891</v>
      </c>
      <c r="G64" s="320">
        <f t="shared" si="207"/>
        <v>44893</v>
      </c>
      <c r="H64" s="320">
        <f t="shared" si="208"/>
        <v>44895</v>
      </c>
      <c r="I64" s="421">
        <v>44884</v>
      </c>
      <c r="J64" s="435"/>
      <c r="K64" s="155">
        <f t="shared" si="209"/>
        <v>44892</v>
      </c>
      <c r="L64" s="155">
        <f t="shared" si="210"/>
        <v>44901</v>
      </c>
      <c r="M64" s="155">
        <f t="shared" si="211"/>
        <v>44901</v>
      </c>
      <c r="N64" s="155">
        <f t="shared" si="212"/>
        <v>44902</v>
      </c>
    </row>
    <row r="65" spans="2:14" s="159" customFormat="1" ht="17.25" hidden="1" customHeight="1">
      <c r="B65" s="581" t="s">
        <v>6091</v>
      </c>
      <c r="C65" s="137" t="s">
        <v>6158</v>
      </c>
      <c r="D65" s="6">
        <f>D64+7</f>
        <v>44889</v>
      </c>
      <c r="E65" s="320">
        <f t="shared" si="205"/>
        <v>44894</v>
      </c>
      <c r="F65" s="320">
        <f t="shared" si="206"/>
        <v>44898</v>
      </c>
      <c r="G65" s="320">
        <f t="shared" si="207"/>
        <v>44900</v>
      </c>
      <c r="H65" s="320">
        <f t="shared" si="208"/>
        <v>44902</v>
      </c>
      <c r="I65" s="421">
        <f t="shared" ref="I65:I76" si="213">I64+7</f>
        <v>44891</v>
      </c>
      <c r="J65" s="435"/>
      <c r="K65" s="155">
        <f t="shared" si="209"/>
        <v>44899</v>
      </c>
      <c r="L65" s="155">
        <f t="shared" si="210"/>
        <v>44908</v>
      </c>
      <c r="M65" s="155">
        <f t="shared" si="211"/>
        <v>44908</v>
      </c>
      <c r="N65" s="155">
        <f t="shared" si="212"/>
        <v>44909</v>
      </c>
    </row>
    <row r="66" spans="2:14" s="159" customFormat="1" ht="23.25" hidden="1" customHeight="1">
      <c r="B66" s="635" t="s">
        <v>6159</v>
      </c>
      <c r="C66" s="137" t="s">
        <v>6160</v>
      </c>
      <c r="D66" s="6">
        <f>D65+7</f>
        <v>44896</v>
      </c>
      <c r="E66" s="320">
        <f t="shared" si="205"/>
        <v>44901</v>
      </c>
      <c r="F66" s="320">
        <f t="shared" si="206"/>
        <v>44905</v>
      </c>
      <c r="G66" s="320">
        <f t="shared" si="207"/>
        <v>44907</v>
      </c>
      <c r="H66" s="320">
        <f t="shared" si="208"/>
        <v>44909</v>
      </c>
      <c r="I66" s="421">
        <f t="shared" si="213"/>
        <v>44898</v>
      </c>
      <c r="J66" s="435"/>
      <c r="K66" s="155">
        <f t="shared" si="209"/>
        <v>44906</v>
      </c>
      <c r="L66" s="155">
        <f t="shared" si="210"/>
        <v>44915</v>
      </c>
      <c r="M66" s="155">
        <f t="shared" si="211"/>
        <v>44915</v>
      </c>
      <c r="N66" s="155">
        <f t="shared" si="212"/>
        <v>44916</v>
      </c>
    </row>
    <row r="67" spans="2:14" s="159" customFormat="1" ht="17.25" hidden="1" customHeight="1">
      <c r="B67" s="581" t="s">
        <v>6161</v>
      </c>
      <c r="C67" s="137" t="s">
        <v>6162</v>
      </c>
      <c r="D67" s="6">
        <f>D66+7</f>
        <v>44903</v>
      </c>
      <c r="E67" s="320">
        <f t="shared" si="205"/>
        <v>44908</v>
      </c>
      <c r="F67" s="320">
        <f t="shared" si="206"/>
        <v>44912</v>
      </c>
      <c r="G67" s="320">
        <f t="shared" si="207"/>
        <v>44914</v>
      </c>
      <c r="H67" s="320">
        <f t="shared" si="208"/>
        <v>44916</v>
      </c>
      <c r="I67" s="421">
        <f t="shared" si="213"/>
        <v>44905</v>
      </c>
      <c r="J67" s="435"/>
      <c r="K67" s="155">
        <f t="shared" si="209"/>
        <v>44913</v>
      </c>
      <c r="L67" s="155">
        <f t="shared" si="210"/>
        <v>44922</v>
      </c>
      <c r="M67" s="155">
        <f t="shared" si="211"/>
        <v>44922</v>
      </c>
      <c r="N67" s="155">
        <f t="shared" si="212"/>
        <v>44923</v>
      </c>
    </row>
    <row r="68" spans="2:14" s="159" customFormat="1" ht="17.25" hidden="1" customHeight="1">
      <c r="B68" s="581" t="s">
        <v>6097</v>
      </c>
      <c r="C68" s="137" t="s">
        <v>6163</v>
      </c>
      <c r="D68" s="6">
        <v>44913</v>
      </c>
      <c r="E68" s="320">
        <f t="shared" si="205"/>
        <v>44918</v>
      </c>
      <c r="F68" s="320">
        <f t="shared" si="206"/>
        <v>44922</v>
      </c>
      <c r="G68" s="320">
        <f t="shared" si="207"/>
        <v>44924</v>
      </c>
      <c r="H68" s="320">
        <f t="shared" si="208"/>
        <v>44926</v>
      </c>
      <c r="I68" s="421">
        <f t="shared" si="213"/>
        <v>44912</v>
      </c>
      <c r="J68" s="435"/>
      <c r="K68" s="155">
        <f t="shared" si="209"/>
        <v>44923</v>
      </c>
      <c r="L68" s="155">
        <f t="shared" si="210"/>
        <v>44932</v>
      </c>
      <c r="M68" s="155">
        <f t="shared" si="211"/>
        <v>44932</v>
      </c>
      <c r="N68" s="155">
        <f t="shared" si="212"/>
        <v>44933</v>
      </c>
    </row>
    <row r="69" spans="2:14" s="159" customFormat="1" ht="17.25" hidden="1" customHeight="1">
      <c r="B69" s="581" t="s">
        <v>6101</v>
      </c>
      <c r="C69" s="137" t="s">
        <v>6164</v>
      </c>
      <c r="D69" s="6">
        <v>44919</v>
      </c>
      <c r="E69" s="479">
        <f t="shared" si="205"/>
        <v>44924</v>
      </c>
      <c r="F69" s="320">
        <f t="shared" si="206"/>
        <v>44928</v>
      </c>
      <c r="G69" s="320">
        <f t="shared" si="207"/>
        <v>44930</v>
      </c>
      <c r="H69" s="320">
        <f t="shared" si="208"/>
        <v>44932</v>
      </c>
      <c r="I69" s="421">
        <f t="shared" si="213"/>
        <v>44919</v>
      </c>
      <c r="J69" s="435"/>
      <c r="K69" s="155">
        <f t="shared" si="209"/>
        <v>44929</v>
      </c>
      <c r="L69" s="155">
        <f t="shared" si="210"/>
        <v>44938</v>
      </c>
      <c r="M69" s="155">
        <f t="shared" si="211"/>
        <v>44938</v>
      </c>
      <c r="N69" s="155">
        <f t="shared" si="212"/>
        <v>44939</v>
      </c>
    </row>
    <row r="70" spans="2:14" s="159" customFormat="1" ht="17.25" hidden="1" customHeight="1">
      <c r="B70" s="581" t="s">
        <v>6149</v>
      </c>
      <c r="C70" s="137" t="s">
        <v>6165</v>
      </c>
      <c r="D70" s="485">
        <v>44924</v>
      </c>
      <c r="E70" s="479">
        <f t="shared" si="205"/>
        <v>44929</v>
      </c>
      <c r="F70" s="479">
        <f t="shared" si="206"/>
        <v>44933</v>
      </c>
      <c r="G70" s="479">
        <f t="shared" si="207"/>
        <v>44935</v>
      </c>
      <c r="H70" s="479">
        <f t="shared" si="208"/>
        <v>44937</v>
      </c>
      <c r="I70" s="421">
        <f t="shared" si="213"/>
        <v>44926</v>
      </c>
      <c r="J70" s="435"/>
      <c r="K70" s="155">
        <f t="shared" si="209"/>
        <v>44934</v>
      </c>
      <c r="L70" s="155">
        <f t="shared" si="210"/>
        <v>44943</v>
      </c>
      <c r="M70" s="155">
        <f t="shared" si="211"/>
        <v>44943</v>
      </c>
      <c r="N70" s="155">
        <f t="shared" si="212"/>
        <v>44944</v>
      </c>
    </row>
    <row r="71" spans="2:14" s="159" customFormat="1" ht="17.25" hidden="1" customHeight="1">
      <c r="B71" s="581" t="s">
        <v>6103</v>
      </c>
      <c r="C71" s="137" t="s">
        <v>6166</v>
      </c>
      <c r="D71" s="6">
        <f t="shared" ref="D71:D73" si="214">D70+7</f>
        <v>44931</v>
      </c>
      <c r="E71" s="320">
        <f t="shared" ref="E71" si="215">D71+5</f>
        <v>44936</v>
      </c>
      <c r="F71" s="320">
        <f t="shared" ref="F71" si="216">D71+9</f>
        <v>44940</v>
      </c>
      <c r="G71" s="320">
        <f t="shared" ref="G71" si="217">D71+11</f>
        <v>44942</v>
      </c>
      <c r="H71" s="320">
        <f t="shared" ref="H71" si="218">D71+13</f>
        <v>44944</v>
      </c>
      <c r="I71" s="421">
        <f t="shared" si="213"/>
        <v>44933</v>
      </c>
      <c r="J71" s="435"/>
      <c r="K71" s="155">
        <f t="shared" ref="K71" si="219">D71+10</f>
        <v>44941</v>
      </c>
      <c r="L71" s="155">
        <f t="shared" ref="L71" si="220">F71+10</f>
        <v>44950</v>
      </c>
      <c r="M71" s="155">
        <f t="shared" ref="M71" si="221">F71+10</f>
        <v>44950</v>
      </c>
      <c r="N71" s="155">
        <f t="shared" ref="N71" si="222">D71+20</f>
        <v>44951</v>
      </c>
    </row>
    <row r="72" spans="2:14" s="159" customFormat="1" ht="17.25" hidden="1" customHeight="1">
      <c r="B72" s="581" t="s">
        <v>6105</v>
      </c>
      <c r="C72" s="137" t="s">
        <v>6167</v>
      </c>
      <c r="D72" s="6">
        <f t="shared" si="214"/>
        <v>44938</v>
      </c>
      <c r="E72" s="320">
        <f t="shared" ref="E72:E75" si="223">D72+5</f>
        <v>44943</v>
      </c>
      <c r="F72" s="320">
        <f t="shared" ref="F72:F75" si="224">D72+9</f>
        <v>44947</v>
      </c>
      <c r="G72" s="320">
        <f t="shared" ref="G72:G75" si="225">D72+11</f>
        <v>44949</v>
      </c>
      <c r="H72" s="320">
        <f t="shared" ref="H72:H75" si="226">D72+13</f>
        <v>44951</v>
      </c>
      <c r="I72" s="421">
        <f t="shared" si="213"/>
        <v>44940</v>
      </c>
      <c r="J72" s="435"/>
      <c r="K72" s="155">
        <f t="shared" ref="K72:K75" si="227">D72+10</f>
        <v>44948</v>
      </c>
      <c r="L72" s="155">
        <f t="shared" ref="L72:L75" si="228">F72+10</f>
        <v>44957</v>
      </c>
      <c r="M72" s="155">
        <f t="shared" ref="M72:M75" si="229">F72+10</f>
        <v>44957</v>
      </c>
      <c r="N72" s="155">
        <f t="shared" ref="N72:N75" si="230">D72+20</f>
        <v>44958</v>
      </c>
    </row>
    <row r="73" spans="2:14" s="159" customFormat="1" ht="17.25" hidden="1" customHeight="1">
      <c r="B73" s="581" t="s">
        <v>6153</v>
      </c>
      <c r="C73" s="137" t="s">
        <v>6168</v>
      </c>
      <c r="D73" s="6">
        <f t="shared" si="214"/>
        <v>44945</v>
      </c>
      <c r="E73" s="320">
        <f t="shared" si="223"/>
        <v>44950</v>
      </c>
      <c r="F73" s="320">
        <f t="shared" si="224"/>
        <v>44954</v>
      </c>
      <c r="G73" s="320">
        <f t="shared" si="225"/>
        <v>44956</v>
      </c>
      <c r="H73" s="320">
        <f t="shared" si="226"/>
        <v>44958</v>
      </c>
      <c r="I73" s="421">
        <f t="shared" si="213"/>
        <v>44947</v>
      </c>
      <c r="J73" s="435"/>
      <c r="K73" s="155">
        <f t="shared" si="227"/>
        <v>44955</v>
      </c>
      <c r="L73" s="155">
        <f t="shared" si="228"/>
        <v>44964</v>
      </c>
      <c r="M73" s="155">
        <f t="shared" si="229"/>
        <v>44964</v>
      </c>
      <c r="N73" s="155">
        <f t="shared" si="230"/>
        <v>44965</v>
      </c>
    </row>
    <row r="74" spans="2:14" s="159" customFormat="1" ht="17.25" hidden="1" customHeight="1">
      <c r="B74" s="581" t="s">
        <v>6139</v>
      </c>
      <c r="C74" s="137" t="s">
        <v>6169</v>
      </c>
      <c r="D74" s="6">
        <v>44953</v>
      </c>
      <c r="E74" s="320">
        <f t="shared" si="223"/>
        <v>44958</v>
      </c>
      <c r="F74" s="320">
        <f t="shared" si="224"/>
        <v>44962</v>
      </c>
      <c r="G74" s="320">
        <f t="shared" si="225"/>
        <v>44964</v>
      </c>
      <c r="H74" s="320">
        <f t="shared" si="226"/>
        <v>44966</v>
      </c>
      <c r="I74" s="421">
        <f t="shared" si="213"/>
        <v>44954</v>
      </c>
      <c r="J74" s="435"/>
      <c r="K74" s="155">
        <f t="shared" si="227"/>
        <v>44963</v>
      </c>
      <c r="L74" s="155">
        <f t="shared" si="228"/>
        <v>44972</v>
      </c>
      <c r="M74" s="155">
        <f t="shared" si="229"/>
        <v>44972</v>
      </c>
      <c r="N74" s="155">
        <f t="shared" si="230"/>
        <v>44973</v>
      </c>
    </row>
    <row r="75" spans="2:14" s="159" customFormat="1" ht="17.25" hidden="1" customHeight="1">
      <c r="B75" s="697" t="s">
        <v>6084</v>
      </c>
      <c r="C75" s="137" t="s">
        <v>6170</v>
      </c>
      <c r="D75" s="6">
        <v>44963</v>
      </c>
      <c r="E75" s="320">
        <f t="shared" si="223"/>
        <v>44968</v>
      </c>
      <c r="F75" s="320">
        <f t="shared" si="224"/>
        <v>44972</v>
      </c>
      <c r="G75" s="320">
        <f t="shared" si="225"/>
        <v>44974</v>
      </c>
      <c r="H75" s="320">
        <f t="shared" si="226"/>
        <v>44976</v>
      </c>
      <c r="I75" s="421">
        <f t="shared" si="213"/>
        <v>44961</v>
      </c>
      <c r="J75" s="435"/>
      <c r="K75" s="155">
        <f t="shared" si="227"/>
        <v>44973</v>
      </c>
      <c r="L75" s="155">
        <f t="shared" si="228"/>
        <v>44982</v>
      </c>
      <c r="M75" s="155">
        <f t="shared" si="229"/>
        <v>44982</v>
      </c>
      <c r="N75" s="155">
        <f t="shared" si="230"/>
        <v>44983</v>
      </c>
    </row>
    <row r="76" spans="2:14" s="159" customFormat="1" ht="17.25" hidden="1" customHeight="1">
      <c r="B76" s="697" t="s">
        <v>6086</v>
      </c>
      <c r="C76" s="137" t="s">
        <v>6171</v>
      </c>
      <c r="D76" s="6">
        <v>44967</v>
      </c>
      <c r="E76" s="320">
        <f t="shared" ref="E76" si="231">D76+5</f>
        <v>44972</v>
      </c>
      <c r="F76" s="320">
        <f t="shared" ref="F76" si="232">D76+9</f>
        <v>44976</v>
      </c>
      <c r="G76" s="320">
        <f t="shared" ref="G76" si="233">D76+11</f>
        <v>44978</v>
      </c>
      <c r="H76" s="320">
        <f t="shared" ref="H76" si="234">D76+13</f>
        <v>44980</v>
      </c>
      <c r="I76" s="421">
        <f t="shared" si="213"/>
        <v>44968</v>
      </c>
      <c r="J76" s="435"/>
      <c r="K76" s="155">
        <f t="shared" ref="K76" si="235">D76+10</f>
        <v>44977</v>
      </c>
      <c r="L76" s="155">
        <f t="shared" ref="L76" si="236">F76+10</f>
        <v>44986</v>
      </c>
      <c r="M76" s="155">
        <f t="shared" ref="M76" si="237">F76+10</f>
        <v>44986</v>
      </c>
      <c r="N76" s="155">
        <f t="shared" ref="N76" si="238">D76+20</f>
        <v>44987</v>
      </c>
    </row>
    <row r="77" spans="2:14" s="159" customFormat="1" ht="17.25" hidden="1" customHeight="1">
      <c r="B77" s="697" t="s">
        <v>6143</v>
      </c>
      <c r="C77" s="137" t="s">
        <v>6172</v>
      </c>
      <c r="D77" s="6">
        <v>44973</v>
      </c>
      <c r="E77" s="320">
        <f t="shared" ref="E77" si="239">D77+5</f>
        <v>44978</v>
      </c>
      <c r="F77" s="320">
        <f t="shared" ref="F77" si="240">D77+9</f>
        <v>44982</v>
      </c>
      <c r="G77" s="320">
        <f t="shared" ref="G77" si="241">D77+11</f>
        <v>44984</v>
      </c>
      <c r="H77" s="320">
        <f t="shared" ref="H77" si="242">D77+13</f>
        <v>44986</v>
      </c>
      <c r="I77" s="421">
        <v>44975</v>
      </c>
      <c r="J77" s="435"/>
      <c r="K77" s="155">
        <f t="shared" ref="K77" si="243">D77+10</f>
        <v>44983</v>
      </c>
      <c r="L77" s="155">
        <f t="shared" ref="L77" si="244">F77+10</f>
        <v>44992</v>
      </c>
      <c r="M77" s="155">
        <f t="shared" ref="M77" si="245">F77+10</f>
        <v>44992</v>
      </c>
      <c r="N77" s="155">
        <f t="shared" ref="N77" si="246">D77+20</f>
        <v>44993</v>
      </c>
    </row>
    <row r="78" spans="2:14" s="159" customFormat="1" ht="17.25" hidden="1" customHeight="1">
      <c r="B78" s="697" t="s">
        <v>6091</v>
      </c>
      <c r="C78" s="137" t="s">
        <v>6173</v>
      </c>
      <c r="D78" s="6">
        <v>44989</v>
      </c>
      <c r="E78" s="320">
        <f t="shared" ref="E78" si="247">D78+5</f>
        <v>44994</v>
      </c>
      <c r="F78" s="320">
        <f t="shared" ref="F78" si="248">D78+9</f>
        <v>44998</v>
      </c>
      <c r="G78" s="320">
        <f t="shared" ref="G78" si="249">D78+11</f>
        <v>45000</v>
      </c>
      <c r="H78" s="320">
        <f t="shared" ref="H78" si="250">D78+13</f>
        <v>45002</v>
      </c>
      <c r="I78" s="421">
        <v>44989</v>
      </c>
      <c r="J78" s="435"/>
      <c r="K78" s="155">
        <f t="shared" ref="K78" si="251">D78+10</f>
        <v>44999</v>
      </c>
      <c r="L78" s="155">
        <f t="shared" ref="L78" si="252">F78+10</f>
        <v>45008</v>
      </c>
      <c r="M78" s="155">
        <f t="shared" ref="M78" si="253">F78+10</f>
        <v>45008</v>
      </c>
      <c r="N78" s="155">
        <f t="shared" ref="N78" si="254">D78+20</f>
        <v>45009</v>
      </c>
    </row>
    <row r="79" spans="2:14" s="159" customFormat="1" ht="17.25" hidden="1" customHeight="1">
      <c r="B79" s="697" t="s">
        <v>6159</v>
      </c>
      <c r="C79" s="137" t="s">
        <v>6174</v>
      </c>
      <c r="D79" s="6">
        <v>44992</v>
      </c>
      <c r="E79" s="320">
        <f t="shared" ref="E79" si="255">D79+5</f>
        <v>44997</v>
      </c>
      <c r="F79" s="320">
        <f t="shared" ref="F79" si="256">D79+9</f>
        <v>45001</v>
      </c>
      <c r="G79" s="320">
        <f t="shared" ref="G79" si="257">D79+11</f>
        <v>45003</v>
      </c>
      <c r="H79" s="320">
        <f t="shared" ref="H79" si="258">D79+13</f>
        <v>45005</v>
      </c>
      <c r="I79" s="421">
        <f t="shared" ref="I79:I81" si="259">I78+7</f>
        <v>44996</v>
      </c>
      <c r="J79" s="435"/>
      <c r="K79" s="155">
        <f t="shared" ref="K79" si="260">D79+10</f>
        <v>45002</v>
      </c>
      <c r="L79" s="155">
        <f t="shared" ref="L79" si="261">F79+10</f>
        <v>45011</v>
      </c>
      <c r="M79" s="155">
        <f t="shared" ref="M79" si="262">F79+10</f>
        <v>45011</v>
      </c>
      <c r="N79" s="155">
        <f t="shared" ref="N79" si="263">D79+20</f>
        <v>45012</v>
      </c>
    </row>
    <row r="80" spans="2:14" s="159" customFormat="1" ht="17.25" hidden="1" customHeight="1">
      <c r="B80" s="698" t="s">
        <v>6161</v>
      </c>
      <c r="C80" s="689" t="s">
        <v>6175</v>
      </c>
      <c r="D80" s="690">
        <v>45001</v>
      </c>
      <c r="E80" s="691">
        <f t="shared" ref="E80" si="264">D80+5</f>
        <v>45006</v>
      </c>
      <c r="F80" s="691">
        <f t="shared" ref="F80" si="265">D80+9</f>
        <v>45010</v>
      </c>
      <c r="G80" s="691">
        <f t="shared" ref="G80" si="266">D80+11</f>
        <v>45012</v>
      </c>
      <c r="H80" s="691">
        <f t="shared" ref="H80" si="267">D80+13</f>
        <v>45014</v>
      </c>
      <c r="I80" s="421">
        <f t="shared" si="259"/>
        <v>45003</v>
      </c>
      <c r="J80" s="435"/>
      <c r="K80" s="155">
        <f t="shared" ref="K80" si="268">D80+10</f>
        <v>45011</v>
      </c>
      <c r="L80" s="155">
        <f t="shared" ref="L80" si="269">F80+10</f>
        <v>45020</v>
      </c>
      <c r="M80" s="155">
        <f t="shared" ref="M80" si="270">F80+10</f>
        <v>45020</v>
      </c>
      <c r="N80" s="155">
        <f t="shared" ref="N80" si="271">D80+20</f>
        <v>45021</v>
      </c>
    </row>
    <row r="81" spans="2:14" s="159" customFormat="1" ht="17.25" hidden="1" customHeight="1">
      <c r="B81" s="698" t="s">
        <v>6097</v>
      </c>
      <c r="C81" s="689" t="s">
        <v>6176</v>
      </c>
      <c r="D81" s="690">
        <v>45007</v>
      </c>
      <c r="E81" s="691">
        <f t="shared" ref="E81" si="272">D81+5</f>
        <v>45012</v>
      </c>
      <c r="F81" s="691">
        <f t="shared" ref="F81" si="273">D81+9</f>
        <v>45016</v>
      </c>
      <c r="G81" s="691">
        <f t="shared" ref="G81" si="274">D81+11</f>
        <v>45018</v>
      </c>
      <c r="H81" s="691">
        <f t="shared" ref="H81" si="275">D81+13</f>
        <v>45020</v>
      </c>
      <c r="I81" s="421">
        <f t="shared" si="259"/>
        <v>45010</v>
      </c>
      <c r="J81" s="435"/>
      <c r="K81" s="155">
        <f t="shared" ref="K81" si="276">D81+10</f>
        <v>45017</v>
      </c>
      <c r="L81" s="155">
        <f t="shared" ref="L81" si="277">F81+10</f>
        <v>45026</v>
      </c>
      <c r="M81" s="155">
        <f t="shared" ref="M81" si="278">F81+10</f>
        <v>45026</v>
      </c>
      <c r="N81" s="155">
        <f t="shared" ref="N81" si="279">D81+20</f>
        <v>45027</v>
      </c>
    </row>
    <row r="82" spans="2:14" s="159" customFormat="1" ht="17.25" hidden="1" customHeight="1">
      <c r="B82" s="698" t="s">
        <v>6101</v>
      </c>
      <c r="C82" s="689" t="s">
        <v>6177</v>
      </c>
      <c r="D82" s="690">
        <v>45018</v>
      </c>
      <c r="E82" s="691">
        <f t="shared" ref="E82" si="280">D82+5</f>
        <v>45023</v>
      </c>
      <c r="F82" s="691">
        <f t="shared" ref="F82" si="281">D82+9</f>
        <v>45027</v>
      </c>
      <c r="G82" s="691">
        <f t="shared" ref="G82" si="282">D82+11</f>
        <v>45029</v>
      </c>
      <c r="H82" s="691">
        <f t="shared" ref="H82" si="283">D82+13</f>
        <v>45031</v>
      </c>
      <c r="I82" s="421">
        <f t="shared" ref="I82:I104" si="284">I81+7</f>
        <v>45017</v>
      </c>
      <c r="J82" s="435"/>
      <c r="K82" s="155"/>
      <c r="L82" s="155"/>
      <c r="M82" s="155"/>
      <c r="N82" s="155"/>
    </row>
    <row r="83" spans="2:14" s="159" customFormat="1" ht="17.25" hidden="1" customHeight="1">
      <c r="B83" s="698" t="s">
        <v>6178</v>
      </c>
      <c r="C83" s="689" t="s">
        <v>6179</v>
      </c>
      <c r="D83" s="690">
        <v>45022</v>
      </c>
      <c r="E83" s="691">
        <f t="shared" ref="E83" si="285">D83+5</f>
        <v>45027</v>
      </c>
      <c r="F83" s="691">
        <f t="shared" ref="F83" si="286">D83+9</f>
        <v>45031</v>
      </c>
      <c r="G83" s="691">
        <f t="shared" ref="G83" si="287">D83+11</f>
        <v>45033</v>
      </c>
      <c r="H83" s="691">
        <f t="shared" ref="H83" si="288">D83+13</f>
        <v>45035</v>
      </c>
      <c r="I83" s="421">
        <f t="shared" si="284"/>
        <v>45024</v>
      </c>
      <c r="J83" s="435"/>
      <c r="K83" s="155"/>
      <c r="L83" s="155"/>
      <c r="M83" s="155"/>
      <c r="N83" s="155"/>
    </row>
    <row r="84" spans="2:14" s="159" customFormat="1" ht="17.25" hidden="1" customHeight="1">
      <c r="B84" s="698" t="s">
        <v>6103</v>
      </c>
      <c r="C84" s="689" t="s">
        <v>6180</v>
      </c>
      <c r="D84" s="690">
        <v>45027</v>
      </c>
      <c r="E84" s="691">
        <f t="shared" ref="E84" si="289">D84+5</f>
        <v>45032</v>
      </c>
      <c r="F84" s="691">
        <f t="shared" ref="F84" si="290">D84+9</f>
        <v>45036</v>
      </c>
      <c r="G84" s="691">
        <f t="shared" ref="G84" si="291">D84+11</f>
        <v>45038</v>
      </c>
      <c r="H84" s="691">
        <f t="shared" ref="H84" si="292">D84+13</f>
        <v>45040</v>
      </c>
      <c r="I84" s="421">
        <v>45028</v>
      </c>
      <c r="J84" s="435"/>
      <c r="K84" s="155"/>
      <c r="L84" s="155"/>
      <c r="M84" s="155"/>
      <c r="N84" s="155"/>
    </row>
    <row r="85" spans="2:14" s="159" customFormat="1" ht="17.25" hidden="1" customHeight="1">
      <c r="B85" s="698" t="s">
        <v>6093</v>
      </c>
      <c r="C85" s="689" t="s">
        <v>6181</v>
      </c>
      <c r="D85" s="690">
        <f>D84+7</f>
        <v>45034</v>
      </c>
      <c r="E85" s="691">
        <f t="shared" ref="E85:E87" si="293">D85+5</f>
        <v>45039</v>
      </c>
      <c r="F85" s="691">
        <f t="shared" ref="F85:F87" si="294">D85+9</f>
        <v>45043</v>
      </c>
      <c r="G85" s="691">
        <f t="shared" ref="G85:G87" si="295">D85+11</f>
        <v>45045</v>
      </c>
      <c r="H85" s="691">
        <f t="shared" ref="H85:H87" si="296">D85+13</f>
        <v>45047</v>
      </c>
      <c r="I85" s="421">
        <f t="shared" si="284"/>
        <v>45035</v>
      </c>
      <c r="J85" s="435"/>
      <c r="K85" s="155"/>
      <c r="L85" s="155"/>
      <c r="M85" s="155"/>
      <c r="N85" s="155"/>
    </row>
    <row r="86" spans="2:14" s="159" customFormat="1" ht="17.25" hidden="1" customHeight="1">
      <c r="B86" s="698" t="s">
        <v>6182</v>
      </c>
      <c r="C86" s="689" t="s">
        <v>6183</v>
      </c>
      <c r="D86" s="690">
        <f>D85+7</f>
        <v>45041</v>
      </c>
      <c r="E86" s="691">
        <f t="shared" si="293"/>
        <v>45046</v>
      </c>
      <c r="F86" s="691">
        <f t="shared" si="294"/>
        <v>45050</v>
      </c>
      <c r="G86" s="691">
        <f t="shared" si="295"/>
        <v>45052</v>
      </c>
      <c r="H86" s="691">
        <f t="shared" si="296"/>
        <v>45054</v>
      </c>
      <c r="I86" s="421">
        <f t="shared" si="284"/>
        <v>45042</v>
      </c>
      <c r="J86" s="435"/>
      <c r="K86" s="155"/>
      <c r="L86" s="155"/>
      <c r="M86" s="155"/>
      <c r="N86" s="155"/>
    </row>
    <row r="87" spans="2:14" s="159" customFormat="1" ht="17.25" hidden="1" customHeight="1">
      <c r="B87" s="716" t="s">
        <v>6139</v>
      </c>
      <c r="C87" s="689" t="s">
        <v>6184</v>
      </c>
      <c r="D87" s="690">
        <f>D86+7</f>
        <v>45048</v>
      </c>
      <c r="E87" s="691">
        <f t="shared" si="293"/>
        <v>45053</v>
      </c>
      <c r="F87" s="691">
        <f t="shared" si="294"/>
        <v>45057</v>
      </c>
      <c r="G87" s="691">
        <f t="shared" si="295"/>
        <v>45059</v>
      </c>
      <c r="H87" s="691">
        <f t="shared" si="296"/>
        <v>45061</v>
      </c>
      <c r="I87" s="421">
        <f t="shared" si="284"/>
        <v>45049</v>
      </c>
      <c r="J87" s="435"/>
      <c r="K87" s="155"/>
      <c r="L87" s="155"/>
      <c r="M87" s="155"/>
      <c r="N87" s="155"/>
    </row>
    <row r="88" spans="2:14" s="159" customFormat="1" ht="17.25" hidden="1" customHeight="1">
      <c r="B88" s="717" t="s">
        <v>6105</v>
      </c>
      <c r="C88" s="689" t="s">
        <v>6185</v>
      </c>
      <c r="D88" s="690">
        <f t="shared" ref="D88:D92" si="297">D87+7</f>
        <v>45055</v>
      </c>
      <c r="E88" s="691">
        <f t="shared" ref="E88:E94" si="298">D88+5</f>
        <v>45060</v>
      </c>
      <c r="F88" s="691">
        <f t="shared" ref="F88:F94" si="299">D88+9</f>
        <v>45064</v>
      </c>
      <c r="G88" s="691">
        <f t="shared" ref="G88:G94" si="300">D88+11</f>
        <v>45066</v>
      </c>
      <c r="H88" s="691">
        <f t="shared" ref="H88:H94" si="301">D88+13</f>
        <v>45068</v>
      </c>
      <c r="I88" s="421">
        <f t="shared" si="284"/>
        <v>45056</v>
      </c>
      <c r="J88" s="435"/>
      <c r="K88" s="155"/>
      <c r="L88" s="155"/>
      <c r="M88" s="155"/>
      <c r="N88" s="155"/>
    </row>
    <row r="89" spans="2:14" s="159" customFormat="1" ht="17.25" hidden="1" customHeight="1">
      <c r="B89" s="717" t="s">
        <v>6186</v>
      </c>
      <c r="C89" s="689" t="s">
        <v>6187</v>
      </c>
      <c r="D89" s="690">
        <f t="shared" si="297"/>
        <v>45062</v>
      </c>
      <c r="E89" s="691">
        <f t="shared" si="298"/>
        <v>45067</v>
      </c>
      <c r="F89" s="691">
        <f t="shared" si="299"/>
        <v>45071</v>
      </c>
      <c r="G89" s="691">
        <f t="shared" si="300"/>
        <v>45073</v>
      </c>
      <c r="H89" s="691">
        <f t="shared" si="301"/>
        <v>45075</v>
      </c>
      <c r="I89" s="421">
        <f t="shared" si="284"/>
        <v>45063</v>
      </c>
      <c r="J89" s="435"/>
      <c r="K89" s="155"/>
      <c r="L89" s="155"/>
      <c r="M89" s="155"/>
      <c r="N89" s="155"/>
    </row>
    <row r="90" spans="2:14" s="159" customFormat="1" ht="17.25" hidden="1" customHeight="1">
      <c r="B90" s="717" t="s">
        <v>6143</v>
      </c>
      <c r="C90" s="689" t="s">
        <v>6188</v>
      </c>
      <c r="D90" s="690">
        <f t="shared" si="297"/>
        <v>45069</v>
      </c>
      <c r="E90" s="691">
        <f t="shared" si="298"/>
        <v>45074</v>
      </c>
      <c r="F90" s="691">
        <f t="shared" si="299"/>
        <v>45078</v>
      </c>
      <c r="G90" s="691">
        <f t="shared" si="300"/>
        <v>45080</v>
      </c>
      <c r="H90" s="691">
        <f t="shared" si="301"/>
        <v>45082</v>
      </c>
      <c r="I90" s="421">
        <f t="shared" si="284"/>
        <v>45070</v>
      </c>
      <c r="J90" s="435"/>
      <c r="K90" s="155"/>
      <c r="L90" s="155"/>
      <c r="M90" s="155"/>
      <c r="N90" s="155"/>
    </row>
    <row r="91" spans="2:14" s="159" customFormat="1" ht="17.25" hidden="1" customHeight="1">
      <c r="B91" s="717" t="s">
        <v>6091</v>
      </c>
      <c r="C91" s="689" t="s">
        <v>6189</v>
      </c>
      <c r="D91" s="690">
        <f t="shared" si="297"/>
        <v>45076</v>
      </c>
      <c r="E91" s="691">
        <f t="shared" si="298"/>
        <v>45081</v>
      </c>
      <c r="F91" s="691">
        <f t="shared" si="299"/>
        <v>45085</v>
      </c>
      <c r="G91" s="691">
        <f t="shared" si="300"/>
        <v>45087</v>
      </c>
      <c r="H91" s="691">
        <f t="shared" si="301"/>
        <v>45089</v>
      </c>
      <c r="I91" s="421">
        <f t="shared" si="284"/>
        <v>45077</v>
      </c>
      <c r="J91" s="435"/>
      <c r="K91" s="155"/>
      <c r="L91" s="155"/>
      <c r="M91" s="155"/>
      <c r="N91" s="155"/>
    </row>
    <row r="92" spans="2:14" s="159" customFormat="1" ht="17.25" hidden="1" customHeight="1">
      <c r="B92" s="717" t="s">
        <v>6159</v>
      </c>
      <c r="C92" s="689" t="s">
        <v>6190</v>
      </c>
      <c r="D92" s="690">
        <f t="shared" si="297"/>
        <v>45083</v>
      </c>
      <c r="E92" s="691">
        <f t="shared" si="298"/>
        <v>45088</v>
      </c>
      <c r="F92" s="691">
        <f t="shared" si="299"/>
        <v>45092</v>
      </c>
      <c r="G92" s="691">
        <f t="shared" si="300"/>
        <v>45094</v>
      </c>
      <c r="H92" s="691">
        <f t="shared" si="301"/>
        <v>45096</v>
      </c>
      <c r="I92" s="421">
        <f t="shared" si="284"/>
        <v>45084</v>
      </c>
      <c r="J92" s="435"/>
      <c r="K92" s="155"/>
      <c r="L92" s="155"/>
      <c r="M92" s="155"/>
      <c r="N92" s="155"/>
    </row>
    <row r="93" spans="2:14" s="159" customFormat="1" ht="17.25" hidden="1" customHeight="1">
      <c r="B93" s="717" t="s">
        <v>6095</v>
      </c>
      <c r="C93" s="689" t="s">
        <v>6191</v>
      </c>
      <c r="D93" s="690">
        <v>45094</v>
      </c>
      <c r="E93" s="691">
        <f t="shared" si="298"/>
        <v>45099</v>
      </c>
      <c r="F93" s="691">
        <f t="shared" si="299"/>
        <v>45103</v>
      </c>
      <c r="G93" s="691">
        <f t="shared" si="300"/>
        <v>45105</v>
      </c>
      <c r="H93" s="691">
        <f t="shared" si="301"/>
        <v>45107</v>
      </c>
      <c r="I93" s="421">
        <f t="shared" si="284"/>
        <v>45091</v>
      </c>
      <c r="J93" s="435"/>
      <c r="K93" s="155"/>
      <c r="L93" s="155"/>
      <c r="M93" s="155"/>
      <c r="N93" s="155"/>
    </row>
    <row r="94" spans="2:14" s="159" customFormat="1" ht="17.25" hidden="1" customHeight="1">
      <c r="B94" s="717" t="s">
        <v>6192</v>
      </c>
      <c r="C94" s="689" t="s">
        <v>6193</v>
      </c>
      <c r="D94" s="690">
        <v>45097</v>
      </c>
      <c r="E94" s="691">
        <f t="shared" si="298"/>
        <v>45102</v>
      </c>
      <c r="F94" s="691">
        <f t="shared" si="299"/>
        <v>45106</v>
      </c>
      <c r="G94" s="691">
        <f t="shared" si="300"/>
        <v>45108</v>
      </c>
      <c r="H94" s="691">
        <f t="shared" si="301"/>
        <v>45110</v>
      </c>
      <c r="I94" s="421">
        <f t="shared" si="284"/>
        <v>45098</v>
      </c>
      <c r="J94" s="435"/>
      <c r="K94" s="155"/>
      <c r="L94" s="155"/>
      <c r="M94" s="155"/>
      <c r="N94" s="155"/>
    </row>
    <row r="95" spans="2:14" s="159" customFormat="1" ht="17.25" hidden="1" customHeight="1">
      <c r="B95" s="717" t="s">
        <v>6194</v>
      </c>
      <c r="C95" s="715" t="s">
        <v>6195</v>
      </c>
      <c r="D95" s="690">
        <f t="shared" ref="D95:D96" si="302">D94+7</f>
        <v>45104</v>
      </c>
      <c r="E95" s="691">
        <f t="shared" ref="E95" si="303">D95+5</f>
        <v>45109</v>
      </c>
      <c r="F95" s="691">
        <f t="shared" ref="F95" si="304">D95+9</f>
        <v>45113</v>
      </c>
      <c r="G95" s="691">
        <f t="shared" ref="G95" si="305">D95+11</f>
        <v>45115</v>
      </c>
      <c r="H95" s="691">
        <f t="shared" ref="H95" si="306">D95+13</f>
        <v>45117</v>
      </c>
      <c r="I95" s="421">
        <f t="shared" si="284"/>
        <v>45105</v>
      </c>
      <c r="J95" s="435"/>
      <c r="K95" s="155"/>
      <c r="L95" s="155"/>
      <c r="M95" s="155"/>
      <c r="N95" s="155"/>
    </row>
    <row r="96" spans="2:14" s="159" customFormat="1" ht="17.25" hidden="1" customHeight="1">
      <c r="B96" s="718" t="s">
        <v>6178</v>
      </c>
      <c r="C96" s="137" t="s">
        <v>6196</v>
      </c>
      <c r="D96" s="690">
        <f t="shared" si="302"/>
        <v>45111</v>
      </c>
      <c r="E96" s="691">
        <f t="shared" ref="E96" si="307">D96+5</f>
        <v>45116</v>
      </c>
      <c r="F96" s="691">
        <f t="shared" ref="F96" si="308">D96+9</f>
        <v>45120</v>
      </c>
      <c r="G96" s="691">
        <f t="shared" ref="G96" si="309">D96+11</f>
        <v>45122</v>
      </c>
      <c r="H96" s="691">
        <f t="shared" ref="H96" si="310">D96+13</f>
        <v>45124</v>
      </c>
      <c r="I96" s="421">
        <f t="shared" si="284"/>
        <v>45112</v>
      </c>
      <c r="J96" s="435"/>
      <c r="K96" s="155"/>
      <c r="L96" s="155"/>
      <c r="M96" s="155"/>
      <c r="N96" s="155"/>
    </row>
    <row r="97" spans="2:14" s="159" customFormat="1" ht="17.25" hidden="1" customHeight="1">
      <c r="B97" s="718" t="s">
        <v>6103</v>
      </c>
      <c r="C97" s="137" t="s">
        <v>6197</v>
      </c>
      <c r="D97" s="690">
        <v>45119</v>
      </c>
      <c r="E97" s="691">
        <f t="shared" ref="E97" si="311">D97+5</f>
        <v>45124</v>
      </c>
      <c r="F97" s="691">
        <f t="shared" ref="F97" si="312">D97+9</f>
        <v>45128</v>
      </c>
      <c r="G97" s="691">
        <f t="shared" ref="G97" si="313">D97+11</f>
        <v>45130</v>
      </c>
      <c r="H97" s="691">
        <f t="shared" ref="H97" si="314">D97+13</f>
        <v>45132</v>
      </c>
      <c r="I97" s="421">
        <f t="shared" si="284"/>
        <v>45119</v>
      </c>
      <c r="J97" s="435"/>
      <c r="K97" s="155"/>
      <c r="L97" s="155"/>
      <c r="M97" s="155"/>
      <c r="N97" s="155"/>
    </row>
    <row r="98" spans="2:14" s="159" customFormat="1" ht="17.25" hidden="1" customHeight="1">
      <c r="B98" s="718" t="s">
        <v>6097</v>
      </c>
      <c r="C98" s="137" t="s">
        <v>6198</v>
      </c>
      <c r="D98" s="690">
        <v>45125</v>
      </c>
      <c r="E98" s="691">
        <f t="shared" ref="E98:E100" si="315">D98+5</f>
        <v>45130</v>
      </c>
      <c r="F98" s="691">
        <f t="shared" ref="F98:F100" si="316">D98+9</f>
        <v>45134</v>
      </c>
      <c r="G98" s="691">
        <f t="shared" ref="G98:G100" si="317">D98+11</f>
        <v>45136</v>
      </c>
      <c r="H98" s="691">
        <f t="shared" ref="H98:H100" si="318">D98+13</f>
        <v>45138</v>
      </c>
      <c r="I98" s="421">
        <f t="shared" si="284"/>
        <v>45126</v>
      </c>
      <c r="J98" s="435"/>
      <c r="K98" s="155"/>
      <c r="L98" s="155"/>
      <c r="M98" s="155"/>
      <c r="N98" s="155"/>
    </row>
    <row r="99" spans="2:14" s="159" customFormat="1" ht="17.25" hidden="1" customHeight="1">
      <c r="B99" s="718" t="s">
        <v>6093</v>
      </c>
      <c r="C99" s="137" t="s">
        <v>6199</v>
      </c>
      <c r="D99" s="690">
        <v>45137</v>
      </c>
      <c r="E99" s="691">
        <f t="shared" si="315"/>
        <v>45142</v>
      </c>
      <c r="F99" s="691">
        <f t="shared" si="316"/>
        <v>45146</v>
      </c>
      <c r="G99" s="691">
        <f t="shared" si="317"/>
        <v>45148</v>
      </c>
      <c r="H99" s="691">
        <f t="shared" si="318"/>
        <v>45150</v>
      </c>
      <c r="I99" s="421">
        <f t="shared" si="284"/>
        <v>45133</v>
      </c>
      <c r="J99" s="435"/>
      <c r="K99" s="155"/>
      <c r="L99" s="155"/>
      <c r="M99" s="155"/>
      <c r="N99" s="155"/>
    </row>
    <row r="100" spans="2:14" s="159" customFormat="1" ht="17.25" hidden="1" customHeight="1">
      <c r="B100" s="718" t="s">
        <v>6200</v>
      </c>
      <c r="C100" s="137" t="s">
        <v>6201</v>
      </c>
      <c r="D100" s="690">
        <v>45139</v>
      </c>
      <c r="E100" s="691">
        <f t="shared" si="315"/>
        <v>45144</v>
      </c>
      <c r="F100" s="691">
        <f t="shared" si="316"/>
        <v>45148</v>
      </c>
      <c r="G100" s="691">
        <f t="shared" si="317"/>
        <v>45150</v>
      </c>
      <c r="H100" s="691">
        <f t="shared" si="318"/>
        <v>45152</v>
      </c>
      <c r="I100" s="421">
        <f t="shared" si="284"/>
        <v>45140</v>
      </c>
      <c r="J100" s="435"/>
      <c r="K100" s="155"/>
      <c r="L100" s="155"/>
      <c r="M100" s="155"/>
      <c r="N100" s="155"/>
    </row>
    <row r="101" spans="2:14" s="159" customFormat="1" ht="17.25" hidden="1" customHeight="1">
      <c r="B101" s="718" t="s">
        <v>6139</v>
      </c>
      <c r="C101" s="137" t="s">
        <v>6202</v>
      </c>
      <c r="D101" s="690">
        <v>45146</v>
      </c>
      <c r="E101" s="725">
        <f t="shared" ref="E101" si="319">D101+5</f>
        <v>45151</v>
      </c>
      <c r="F101" s="725">
        <f t="shared" ref="F101" si="320">D101+9</f>
        <v>45155</v>
      </c>
      <c r="G101" s="691">
        <f t="shared" ref="G101" si="321">D101+11</f>
        <v>45157</v>
      </c>
      <c r="H101" s="691">
        <f t="shared" ref="H101" si="322">D101+13</f>
        <v>45159</v>
      </c>
      <c r="I101" s="421">
        <f t="shared" si="284"/>
        <v>45147</v>
      </c>
      <c r="J101" s="435"/>
      <c r="K101" s="155"/>
      <c r="L101" s="155"/>
      <c r="M101" s="155"/>
      <c r="N101" s="155"/>
    </row>
    <row r="102" spans="2:14" s="159" customFormat="1" ht="17.25" hidden="1" customHeight="1">
      <c r="B102" s="718" t="s">
        <v>6186</v>
      </c>
      <c r="C102" s="137" t="s">
        <v>6203</v>
      </c>
      <c r="D102" s="690">
        <v>45153</v>
      </c>
      <c r="E102" s="725">
        <f t="shared" ref="E102:E103" si="323">D102+5</f>
        <v>45158</v>
      </c>
      <c r="F102" s="691">
        <f t="shared" ref="F102:F103" si="324">D102+9</f>
        <v>45162</v>
      </c>
      <c r="G102" s="691">
        <f t="shared" ref="G102:G103" si="325">D102+11</f>
        <v>45164</v>
      </c>
      <c r="H102" s="691">
        <f t="shared" ref="H102:H103" si="326">D102+13</f>
        <v>45166</v>
      </c>
      <c r="I102" s="421">
        <f t="shared" si="284"/>
        <v>45154</v>
      </c>
      <c r="J102" s="435"/>
      <c r="K102" s="155"/>
      <c r="L102" s="155"/>
      <c r="M102" s="155"/>
      <c r="N102" s="155"/>
    </row>
    <row r="103" spans="2:14" s="159" customFormat="1" ht="17.25" hidden="1" customHeight="1">
      <c r="B103" s="718" t="s">
        <v>6143</v>
      </c>
      <c r="C103" s="137" t="s">
        <v>6204</v>
      </c>
      <c r="D103" s="690">
        <v>45160</v>
      </c>
      <c r="E103" s="691">
        <f t="shared" si="323"/>
        <v>45165</v>
      </c>
      <c r="F103" s="691">
        <f t="shared" si="324"/>
        <v>45169</v>
      </c>
      <c r="G103" s="691">
        <f t="shared" si="325"/>
        <v>45171</v>
      </c>
      <c r="H103" s="691">
        <f t="shared" si="326"/>
        <v>45173</v>
      </c>
      <c r="I103" s="421">
        <f t="shared" si="284"/>
        <v>45161</v>
      </c>
      <c r="J103" s="435"/>
      <c r="K103" s="155"/>
      <c r="L103" s="155"/>
      <c r="M103" s="155"/>
      <c r="N103" s="155"/>
    </row>
    <row r="104" spans="2:14" s="159" customFormat="1" ht="17.25" hidden="1" customHeight="1">
      <c r="B104" s="718" t="s">
        <v>6205</v>
      </c>
      <c r="C104" s="137" t="s">
        <v>6206</v>
      </c>
      <c r="D104" s="690">
        <v>45167</v>
      </c>
      <c r="E104" s="725">
        <f t="shared" ref="E104" si="327">D104+5</f>
        <v>45172</v>
      </c>
      <c r="F104" s="691">
        <f t="shared" ref="F104" si="328">D104+9</f>
        <v>45176</v>
      </c>
      <c r="G104" s="691">
        <f t="shared" ref="G104" si="329">D104+11</f>
        <v>45178</v>
      </c>
      <c r="H104" s="691">
        <f t="shared" ref="H104" si="330">D104+13</f>
        <v>45180</v>
      </c>
      <c r="I104" s="421">
        <f t="shared" si="284"/>
        <v>45168</v>
      </c>
      <c r="J104" s="435"/>
      <c r="K104" s="155"/>
      <c r="L104" s="155"/>
      <c r="M104" s="155"/>
      <c r="N104" s="155"/>
    </row>
    <row r="105" spans="2:14" s="159" customFormat="1" ht="17.25" hidden="1" customHeight="1">
      <c r="B105" s="718" t="s">
        <v>6159</v>
      </c>
      <c r="C105" s="137" t="s">
        <v>6207</v>
      </c>
      <c r="D105" s="690">
        <f t="shared" ref="D105:D109" si="331">D104+7</f>
        <v>45174</v>
      </c>
      <c r="E105" s="725">
        <f t="shared" ref="E105:E113" si="332">D105+5</f>
        <v>45179</v>
      </c>
      <c r="F105" s="691">
        <f t="shared" ref="F105:F113" si="333">D105+9</f>
        <v>45183</v>
      </c>
      <c r="G105" s="691">
        <f t="shared" ref="G105:G113" si="334">D105+11</f>
        <v>45185</v>
      </c>
      <c r="H105" s="691">
        <f t="shared" ref="H105:H113" si="335">D105+13</f>
        <v>45187</v>
      </c>
      <c r="I105" s="421">
        <f t="shared" ref="I105:I130" si="336">I104+7</f>
        <v>45175</v>
      </c>
      <c r="J105" s="435"/>
      <c r="K105" s="155"/>
      <c r="L105" s="155"/>
      <c r="M105" s="155"/>
      <c r="N105" s="155"/>
    </row>
    <row r="106" spans="2:14" s="159" customFormat="1" ht="17.25" hidden="1" customHeight="1">
      <c r="B106" s="718" t="s">
        <v>6095</v>
      </c>
      <c r="C106" s="137" t="s">
        <v>6208</v>
      </c>
      <c r="D106" s="690">
        <f t="shared" si="331"/>
        <v>45181</v>
      </c>
      <c r="E106" s="725">
        <f t="shared" si="332"/>
        <v>45186</v>
      </c>
      <c r="F106" s="691">
        <f t="shared" si="333"/>
        <v>45190</v>
      </c>
      <c r="G106" s="691">
        <f t="shared" si="334"/>
        <v>45192</v>
      </c>
      <c r="H106" s="691">
        <f t="shared" si="335"/>
        <v>45194</v>
      </c>
      <c r="I106" s="421">
        <f t="shared" si="336"/>
        <v>45182</v>
      </c>
      <c r="J106" s="435"/>
      <c r="K106" s="155"/>
      <c r="L106" s="155"/>
      <c r="M106" s="155"/>
      <c r="N106" s="155"/>
    </row>
    <row r="107" spans="2:14" s="159" customFormat="1" ht="17.25" hidden="1" customHeight="1">
      <c r="B107" s="718" t="s">
        <v>6192</v>
      </c>
      <c r="C107" s="137" t="s">
        <v>6209</v>
      </c>
      <c r="D107" s="690">
        <f t="shared" si="331"/>
        <v>45188</v>
      </c>
      <c r="E107" s="691">
        <f t="shared" si="332"/>
        <v>45193</v>
      </c>
      <c r="F107" s="691">
        <f t="shared" si="333"/>
        <v>45197</v>
      </c>
      <c r="G107" s="691">
        <f t="shared" si="334"/>
        <v>45199</v>
      </c>
      <c r="H107" s="691">
        <f t="shared" si="335"/>
        <v>45201</v>
      </c>
      <c r="I107" s="421">
        <f t="shared" si="336"/>
        <v>45189</v>
      </c>
      <c r="J107" s="435"/>
      <c r="K107" s="155"/>
      <c r="L107" s="155"/>
      <c r="M107" s="155"/>
      <c r="N107" s="155"/>
    </row>
    <row r="108" spans="2:14" s="159" customFormat="1" ht="17.25" hidden="1" customHeight="1">
      <c r="B108" s="718" t="s">
        <v>6194</v>
      </c>
      <c r="C108" s="137" t="s">
        <v>6210</v>
      </c>
      <c r="D108" s="690">
        <f t="shared" si="331"/>
        <v>45195</v>
      </c>
      <c r="E108" s="691">
        <f t="shared" si="332"/>
        <v>45200</v>
      </c>
      <c r="F108" s="691">
        <f t="shared" si="333"/>
        <v>45204</v>
      </c>
      <c r="G108" s="691">
        <f t="shared" si="334"/>
        <v>45206</v>
      </c>
      <c r="H108" s="691">
        <f t="shared" si="335"/>
        <v>45208</v>
      </c>
      <c r="I108" s="421">
        <f t="shared" si="336"/>
        <v>45196</v>
      </c>
      <c r="J108" s="435"/>
      <c r="K108" s="155"/>
      <c r="L108" s="155"/>
      <c r="M108" s="155"/>
      <c r="N108" s="155"/>
    </row>
    <row r="109" spans="2:14" s="159" customFormat="1" ht="17.25" hidden="1" customHeight="1">
      <c r="B109" s="718" t="s">
        <v>6178</v>
      </c>
      <c r="C109" s="137" t="s">
        <v>6211</v>
      </c>
      <c r="D109" s="690">
        <f t="shared" si="331"/>
        <v>45202</v>
      </c>
      <c r="E109" s="691">
        <f t="shared" si="332"/>
        <v>45207</v>
      </c>
      <c r="F109" s="691">
        <f t="shared" si="333"/>
        <v>45211</v>
      </c>
      <c r="G109" s="691">
        <f t="shared" si="334"/>
        <v>45213</v>
      </c>
      <c r="H109" s="691">
        <f t="shared" si="335"/>
        <v>45215</v>
      </c>
      <c r="I109" s="421">
        <f t="shared" si="336"/>
        <v>45203</v>
      </c>
      <c r="J109" s="435"/>
      <c r="K109" s="155"/>
      <c r="L109" s="155"/>
      <c r="M109" s="155"/>
      <c r="N109" s="155"/>
    </row>
    <row r="110" spans="2:14" s="159" customFormat="1" ht="17.25" hidden="1" customHeight="1">
      <c r="B110" s="718" t="s">
        <v>6103</v>
      </c>
      <c r="C110" s="137" t="s">
        <v>6212</v>
      </c>
      <c r="D110" s="690">
        <v>45211</v>
      </c>
      <c r="E110" s="691">
        <f t="shared" si="332"/>
        <v>45216</v>
      </c>
      <c r="F110" s="691">
        <f t="shared" si="333"/>
        <v>45220</v>
      </c>
      <c r="G110" s="691">
        <f t="shared" si="334"/>
        <v>45222</v>
      </c>
      <c r="H110" s="691">
        <f t="shared" si="335"/>
        <v>45224</v>
      </c>
      <c r="I110" s="421">
        <f t="shared" si="336"/>
        <v>45210</v>
      </c>
      <c r="J110" s="435"/>
      <c r="K110" s="155"/>
      <c r="L110" s="155"/>
      <c r="M110" s="155"/>
      <c r="N110" s="155"/>
    </row>
    <row r="111" spans="2:14" s="159" customFormat="1" ht="17.25" hidden="1" customHeight="1">
      <c r="B111" s="718" t="s">
        <v>6097</v>
      </c>
      <c r="C111" s="137" t="s">
        <v>6213</v>
      </c>
      <c r="D111" s="690">
        <v>45230</v>
      </c>
      <c r="E111" s="691">
        <f t="shared" si="332"/>
        <v>45235</v>
      </c>
      <c r="F111" s="691">
        <f t="shared" si="333"/>
        <v>45239</v>
      </c>
      <c r="G111" s="691">
        <f t="shared" si="334"/>
        <v>45241</v>
      </c>
      <c r="H111" s="691">
        <f t="shared" si="335"/>
        <v>45243</v>
      </c>
      <c r="I111" s="421">
        <f t="shared" si="336"/>
        <v>45217</v>
      </c>
      <c r="J111" s="435"/>
      <c r="K111" s="155"/>
      <c r="L111" s="155"/>
      <c r="M111" s="155"/>
      <c r="N111" s="155"/>
    </row>
    <row r="112" spans="2:14" s="159" customFormat="1" ht="17.25" hidden="1" customHeight="1">
      <c r="B112" s="718" t="s">
        <v>6093</v>
      </c>
      <c r="C112" s="137" t="s">
        <v>6214</v>
      </c>
      <c r="D112" s="690">
        <v>45236</v>
      </c>
      <c r="E112" s="691">
        <f t="shared" si="332"/>
        <v>45241</v>
      </c>
      <c r="F112" s="691">
        <f t="shared" si="333"/>
        <v>45245</v>
      </c>
      <c r="G112" s="691">
        <f t="shared" si="334"/>
        <v>45247</v>
      </c>
      <c r="H112" s="691">
        <f t="shared" si="335"/>
        <v>45249</v>
      </c>
      <c r="I112" s="421">
        <f t="shared" si="336"/>
        <v>45224</v>
      </c>
      <c r="J112" s="435"/>
      <c r="K112" s="155"/>
      <c r="L112" s="155"/>
      <c r="M112" s="155"/>
      <c r="N112" s="155"/>
    </row>
    <row r="113" spans="2:14" s="159" customFormat="1" ht="17.25" hidden="1" customHeight="1">
      <c r="B113" s="730" t="s">
        <v>6200</v>
      </c>
      <c r="C113" s="715" t="s">
        <v>6215</v>
      </c>
      <c r="D113" s="525">
        <v>45230</v>
      </c>
      <c r="E113" s="589">
        <f t="shared" si="332"/>
        <v>45235</v>
      </c>
      <c r="F113" s="589">
        <f t="shared" si="333"/>
        <v>45239</v>
      </c>
      <c r="G113" s="589">
        <f t="shared" si="334"/>
        <v>45241</v>
      </c>
      <c r="H113" s="589">
        <f t="shared" si="335"/>
        <v>45243</v>
      </c>
      <c r="I113" s="421">
        <f t="shared" si="336"/>
        <v>45231</v>
      </c>
      <c r="J113" s="435"/>
      <c r="K113" s="155"/>
      <c r="L113" s="155"/>
      <c r="M113" s="155"/>
      <c r="N113" s="155"/>
    </row>
    <row r="114" spans="2:14" s="159" customFormat="1" ht="17.25" hidden="1" customHeight="1">
      <c r="B114" s="718" t="s">
        <v>6139</v>
      </c>
      <c r="C114" s="137" t="s">
        <v>6216</v>
      </c>
      <c r="D114" s="6">
        <f t="shared" ref="D114:D126" si="337">D113+7</f>
        <v>45237</v>
      </c>
      <c r="E114" s="320">
        <f t="shared" ref="E114" si="338">D114+5</f>
        <v>45242</v>
      </c>
      <c r="F114" s="320">
        <f t="shared" ref="F114" si="339">D114+9</f>
        <v>45246</v>
      </c>
      <c r="G114" s="320">
        <f t="shared" ref="G114" si="340">D114+11</f>
        <v>45248</v>
      </c>
      <c r="H114" s="320">
        <f t="shared" ref="H114" si="341">D114+13</f>
        <v>45250</v>
      </c>
      <c r="I114" s="421">
        <f t="shared" si="336"/>
        <v>45238</v>
      </c>
      <c r="J114" s="435"/>
      <c r="K114" s="155"/>
      <c r="L114" s="155"/>
      <c r="M114" s="155"/>
      <c r="N114" s="155"/>
    </row>
    <row r="115" spans="2:14" s="159" customFormat="1" ht="17.25" hidden="1" customHeight="1">
      <c r="B115" s="718" t="s">
        <v>6186</v>
      </c>
      <c r="C115" s="137" t="s">
        <v>6217</v>
      </c>
      <c r="D115" s="6">
        <f t="shared" si="337"/>
        <v>45244</v>
      </c>
      <c r="E115" s="320">
        <f t="shared" ref="E115:E117" si="342">D115+5</f>
        <v>45249</v>
      </c>
      <c r="F115" s="320">
        <f t="shared" ref="F115:F117" si="343">D115+9</f>
        <v>45253</v>
      </c>
      <c r="G115" s="320">
        <f t="shared" ref="G115:G117" si="344">D115+11</f>
        <v>45255</v>
      </c>
      <c r="H115" s="320">
        <f t="shared" ref="H115:H117" si="345">D115+13</f>
        <v>45257</v>
      </c>
      <c r="I115" s="421">
        <f t="shared" si="336"/>
        <v>45245</v>
      </c>
      <c r="J115" s="435"/>
      <c r="K115" s="155"/>
      <c r="L115" s="155"/>
      <c r="M115" s="155"/>
      <c r="N115" s="155"/>
    </row>
    <row r="116" spans="2:14" s="159" customFormat="1" ht="17.25" hidden="1" customHeight="1">
      <c r="B116" s="718" t="s">
        <v>6218</v>
      </c>
      <c r="C116" s="137" t="s">
        <v>6219</v>
      </c>
      <c r="D116" s="6">
        <f t="shared" si="337"/>
        <v>45251</v>
      </c>
      <c r="E116" s="320">
        <f t="shared" si="342"/>
        <v>45256</v>
      </c>
      <c r="F116" s="320">
        <f t="shared" si="343"/>
        <v>45260</v>
      </c>
      <c r="G116" s="320">
        <f t="shared" si="344"/>
        <v>45262</v>
      </c>
      <c r="H116" s="320">
        <f t="shared" si="345"/>
        <v>45264</v>
      </c>
      <c r="I116" s="421">
        <f t="shared" si="336"/>
        <v>45252</v>
      </c>
      <c r="J116" s="435"/>
      <c r="K116" s="155"/>
      <c r="L116" s="155"/>
      <c r="M116" s="155"/>
      <c r="N116" s="155"/>
    </row>
    <row r="117" spans="2:14" s="159" customFormat="1" ht="17.25" customHeight="1">
      <c r="B117" s="718" t="s">
        <v>6220</v>
      </c>
      <c r="C117" s="137" t="s">
        <v>6221</v>
      </c>
      <c r="D117" s="6">
        <f t="shared" si="337"/>
        <v>45258</v>
      </c>
      <c r="E117" s="320">
        <f t="shared" si="342"/>
        <v>45263</v>
      </c>
      <c r="F117" s="320">
        <f t="shared" si="343"/>
        <v>45267</v>
      </c>
      <c r="G117" s="320">
        <f t="shared" si="344"/>
        <v>45269</v>
      </c>
      <c r="H117" s="320">
        <f t="shared" si="345"/>
        <v>45271</v>
      </c>
      <c r="I117" s="421">
        <f t="shared" si="336"/>
        <v>45259</v>
      </c>
      <c r="J117" s="435"/>
      <c r="K117" s="155"/>
      <c r="L117" s="155"/>
      <c r="M117" s="155"/>
      <c r="N117" s="155"/>
    </row>
    <row r="118" spans="2:14" s="159" customFormat="1" ht="17.25" customHeight="1">
      <c r="B118" s="718" t="s">
        <v>6159</v>
      </c>
      <c r="C118" s="137" t="s">
        <v>6222</v>
      </c>
      <c r="D118" s="6">
        <f t="shared" si="337"/>
        <v>45265</v>
      </c>
      <c r="E118" s="320">
        <f t="shared" ref="E118" si="346">D118+5</f>
        <v>45270</v>
      </c>
      <c r="F118" s="320">
        <f t="shared" ref="F118" si="347">D118+9</f>
        <v>45274</v>
      </c>
      <c r="G118" s="320">
        <f t="shared" ref="G118" si="348">D118+11</f>
        <v>45276</v>
      </c>
      <c r="H118" s="320">
        <f t="shared" ref="H118" si="349">D118+13</f>
        <v>45278</v>
      </c>
      <c r="I118" s="421">
        <f t="shared" si="336"/>
        <v>45266</v>
      </c>
      <c r="J118" s="435"/>
      <c r="K118" s="155"/>
      <c r="L118" s="155"/>
      <c r="M118" s="155"/>
      <c r="N118" s="155"/>
    </row>
    <row r="119" spans="2:14" s="159" customFormat="1" ht="17.25" customHeight="1">
      <c r="B119" s="718" t="s">
        <v>6095</v>
      </c>
      <c r="C119" s="137" t="s">
        <v>6223</v>
      </c>
      <c r="D119" s="6">
        <f t="shared" si="337"/>
        <v>45272</v>
      </c>
      <c r="E119" s="320">
        <f t="shared" ref="E119:E124" si="350">D119+5</f>
        <v>45277</v>
      </c>
      <c r="F119" s="320">
        <f t="shared" ref="F119:F124" si="351">D119+9</f>
        <v>45281</v>
      </c>
      <c r="G119" s="320">
        <f t="shared" ref="G119:G124" si="352">D119+11</f>
        <v>45283</v>
      </c>
      <c r="H119" s="320">
        <f t="shared" ref="H119:H124" si="353">D119+13</f>
        <v>45285</v>
      </c>
      <c r="I119" s="421">
        <f t="shared" si="336"/>
        <v>45273</v>
      </c>
      <c r="J119" s="435"/>
      <c r="K119" s="155"/>
      <c r="L119" s="155"/>
      <c r="M119" s="155"/>
      <c r="N119" s="155"/>
    </row>
    <row r="120" spans="2:14" s="159" customFormat="1" ht="17.25" customHeight="1">
      <c r="B120" s="718" t="s">
        <v>6192</v>
      </c>
      <c r="C120" s="137" t="s">
        <v>6224</v>
      </c>
      <c r="D120" s="6">
        <f t="shared" si="337"/>
        <v>45279</v>
      </c>
      <c r="E120" s="320">
        <f t="shared" si="350"/>
        <v>45284</v>
      </c>
      <c r="F120" s="320">
        <f t="shared" si="351"/>
        <v>45288</v>
      </c>
      <c r="G120" s="320">
        <f t="shared" si="352"/>
        <v>45290</v>
      </c>
      <c r="H120" s="320">
        <f t="shared" si="353"/>
        <v>45292</v>
      </c>
      <c r="I120" s="421">
        <f t="shared" si="336"/>
        <v>45280</v>
      </c>
      <c r="J120" s="435"/>
      <c r="K120" s="155"/>
      <c r="L120" s="155"/>
      <c r="M120" s="155"/>
      <c r="N120" s="155"/>
    </row>
    <row r="121" spans="2:14" s="159" customFormat="1" ht="17.25" customHeight="1">
      <c r="B121" s="718" t="s">
        <v>6182</v>
      </c>
      <c r="C121" s="137" t="s">
        <v>6225</v>
      </c>
      <c r="D121" s="6">
        <f t="shared" si="337"/>
        <v>45286</v>
      </c>
      <c r="E121" s="320">
        <f t="shared" si="350"/>
        <v>45291</v>
      </c>
      <c r="F121" s="320">
        <f t="shared" si="351"/>
        <v>45295</v>
      </c>
      <c r="G121" s="320">
        <f t="shared" si="352"/>
        <v>45297</v>
      </c>
      <c r="H121" s="320">
        <f t="shared" si="353"/>
        <v>45299</v>
      </c>
      <c r="I121" s="421">
        <f t="shared" si="336"/>
        <v>45287</v>
      </c>
      <c r="J121" s="435"/>
      <c r="K121" s="155"/>
      <c r="L121" s="155"/>
      <c r="M121" s="155"/>
      <c r="N121" s="155"/>
    </row>
    <row r="122" spans="2:14" s="159" customFormat="1" ht="25.5" customHeight="1">
      <c r="B122" s="734" t="s">
        <v>307</v>
      </c>
      <c r="C122" s="632"/>
      <c r="D122" s="485">
        <f t="shared" si="337"/>
        <v>45293</v>
      </c>
      <c r="E122" s="479">
        <f t="shared" si="350"/>
        <v>45298</v>
      </c>
      <c r="F122" s="479">
        <f t="shared" si="351"/>
        <v>45302</v>
      </c>
      <c r="G122" s="479">
        <f t="shared" si="352"/>
        <v>45304</v>
      </c>
      <c r="H122" s="479">
        <f t="shared" si="353"/>
        <v>45306</v>
      </c>
      <c r="I122" s="735">
        <f t="shared" si="336"/>
        <v>45294</v>
      </c>
      <c r="J122" s="435"/>
      <c r="K122" s="155"/>
      <c r="L122" s="155"/>
      <c r="M122" s="155"/>
      <c r="N122" s="155"/>
    </row>
    <row r="123" spans="2:14" s="159" customFormat="1" ht="17.25" customHeight="1">
      <c r="B123" s="718" t="s">
        <v>6143</v>
      </c>
      <c r="C123" s="137" t="s">
        <v>6226</v>
      </c>
      <c r="D123" s="6">
        <f t="shared" si="337"/>
        <v>45300</v>
      </c>
      <c r="E123" s="320">
        <f t="shared" si="350"/>
        <v>45305</v>
      </c>
      <c r="F123" s="320">
        <f t="shared" si="351"/>
        <v>45309</v>
      </c>
      <c r="G123" s="320">
        <f t="shared" si="352"/>
        <v>45311</v>
      </c>
      <c r="H123" s="320">
        <f t="shared" si="353"/>
        <v>45313</v>
      </c>
      <c r="I123" s="421">
        <f t="shared" si="336"/>
        <v>45301</v>
      </c>
      <c r="J123" s="435"/>
      <c r="K123" s="155"/>
      <c r="L123" s="155"/>
      <c r="M123" s="155"/>
      <c r="N123" s="155"/>
    </row>
    <row r="124" spans="2:14" s="159" customFormat="1" ht="17.25" customHeight="1">
      <c r="B124" s="718" t="s">
        <v>6178</v>
      </c>
      <c r="C124" s="137" t="s">
        <v>6227</v>
      </c>
      <c r="D124" s="6">
        <f t="shared" si="337"/>
        <v>45307</v>
      </c>
      <c r="E124" s="320">
        <f t="shared" si="350"/>
        <v>45312</v>
      </c>
      <c r="F124" s="320">
        <f t="shared" si="351"/>
        <v>45316</v>
      </c>
      <c r="G124" s="320">
        <f t="shared" si="352"/>
        <v>45318</v>
      </c>
      <c r="H124" s="320">
        <f t="shared" si="353"/>
        <v>45320</v>
      </c>
      <c r="I124" s="421">
        <f t="shared" si="336"/>
        <v>45308</v>
      </c>
      <c r="J124" s="435"/>
      <c r="K124" s="155"/>
      <c r="L124" s="155"/>
      <c r="M124" s="155"/>
      <c r="N124" s="155"/>
    </row>
    <row r="125" spans="2:14" s="159" customFormat="1" ht="17.25" customHeight="1">
      <c r="B125" s="635" t="s">
        <v>6103</v>
      </c>
      <c r="C125" s="137" t="s">
        <v>6228</v>
      </c>
      <c r="D125" s="6">
        <f t="shared" si="337"/>
        <v>45314</v>
      </c>
      <c r="E125" s="320">
        <f t="shared" ref="E125" si="354">D125+5</f>
        <v>45319</v>
      </c>
      <c r="F125" s="320">
        <f t="shared" ref="F125" si="355">D125+9</f>
        <v>45323</v>
      </c>
      <c r="G125" s="320">
        <f t="shared" ref="G125" si="356">D125+11</f>
        <v>45325</v>
      </c>
      <c r="H125" s="320">
        <f t="shared" ref="H125" si="357">D125+13</f>
        <v>45327</v>
      </c>
      <c r="I125" s="421">
        <f t="shared" si="336"/>
        <v>45315</v>
      </c>
      <c r="J125" s="435"/>
      <c r="K125" s="155"/>
      <c r="L125" s="155"/>
      <c r="M125" s="155"/>
      <c r="N125" s="155"/>
    </row>
    <row r="126" spans="2:14" s="159" customFormat="1" ht="25.5" customHeight="1">
      <c r="B126" s="718" t="s">
        <v>6097</v>
      </c>
      <c r="C126" s="137" t="s">
        <v>6229</v>
      </c>
      <c r="D126" s="6">
        <f t="shared" si="337"/>
        <v>45321</v>
      </c>
      <c r="E126" s="320">
        <f t="shared" ref="E126" si="358">D126+5</f>
        <v>45326</v>
      </c>
      <c r="F126" s="320">
        <f t="shared" ref="F126" si="359">D126+9</f>
        <v>45330</v>
      </c>
      <c r="G126" s="320">
        <f t="shared" ref="G126" si="360">D126+11</f>
        <v>45332</v>
      </c>
      <c r="H126" s="320">
        <f t="shared" ref="H126" si="361">D126+13</f>
        <v>45334</v>
      </c>
      <c r="I126" s="421">
        <f t="shared" si="336"/>
        <v>45322</v>
      </c>
      <c r="J126" s="435"/>
      <c r="K126" s="155"/>
      <c r="L126" s="155"/>
      <c r="M126" s="155"/>
      <c r="N126" s="155"/>
    </row>
    <row r="127" spans="2:14" s="159" customFormat="1" ht="20.25" customHeight="1">
      <c r="B127" s="718" t="s">
        <v>6093</v>
      </c>
      <c r="C127" s="137" t="s">
        <v>6230</v>
      </c>
      <c r="D127" s="6">
        <v>45337</v>
      </c>
      <c r="E127" s="320">
        <f t="shared" ref="E127" si="362">D127+5</f>
        <v>45342</v>
      </c>
      <c r="F127" s="320">
        <f t="shared" ref="F127" si="363">D127+9</f>
        <v>45346</v>
      </c>
      <c r="G127" s="320">
        <f t="shared" ref="G127" si="364">D127+11</f>
        <v>45348</v>
      </c>
      <c r="H127" s="320">
        <f t="shared" ref="H127" si="365">D127+13</f>
        <v>45350</v>
      </c>
      <c r="I127" s="421">
        <f t="shared" si="336"/>
        <v>45329</v>
      </c>
      <c r="J127" s="435"/>
      <c r="K127" s="155"/>
      <c r="L127" s="155"/>
      <c r="M127" s="155"/>
      <c r="N127" s="155"/>
    </row>
    <row r="128" spans="2:14" s="159" customFormat="1" ht="20.25" customHeight="1">
      <c r="B128" s="718" t="s">
        <v>6200</v>
      </c>
      <c r="C128" s="137" t="s">
        <v>6231</v>
      </c>
      <c r="D128" s="6">
        <v>45348</v>
      </c>
      <c r="E128" s="320">
        <f t="shared" ref="E128" si="366">D128+5</f>
        <v>45353</v>
      </c>
      <c r="F128" s="320">
        <f t="shared" ref="F128" si="367">D128+9</f>
        <v>45357</v>
      </c>
      <c r="G128" s="320">
        <f t="shared" ref="G128" si="368">D128+11</f>
        <v>45359</v>
      </c>
      <c r="H128" s="320">
        <f t="shared" ref="H128" si="369">D128+13</f>
        <v>45361</v>
      </c>
      <c r="I128" s="421">
        <f t="shared" si="336"/>
        <v>45336</v>
      </c>
      <c r="J128" s="435"/>
      <c r="K128" s="155"/>
      <c r="L128" s="155"/>
      <c r="M128" s="155"/>
      <c r="N128" s="155"/>
    </row>
    <row r="129" spans="2:14" s="159" customFormat="1" ht="20.25" customHeight="1">
      <c r="B129" s="718" t="s">
        <v>6139</v>
      </c>
      <c r="C129" s="137" t="s">
        <v>6232</v>
      </c>
      <c r="D129" s="6">
        <v>45350</v>
      </c>
      <c r="E129" s="320">
        <f t="shared" ref="E129:E130" si="370">D129+5</f>
        <v>45355</v>
      </c>
      <c r="F129" s="320">
        <f t="shared" ref="F129:F130" si="371">D129+9</f>
        <v>45359</v>
      </c>
      <c r="G129" s="320">
        <f t="shared" ref="G129:G130" si="372">D129+11</f>
        <v>45361</v>
      </c>
      <c r="H129" s="320">
        <f t="shared" ref="H129:H130" si="373">D129+13</f>
        <v>45363</v>
      </c>
      <c r="I129" s="421">
        <f t="shared" si="336"/>
        <v>45343</v>
      </c>
      <c r="J129" s="435">
        <v>45355</v>
      </c>
      <c r="K129" s="155"/>
      <c r="L129" s="155"/>
      <c r="M129" s="155"/>
      <c r="N129" s="155"/>
    </row>
    <row r="130" spans="2:14" s="159" customFormat="1" ht="20.25" customHeight="1">
      <c r="B130" s="718" t="s">
        <v>6233</v>
      </c>
      <c r="C130" s="137" t="s">
        <v>6234</v>
      </c>
      <c r="D130" s="6">
        <v>45349</v>
      </c>
      <c r="E130" s="320">
        <f t="shared" si="370"/>
        <v>45354</v>
      </c>
      <c r="F130" s="320">
        <f t="shared" si="371"/>
        <v>45358</v>
      </c>
      <c r="G130" s="320">
        <f t="shared" si="372"/>
        <v>45360</v>
      </c>
      <c r="H130" s="320">
        <f t="shared" si="373"/>
        <v>45362</v>
      </c>
      <c r="I130" s="421">
        <f t="shared" si="336"/>
        <v>45350</v>
      </c>
      <c r="J130" s="435">
        <v>45357</v>
      </c>
      <c r="K130" s="155"/>
      <c r="L130" s="155"/>
      <c r="M130" s="155"/>
      <c r="N130" s="155"/>
    </row>
    <row r="131" spans="2:14" s="159" customFormat="1" ht="15" customHeight="1">
      <c r="B131" s="558"/>
      <c r="C131" s="488"/>
      <c r="D131" s="155"/>
      <c r="E131" s="155"/>
      <c r="F131" s="155"/>
      <c r="G131" s="155"/>
      <c r="H131" s="155"/>
      <c r="I131" s="421"/>
      <c r="J131" s="528"/>
      <c r="K131" s="155"/>
      <c r="L131" s="155"/>
      <c r="M131" s="155"/>
      <c r="N131" s="155"/>
    </row>
    <row r="132" spans="2:14" s="159" customFormat="1" ht="17.25" customHeight="1">
      <c r="B132" s="422" t="s">
        <v>464</v>
      </c>
      <c r="C132" s="145"/>
      <c r="D132" s="145"/>
      <c r="E132" s="145"/>
      <c r="F132" s="147"/>
      <c r="G132" s="145"/>
      <c r="H132" s="145"/>
      <c r="I132" s="145"/>
      <c r="J132" s="145"/>
      <c r="L132" s="147"/>
      <c r="M132" s="145"/>
    </row>
    <row r="133" spans="2:14" s="159" customFormat="1" ht="17.25" customHeight="1">
      <c r="B133" s="422"/>
      <c r="C133" s="145"/>
      <c r="D133" s="145"/>
      <c r="E133" s="145"/>
      <c r="F133" s="147"/>
      <c r="G133" s="145"/>
      <c r="H133" s="145"/>
      <c r="I133" s="145"/>
      <c r="J133" s="145"/>
      <c r="L133" s="147"/>
      <c r="M133" s="145"/>
    </row>
    <row r="134" spans="2:14" s="159" customFormat="1" ht="17.25" customHeight="1">
      <c r="B134" s="192" t="s">
        <v>465</v>
      </c>
      <c r="C134" s="193"/>
      <c r="D134" s="193"/>
      <c r="E134" s="194"/>
      <c r="F134" s="195" t="s">
        <v>1879</v>
      </c>
      <c r="G134" s="195"/>
      <c r="H134" s="193"/>
      <c r="I134" s="193"/>
      <c r="J134" s="195" t="s">
        <v>467</v>
      </c>
      <c r="K134" s="195"/>
      <c r="L134" s="195"/>
      <c r="M134" s="193"/>
      <c r="N134" s="196"/>
    </row>
    <row r="135" spans="2:14" s="159" customFormat="1" ht="17.25" customHeight="1">
      <c r="B135" s="197" t="s">
        <v>468</v>
      </c>
      <c r="C135" s="193"/>
      <c r="D135" s="198" t="s">
        <v>469</v>
      </c>
      <c r="E135" s="199"/>
      <c r="F135" s="197" t="s">
        <v>470</v>
      </c>
      <c r="G135" s="193"/>
      <c r="H135" s="198" t="s">
        <v>471</v>
      </c>
      <c r="I135" s="193"/>
      <c r="J135" s="197" t="s">
        <v>472</v>
      </c>
      <c r="K135" s="193"/>
      <c r="L135" s="198" t="s">
        <v>473</v>
      </c>
      <c r="M135" s="193"/>
      <c r="N135" s="196"/>
    </row>
    <row r="136" spans="2:14" s="159" customFormat="1" ht="17.25" customHeight="1">
      <c r="B136" s="414" t="s">
        <v>474</v>
      </c>
      <c r="C136" s="202"/>
      <c r="D136" s="569" t="s">
        <v>475</v>
      </c>
      <c r="E136" s="197"/>
      <c r="F136" s="706" t="s">
        <v>476</v>
      </c>
      <c r="G136" s="729" t="s">
        <v>477</v>
      </c>
      <c r="H136" s="252" t="s">
        <v>478</v>
      </c>
      <c r="I136" s="201"/>
      <c r="J136" s="201" t="s">
        <v>479</v>
      </c>
      <c r="K136" s="203" t="s">
        <v>480</v>
      </c>
      <c r="L136" s="203"/>
      <c r="M136" s="193"/>
      <c r="N136" s="196"/>
    </row>
    <row r="137" spans="2:14" s="159" customFormat="1" ht="17.25" customHeight="1">
      <c r="B137" s="414" t="s">
        <v>488</v>
      </c>
      <c r="C137" s="202"/>
      <c r="D137" s="569" t="s">
        <v>489</v>
      </c>
      <c r="E137" s="197"/>
      <c r="F137" s="706" t="s">
        <v>483</v>
      </c>
      <c r="G137" s="729" t="s">
        <v>484</v>
      </c>
      <c r="H137" s="252" t="s">
        <v>485</v>
      </c>
      <c r="I137" s="201"/>
      <c r="J137" s="201" t="s">
        <v>486</v>
      </c>
      <c r="K137" s="203" t="s">
        <v>487</v>
      </c>
      <c r="L137" s="203"/>
      <c r="M137" s="193"/>
      <c r="N137" s="196"/>
    </row>
    <row r="138" spans="2:14" s="159" customFormat="1" ht="17.25" customHeight="1">
      <c r="B138" s="201" t="s">
        <v>4157</v>
      </c>
      <c r="C138" s="202"/>
      <c r="D138" s="203" t="s">
        <v>2044</v>
      </c>
      <c r="E138" s="197"/>
      <c r="F138" s="706" t="s">
        <v>490</v>
      </c>
      <c r="G138" s="729" t="s">
        <v>491</v>
      </c>
      <c r="H138" s="252" t="s">
        <v>492</v>
      </c>
      <c r="I138" s="414"/>
      <c r="J138" s="414" t="s">
        <v>493</v>
      </c>
      <c r="K138" s="569" t="s">
        <v>494</v>
      </c>
      <c r="L138" s="203"/>
      <c r="M138" s="193"/>
      <c r="N138" s="196"/>
    </row>
    <row r="139" spans="2:14" s="159" customFormat="1" ht="17.25" customHeight="1">
      <c r="B139" s="201" t="s">
        <v>481</v>
      </c>
      <c r="C139" s="202"/>
      <c r="D139" s="203" t="s">
        <v>482</v>
      </c>
      <c r="E139" s="197"/>
      <c r="F139" s="706" t="s">
        <v>497</v>
      </c>
      <c r="G139" s="729" t="s">
        <v>498</v>
      </c>
      <c r="H139" s="252" t="s">
        <v>499</v>
      </c>
      <c r="I139" s="201"/>
      <c r="J139" s="201" t="s">
        <v>500</v>
      </c>
      <c r="K139" s="203" t="s">
        <v>501</v>
      </c>
      <c r="L139" s="203"/>
      <c r="M139" s="193"/>
      <c r="N139" s="196"/>
    </row>
    <row r="140" spans="2:14" s="159" customFormat="1" ht="17.25" customHeight="1">
      <c r="B140" s="414" t="s">
        <v>1888</v>
      </c>
      <c r="C140" s="202"/>
      <c r="D140" s="569" t="s">
        <v>496</v>
      </c>
      <c r="E140" s="197"/>
      <c r="F140" s="706" t="s">
        <v>4158</v>
      </c>
      <c r="G140" s="729" t="s">
        <v>505</v>
      </c>
      <c r="H140" s="252" t="s">
        <v>4159</v>
      </c>
      <c r="I140" s="201"/>
      <c r="J140" s="201" t="s">
        <v>507</v>
      </c>
      <c r="K140" s="203" t="s">
        <v>508</v>
      </c>
      <c r="L140" s="203"/>
      <c r="M140" s="193"/>
      <c r="N140" s="196"/>
    </row>
    <row r="141" spans="2:14" s="159" customFormat="1" ht="17.25" customHeight="1">
      <c r="B141" s="414" t="s">
        <v>1890</v>
      </c>
      <c r="C141" s="202"/>
      <c r="D141" s="569" t="s">
        <v>1891</v>
      </c>
      <c r="E141" s="197"/>
      <c r="F141" s="706"/>
      <c r="G141" s="729"/>
      <c r="H141" s="252"/>
      <c r="I141" s="201"/>
      <c r="J141" s="201" t="s">
        <v>1892</v>
      </c>
      <c r="K141" s="203" t="s">
        <v>1894</v>
      </c>
      <c r="L141" s="203"/>
      <c r="M141" s="193"/>
      <c r="N141" s="196"/>
    </row>
    <row r="142" spans="2:14" s="159" customFormat="1" ht="17.25" customHeight="1">
      <c r="B142" s="414" t="s">
        <v>2045</v>
      </c>
      <c r="C142" s="202"/>
      <c r="D142" s="569" t="s">
        <v>2046</v>
      </c>
      <c r="E142" s="197"/>
      <c r="F142" s="505"/>
      <c r="G142"/>
      <c r="H142"/>
      <c r="I142" s="414"/>
      <c r="J142" s="414" t="s">
        <v>514</v>
      </c>
      <c r="K142" s="415" t="s">
        <v>515</v>
      </c>
      <c r="L142" s="203"/>
      <c r="M142" s="193"/>
      <c r="N142" s="196"/>
    </row>
    <row r="143" spans="2:14" s="159" customFormat="1" ht="17.25" customHeight="1">
      <c r="B143" s="414" t="s">
        <v>502</v>
      </c>
      <c r="C143" s="202"/>
      <c r="D143" s="569" t="s">
        <v>503</v>
      </c>
      <c r="E143" s="11"/>
      <c r="F143" s="11"/>
      <c r="G143" s="14"/>
      <c r="H143" s="13"/>
      <c r="I143" s="11"/>
      <c r="J143" s="16"/>
      <c r="K143" s="13"/>
      <c r="L143" s="198"/>
      <c r="M143" s="193"/>
      <c r="N143" s="196"/>
    </row>
    <row r="145" spans="2:11" ht="17.25" customHeight="1">
      <c r="B145" s="193" t="s">
        <v>1897</v>
      </c>
      <c r="C145" s="193" t="s">
        <v>1898</v>
      </c>
      <c r="D145" s="205"/>
      <c r="E145" s="193"/>
      <c r="F145" s="193" t="s">
        <v>1899</v>
      </c>
      <c r="G145" s="206" t="s">
        <v>1900</v>
      </c>
      <c r="H145" s="196" t="s">
        <v>6235</v>
      </c>
      <c r="I145" s="193"/>
      <c r="J145" s="193" t="s">
        <v>1899</v>
      </c>
      <c r="K145" s="193" t="s">
        <v>1901</v>
      </c>
    </row>
  </sheetData>
  <customSheetViews>
    <customSheetView guid="{1ECD3B71-3848-4973-92B4-4B4B149BC657}" scale="85" showPageBreaks="1" fitToPage="1" view="pageBreakPreview">
      <selection activeCell="G18" sqref="G18"/>
      <pageMargins left="0" right="0" top="0" bottom="0" header="0" footer="0"/>
      <pageSetup paperSize="9" scale="64" orientation="landscape" r:id="rId1"/>
      <headerFooter>
        <oddFooter>&amp;L&amp;1#&amp;"Calibri"&amp;10 Sensitivity: Public</oddFooter>
      </headerFooter>
    </customSheetView>
    <customSheetView guid="{BA712AC7-4015-4F77-9461-7852ED983D52}" scale="85" showPageBreaks="1" fitToPage="1" view="pageBreakPreview" topLeftCell="A13">
      <selection activeCell="B16" sqref="B16:D18"/>
      <pageMargins left="0" right="0" top="0" bottom="0" header="0" footer="0"/>
      <pageSetup paperSize="9" scale="64" orientation="landscape" r:id="rId2"/>
    </customSheetView>
    <customSheetView guid="{081BDD81-EE06-4095-AD37-7E4189D26072}" scale="85" showPageBreaks="1" fitToPage="1" view="pageBreakPreview">
      <selection activeCell="C5" sqref="C5"/>
      <pageMargins left="0" right="0" top="0" bottom="0" header="0" footer="0"/>
      <pageSetup paperSize="9" scale="56" orientation="landscape" r:id="rId3"/>
    </customSheetView>
    <customSheetView guid="{9E7EEAA3-A5FB-49FD-8C3A-1AF14EAE95FB}" scale="85" showPageBreaks="1" fitToPage="1" view="pageBreakPreview">
      <selection activeCell="D13" sqref="D13"/>
      <pageMargins left="0" right="0" top="0" bottom="0" header="0" footer="0"/>
      <pageSetup paperSize="9" scale="58" orientation="landscape" r:id="rId4"/>
    </customSheetView>
    <customSheetView guid="{2EFCC4AA-DFFF-400E-B34F-BF7B9FA2A1FF}" showPageBreaks="1" fitToPage="1" view="pageBreakPreview">
      <selection activeCell="C13" sqref="C13"/>
      <pageMargins left="0" right="0" top="0" bottom="0" header="0" footer="0"/>
      <pageSetup paperSize="9" scale="64" orientation="landscape" r:id="rId5"/>
    </customSheetView>
    <customSheetView guid="{3485952D-0C31-4884-9EDF-552F3D1B124B}" scale="85" showPageBreaks="1" fitToPage="1" view="pageBreakPreview">
      <selection activeCell="D16" sqref="D16"/>
      <pageMargins left="0" right="0" top="0" bottom="0" header="0" footer="0"/>
      <pageSetup paperSize="9" scale="64" orientation="landscape" r:id="rId6"/>
      <headerFooter>
        <oddFooter>&amp;L&amp;1#&amp;"Calibri"&amp;10 Sensitivity: Internal</oddFooter>
      </headerFooter>
    </customSheetView>
    <customSheetView guid="{3FEF6608-25EF-43D8-8468-19FFFC3BCE74}" scale="85" showPageBreaks="1" fitToPage="1" view="pageBreakPreview">
      <selection activeCell="F15" sqref="F15"/>
      <pageMargins left="0" right="0" top="0" bottom="0" header="0" footer="0"/>
      <pageSetup paperSize="9" scale="64" orientation="landscape" r:id="rId7"/>
      <headerFooter>
        <oddFooter>&amp;L&amp;1#&amp;"Calibri"&amp;10 Sensitivity: Internal</oddFooter>
      </headerFooter>
    </customSheetView>
    <customSheetView guid="{8773B614-CBE7-474E-B57F-0A27A3791CF3}" scale="85" showPageBreaks="1" fitToPage="1" view="pageBreakPreview">
      <selection activeCell="E14" sqref="E14"/>
      <pageMargins left="0" right="0" top="0" bottom="0" header="0" footer="0"/>
      <pageSetup paperSize="9" scale="64" orientation="landscape" r:id="rId8"/>
    </customSheetView>
    <customSheetView guid="{1BFD2ADD-60C4-4334-9BDE-E3C6DD17BEED}" scale="85" showPageBreaks="1" fitToPage="1" view="pageBreakPreview">
      <selection activeCell="H13" sqref="H13"/>
      <pageMargins left="0" right="0" top="0" bottom="0" header="0" footer="0"/>
      <pageSetup paperSize="9" scale="63" orientation="landscape" r:id="rId9"/>
      <headerFooter>
        <oddFooter>&amp;L&amp;1#&amp;"Calibri"&amp;10 Sensitivity: Public</oddFooter>
      </headerFooter>
    </customSheetView>
    <customSheetView guid="{7D3CEC1C-CCEC-4C4E-963E-DDD8383A68C1}" scale="85" showPageBreaks="1" fitToPage="1" view="pageBreakPreview" topLeftCell="A4">
      <selection activeCell="E19" sqref="E19"/>
      <pageMargins left="0" right="0" top="0" bottom="0" header="0" footer="0"/>
      <pageSetup paperSize="9" scale="64" orientation="landscape" r:id="rId10"/>
      <headerFooter>
        <oddFooter>&amp;L&amp;1#&amp;"Calibri"&amp;10 Sensitivity: Public</oddFooter>
      </headerFooter>
    </customSheetView>
    <customSheetView guid="{03DD319B-D6A9-4830-871F-6D56EEAA4879}" scale="85" showPageBreaks="1" fitToPage="1" view="pageBreakPreview">
      <selection activeCell="D17" sqref="D17"/>
      <pageMargins left="0" right="0" top="0" bottom="0" header="0" footer="0"/>
      <pageSetup paperSize="9" scale="63" orientation="landscape" r:id="rId11"/>
      <headerFooter>
        <oddFooter>&amp;L&amp;1#&amp;"Calibri"&amp;10 Sensitivity: Public</oddFooter>
      </headerFooter>
    </customSheetView>
    <customSheetView guid="{6B324A58-5A89-471C-AD21-0822EB95E67E}" scale="85" showPageBreaks="1" fitToPage="1" view="pageBreakPreview">
      <selection activeCell="Q21" sqref="Q21"/>
      <pageMargins left="0" right="0" top="0" bottom="0" header="0" footer="0"/>
      <pageSetup paperSize="9" scale="63" orientation="landscape" r:id="rId12"/>
      <headerFooter>
        <oddFooter>&amp;L&amp;1#&amp;"Calibri"&amp;10 Sensitivity: Public</oddFooter>
      </headerFooter>
    </customSheetView>
    <customSheetView guid="{613E785B-CD51-494D-B041-E8D30BF6F1EC}" scale="85" showPageBreaks="1" fitToPage="1" view="pageBreakPreview">
      <selection activeCell="F12" sqref="F12"/>
      <pageMargins left="0" right="0" top="0" bottom="0" header="0" footer="0"/>
      <pageSetup paperSize="9" scale="63" orientation="landscape" r:id="rId13"/>
      <headerFooter>
        <oddFooter>&amp;L&amp;1#&amp;"Calibri"&amp;10 Sensitivity: Public</oddFooter>
      </headerFooter>
    </customSheetView>
  </customSheetViews>
  <mergeCells count="1">
    <mergeCell ref="D6:D7"/>
  </mergeCells>
  <hyperlinks>
    <hyperlink ref="H135" r:id="rId14" display="custsvc@msca.com.sg" xr:uid="{00000000-0004-0000-1800-000003000000}"/>
    <hyperlink ref="L135" r:id="rId15" display="sinexp@msca.com.sg" xr:uid="{00000000-0004-0000-1800-000006000000}"/>
    <hyperlink ref="D135" r:id="rId16" display="mktg-dept@msca.com.sg" xr:uid="{00000000-0004-0000-1800-00000C000000}"/>
    <hyperlink ref="K140" r:id="rId17" display="kslim@msca.com.sg" xr:uid="{935261F2-734D-4DA8-9EEB-38E6CE57FF86}"/>
    <hyperlink ref="K139" r:id="rId18" display="mailto:skoh@msca.com.sg" xr:uid="{C086B119-7D12-4B7B-BB4B-FC6061175BC1}"/>
    <hyperlink ref="D139" r:id="rId19" display="custsvc@msca.com.sg" xr:uid="{BC42D260-61A0-42FF-BAD1-C85AA346C2D8}"/>
    <hyperlink ref="D141" r:id="rId20" xr:uid="{754B87E4-256F-4DFC-97F7-66AC56BE24C5}"/>
    <hyperlink ref="D140" r:id="rId21" xr:uid="{A2FD62FC-1ACE-4014-9326-6D2160BA94A6}"/>
    <hyperlink ref="D137" r:id="rId22" xr:uid="{BF3A3121-C0F8-49CF-A25C-0411B36D885D}"/>
    <hyperlink ref="D136" r:id="rId23" xr:uid="{66098642-222A-46BE-AC4E-5D348180CD29}"/>
    <hyperlink ref="D143" r:id="rId24" xr:uid="{EA189AD0-D0DD-4B74-94D3-9EA27BF90F88}"/>
    <hyperlink ref="K141" r:id="rId25" display="ytluo@msca.com.sg" xr:uid="{766F4A6A-E53F-46E0-AE16-5F9C2653C5B9}"/>
    <hyperlink ref="K138" r:id="rId26" xr:uid="{1F189134-EAF1-409B-A6C9-0393FBCAE008}"/>
    <hyperlink ref="K142" r:id="rId27" xr:uid="{F6DF3BD3-87C4-4162-8752-0194F20D0085}"/>
    <hyperlink ref="J2" location="HOME!Print_Area" display="HOME" xr:uid="{21D9B128-868E-43BE-99E6-32EB012AAFDB}"/>
  </hyperlinks>
  <pageMargins left="0.7" right="0.7" top="0.75" bottom="0.75" header="0.3" footer="0.3"/>
  <pageSetup paperSize="9" scale="48" orientation="landscape" r:id="rId28"/>
  <headerFooter>
    <oddFooter>&amp;L_x000D_&amp;1#&amp;"Calibri"&amp;10&amp;K000000 Sensitivity: Public</oddFooter>
  </headerFooter>
  <legacyDrawing r:id="rId29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1BDC-7851-48B1-AFD7-2078FC9AA2CF}">
  <sheetPr codeName="Sheet27">
    <tabColor rgb="FFFFCCCC"/>
    <pageSetUpPr fitToPage="1"/>
  </sheetPr>
  <dimension ref="A2:K137"/>
  <sheetViews>
    <sheetView zoomScale="80" zoomScaleNormal="80" zoomScaleSheetLayoutView="75" workbookViewId="0">
      <selection activeCell="G116" sqref="G116"/>
    </sheetView>
  </sheetViews>
  <sheetFormatPr defaultColWidth="9.140625" defaultRowHeight="17.25" customHeight="1"/>
  <cols>
    <col min="1" max="1" width="27.42578125" style="341" customWidth="1"/>
    <col min="2" max="2" width="25.85546875" style="145" customWidth="1"/>
    <col min="3" max="3" width="14" style="145" customWidth="1"/>
    <col min="4" max="4" width="24.7109375" style="145" customWidth="1"/>
    <col min="5" max="5" width="18.42578125" style="145" customWidth="1"/>
    <col min="6" max="6" width="20.5703125" style="145" customWidth="1"/>
    <col min="7" max="7" width="21" style="149" customWidth="1"/>
    <col min="8" max="8" width="19" style="149" customWidth="1"/>
    <col min="9" max="9" width="12.5703125" style="149" customWidth="1"/>
    <col min="10" max="10" width="12.7109375" style="149" customWidth="1"/>
    <col min="11" max="16384" width="9.140625" style="149"/>
  </cols>
  <sheetData>
    <row r="2" spans="1:8" s="168" customFormat="1" ht="17.25" customHeight="1">
      <c r="A2" s="340"/>
      <c r="B2" s="8" t="s">
        <v>5935</v>
      </c>
      <c r="C2" s="11"/>
      <c r="D2" s="11"/>
      <c r="E2" s="11"/>
      <c r="F2" s="11"/>
      <c r="G2" s="603" t="s">
        <v>241</v>
      </c>
    </row>
    <row r="3" spans="1:8" ht="17.25" customHeight="1">
      <c r="B3" s="165"/>
    </row>
    <row r="4" spans="1:8" ht="17.25" customHeight="1">
      <c r="A4" s="1677" t="s">
        <v>6236</v>
      </c>
      <c r="B4" s="1677"/>
      <c r="C4" s="1677"/>
      <c r="D4" s="1677"/>
      <c r="E4" s="1677"/>
      <c r="F4" s="1677"/>
    </row>
    <row r="5" spans="1:8" ht="17.25" customHeight="1">
      <c r="B5" s="350"/>
      <c r="C5" s="148"/>
      <c r="D5" s="148"/>
      <c r="E5" s="148"/>
      <c r="F5" s="148"/>
    </row>
    <row r="6" spans="1:8" ht="56.25" customHeight="1">
      <c r="A6" s="342"/>
      <c r="B6" s="386" t="s">
        <v>6237</v>
      </c>
      <c r="C6" s="169"/>
      <c r="D6" s="332" t="s">
        <v>1971</v>
      </c>
      <c r="E6" s="163" t="s">
        <v>31</v>
      </c>
      <c r="F6" s="163" t="s">
        <v>2839</v>
      </c>
      <c r="G6" s="416" t="s">
        <v>6077</v>
      </c>
      <c r="H6" s="459" t="s">
        <v>6238</v>
      </c>
    </row>
    <row r="7" spans="1:8" ht="17.25" customHeight="1">
      <c r="A7" s="342"/>
      <c r="B7" s="152" t="s">
        <v>249</v>
      </c>
      <c r="C7" s="152" t="s">
        <v>250</v>
      </c>
      <c r="D7" s="332" t="s">
        <v>1976</v>
      </c>
      <c r="E7" s="332" t="s">
        <v>134</v>
      </c>
      <c r="F7" s="332" t="s">
        <v>6239</v>
      </c>
      <c r="G7" s="379"/>
      <c r="H7" s="379"/>
    </row>
    <row r="8" spans="1:8" ht="17.25" hidden="1" customHeight="1">
      <c r="B8" s="173" t="s">
        <v>6240</v>
      </c>
      <c r="C8" s="173" t="s">
        <v>6241</v>
      </c>
      <c r="D8" s="320">
        <v>44486</v>
      </c>
      <c r="E8" s="320">
        <f t="shared" ref="E8:E39" si="0">D8+4</f>
        <v>44490</v>
      </c>
      <c r="F8" s="320">
        <f t="shared" ref="F8:F39" si="1">+D8+7</f>
        <v>44493</v>
      </c>
      <c r="G8" s="449">
        <v>44478</v>
      </c>
      <c r="H8" s="432"/>
    </row>
    <row r="9" spans="1:8" ht="17.25" hidden="1" customHeight="1">
      <c r="B9" s="173" t="s">
        <v>6242</v>
      </c>
      <c r="C9" s="173" t="s">
        <v>6243</v>
      </c>
      <c r="D9" s="320">
        <v>44488</v>
      </c>
      <c r="E9" s="320">
        <f t="shared" si="0"/>
        <v>44492</v>
      </c>
      <c r="F9" s="320">
        <f t="shared" si="1"/>
        <v>44495</v>
      </c>
      <c r="G9" s="449">
        <v>44485</v>
      </c>
      <c r="H9" s="432"/>
    </row>
    <row r="10" spans="1:8" ht="17.25" hidden="1" customHeight="1">
      <c r="B10" s="173" t="s">
        <v>5203</v>
      </c>
      <c r="C10" s="173" t="s">
        <v>6244</v>
      </c>
      <c r="D10" s="320">
        <v>44491</v>
      </c>
      <c r="E10" s="320">
        <f t="shared" si="0"/>
        <v>44495</v>
      </c>
      <c r="F10" s="320">
        <f t="shared" si="1"/>
        <v>44498</v>
      </c>
      <c r="G10" s="449">
        <v>44492</v>
      </c>
      <c r="H10" s="432"/>
    </row>
    <row r="11" spans="1:8" ht="17.25" hidden="1" customHeight="1">
      <c r="B11" s="173" t="s">
        <v>6245</v>
      </c>
      <c r="C11" s="173" t="s">
        <v>6246</v>
      </c>
      <c r="D11" s="320">
        <v>44498</v>
      </c>
      <c r="E11" s="320">
        <f t="shared" si="0"/>
        <v>44502</v>
      </c>
      <c r="F11" s="320">
        <f t="shared" si="1"/>
        <v>44505</v>
      </c>
      <c r="G11" s="449">
        <v>44499</v>
      </c>
      <c r="H11" s="432"/>
    </row>
    <row r="12" spans="1:8" ht="17.25" hidden="1" customHeight="1">
      <c r="B12" s="173" t="s">
        <v>6247</v>
      </c>
      <c r="C12" s="173" t="s">
        <v>6248</v>
      </c>
      <c r="D12" s="320">
        <v>44505</v>
      </c>
      <c r="E12" s="320">
        <f t="shared" si="0"/>
        <v>44509</v>
      </c>
      <c r="F12" s="320">
        <f t="shared" si="1"/>
        <v>44512</v>
      </c>
      <c r="G12" s="449">
        <v>44506</v>
      </c>
      <c r="H12" s="432"/>
    </row>
    <row r="13" spans="1:8" ht="17.25" hidden="1" customHeight="1">
      <c r="B13" s="173" t="s">
        <v>6247</v>
      </c>
      <c r="C13" s="173" t="s">
        <v>6249</v>
      </c>
      <c r="D13" s="320">
        <v>44512</v>
      </c>
      <c r="E13" s="320">
        <f t="shared" si="0"/>
        <v>44516</v>
      </c>
      <c r="F13" s="320">
        <f t="shared" si="1"/>
        <v>44519</v>
      </c>
      <c r="G13" s="449">
        <v>44513</v>
      </c>
      <c r="H13" s="432"/>
    </row>
    <row r="14" spans="1:8" ht="17.25" hidden="1" customHeight="1">
      <c r="B14" s="173" t="s">
        <v>459</v>
      </c>
      <c r="C14" s="173" t="s">
        <v>6250</v>
      </c>
      <c r="D14" s="320">
        <v>44519</v>
      </c>
      <c r="E14" s="320">
        <f t="shared" si="0"/>
        <v>44523</v>
      </c>
      <c r="F14" s="320">
        <f t="shared" si="1"/>
        <v>44526</v>
      </c>
      <c r="G14" s="449">
        <v>44520</v>
      </c>
      <c r="H14" s="432"/>
    </row>
    <row r="15" spans="1:8" ht="17.25" hidden="1" customHeight="1">
      <c r="B15" s="173" t="s">
        <v>6251</v>
      </c>
      <c r="C15" s="173" t="s">
        <v>6252</v>
      </c>
      <c r="D15" s="320">
        <v>44526</v>
      </c>
      <c r="E15" s="320">
        <f t="shared" si="0"/>
        <v>44530</v>
      </c>
      <c r="F15" s="320">
        <f t="shared" si="1"/>
        <v>44533</v>
      </c>
      <c r="G15" s="449">
        <v>44527</v>
      </c>
      <c r="H15" s="432"/>
    </row>
    <row r="16" spans="1:8" ht="17.25" hidden="1" customHeight="1">
      <c r="B16" s="173" t="s">
        <v>6253</v>
      </c>
      <c r="C16" s="173" t="s">
        <v>6254</v>
      </c>
      <c r="D16" s="320">
        <v>44537</v>
      </c>
      <c r="E16" s="320">
        <f t="shared" si="0"/>
        <v>44541</v>
      </c>
      <c r="F16" s="320">
        <f t="shared" si="1"/>
        <v>44544</v>
      </c>
      <c r="G16" s="449">
        <v>44534</v>
      </c>
      <c r="H16" s="432"/>
    </row>
    <row r="17" spans="1:8" ht="17.25" hidden="1" customHeight="1">
      <c r="B17" s="173" t="s">
        <v>6255</v>
      </c>
      <c r="C17" s="173" t="s">
        <v>6256</v>
      </c>
      <c r="D17" s="320">
        <v>44545</v>
      </c>
      <c r="E17" s="320">
        <f t="shared" si="0"/>
        <v>44549</v>
      </c>
      <c r="F17" s="320">
        <f t="shared" si="1"/>
        <v>44552</v>
      </c>
      <c r="G17" s="449">
        <f>G16+7</f>
        <v>44541</v>
      </c>
      <c r="H17" s="432"/>
    </row>
    <row r="18" spans="1:8" ht="17.25" hidden="1" customHeight="1">
      <c r="B18" s="173" t="s">
        <v>5660</v>
      </c>
      <c r="C18" s="173" t="s">
        <v>6257</v>
      </c>
      <c r="D18" s="320">
        <v>44555</v>
      </c>
      <c r="E18" s="320">
        <f t="shared" si="0"/>
        <v>44559</v>
      </c>
      <c r="F18" s="320">
        <f t="shared" si="1"/>
        <v>44562</v>
      </c>
      <c r="G18" s="449">
        <f t="shared" ref="G18:G19" si="2">G17+7</f>
        <v>44548</v>
      </c>
      <c r="H18" s="432"/>
    </row>
    <row r="19" spans="1:8" ht="17.25" hidden="1" customHeight="1">
      <c r="B19" s="173" t="s">
        <v>6258</v>
      </c>
      <c r="C19" s="173" t="s">
        <v>6259</v>
      </c>
      <c r="D19" s="320">
        <v>44558</v>
      </c>
      <c r="E19" s="320">
        <f t="shared" si="0"/>
        <v>44562</v>
      </c>
      <c r="F19" s="320">
        <f t="shared" si="1"/>
        <v>44565</v>
      </c>
      <c r="G19" s="449">
        <f t="shared" si="2"/>
        <v>44555</v>
      </c>
      <c r="H19" s="432"/>
    </row>
    <row r="20" spans="1:8" ht="17.25" hidden="1" customHeight="1">
      <c r="B20" s="173" t="s">
        <v>6260</v>
      </c>
      <c r="C20" s="173" t="s">
        <v>6261</v>
      </c>
      <c r="D20" s="320">
        <v>44569</v>
      </c>
      <c r="E20" s="320">
        <f t="shared" si="0"/>
        <v>44573</v>
      </c>
      <c r="F20" s="320">
        <f t="shared" si="1"/>
        <v>44576</v>
      </c>
      <c r="G20" s="449">
        <f t="shared" ref="G20:G63" si="3">G19+7</f>
        <v>44562</v>
      </c>
      <c r="H20" s="432"/>
    </row>
    <row r="21" spans="1:8" ht="17.25" hidden="1" customHeight="1">
      <c r="B21" s="173" t="s">
        <v>6262</v>
      </c>
      <c r="C21" s="173" t="s">
        <v>6263</v>
      </c>
      <c r="D21" s="320">
        <v>44570</v>
      </c>
      <c r="E21" s="320">
        <f t="shared" si="0"/>
        <v>44574</v>
      </c>
      <c r="F21" s="320">
        <f t="shared" si="1"/>
        <v>44577</v>
      </c>
      <c r="G21" s="449">
        <f t="shared" si="3"/>
        <v>44569</v>
      </c>
      <c r="H21" s="432"/>
    </row>
    <row r="22" spans="1:8" ht="17.25" hidden="1" customHeight="1">
      <c r="B22" s="173" t="s">
        <v>6264</v>
      </c>
      <c r="C22" s="173" t="s">
        <v>6265</v>
      </c>
      <c r="D22" s="320">
        <v>44579</v>
      </c>
      <c r="E22" s="320">
        <f t="shared" si="0"/>
        <v>44583</v>
      </c>
      <c r="F22" s="320">
        <f t="shared" si="1"/>
        <v>44586</v>
      </c>
      <c r="G22" s="449">
        <f t="shared" si="3"/>
        <v>44576</v>
      </c>
      <c r="H22" s="432"/>
    </row>
    <row r="23" spans="1:8" ht="17.25" hidden="1" customHeight="1">
      <c r="B23" s="173" t="s">
        <v>6266</v>
      </c>
      <c r="C23" s="173" t="s">
        <v>6267</v>
      </c>
      <c r="D23" s="320">
        <v>44588</v>
      </c>
      <c r="E23" s="320">
        <f t="shared" si="0"/>
        <v>44592</v>
      </c>
      <c r="F23" s="320">
        <f t="shared" si="1"/>
        <v>44595</v>
      </c>
      <c r="G23" s="449">
        <f t="shared" si="3"/>
        <v>44583</v>
      </c>
      <c r="H23" s="432"/>
    </row>
    <row r="24" spans="1:8" ht="17.25" hidden="1" customHeight="1">
      <c r="B24" s="173" t="s">
        <v>6268</v>
      </c>
      <c r="C24" s="173" t="s">
        <v>6269</v>
      </c>
      <c r="D24" s="320">
        <v>44598</v>
      </c>
      <c r="E24" s="457">
        <f t="shared" si="0"/>
        <v>44602</v>
      </c>
      <c r="F24" s="457">
        <f t="shared" si="1"/>
        <v>44605</v>
      </c>
      <c r="G24" s="449">
        <f t="shared" si="3"/>
        <v>44590</v>
      </c>
      <c r="H24" s="432"/>
    </row>
    <row r="25" spans="1:8" ht="17.25" hidden="1" customHeight="1">
      <c r="A25" s="531" t="s">
        <v>6270</v>
      </c>
      <c r="B25" s="173" t="s">
        <v>6271</v>
      </c>
      <c r="C25" s="173" t="s">
        <v>6272</v>
      </c>
      <c r="D25" s="320">
        <v>44596</v>
      </c>
      <c r="E25" s="457">
        <f t="shared" si="0"/>
        <v>44600</v>
      </c>
      <c r="F25" s="457">
        <f t="shared" si="1"/>
        <v>44603</v>
      </c>
      <c r="G25" s="449">
        <f t="shared" si="3"/>
        <v>44597</v>
      </c>
      <c r="H25" s="432"/>
    </row>
    <row r="26" spans="1:8" ht="17.25" hidden="1" customHeight="1">
      <c r="A26" s="190" t="s">
        <v>6273</v>
      </c>
      <c r="B26" s="173" t="s">
        <v>6274</v>
      </c>
      <c r="C26" s="173" t="s">
        <v>6275</v>
      </c>
      <c r="D26" s="320">
        <v>44609</v>
      </c>
      <c r="E26" s="320">
        <f t="shared" si="0"/>
        <v>44613</v>
      </c>
      <c r="F26" s="320">
        <f t="shared" si="1"/>
        <v>44616</v>
      </c>
      <c r="G26" s="449">
        <f t="shared" si="3"/>
        <v>44604</v>
      </c>
      <c r="H26" s="432"/>
    </row>
    <row r="27" spans="1:8" ht="17.25" hidden="1" customHeight="1">
      <c r="A27" s="341" t="s">
        <v>6276</v>
      </c>
      <c r="B27" s="173" t="s">
        <v>6277</v>
      </c>
      <c r="C27" s="173" t="s">
        <v>6278</v>
      </c>
      <c r="D27" s="320">
        <v>44610</v>
      </c>
      <c r="E27" s="320">
        <f t="shared" si="0"/>
        <v>44614</v>
      </c>
      <c r="F27" s="320">
        <f t="shared" si="1"/>
        <v>44617</v>
      </c>
      <c r="G27" s="449">
        <f t="shared" si="3"/>
        <v>44611</v>
      </c>
      <c r="H27" s="432"/>
    </row>
    <row r="28" spans="1:8" ht="17.25" hidden="1" customHeight="1">
      <c r="B28" s="173" t="s">
        <v>6279</v>
      </c>
      <c r="C28" s="173" t="s">
        <v>6280</v>
      </c>
      <c r="D28" s="320">
        <v>44619</v>
      </c>
      <c r="E28" s="320">
        <f t="shared" si="0"/>
        <v>44623</v>
      </c>
      <c r="F28" s="320">
        <f t="shared" si="1"/>
        <v>44626</v>
      </c>
      <c r="G28" s="449">
        <f t="shared" si="3"/>
        <v>44618</v>
      </c>
      <c r="H28" s="432"/>
    </row>
    <row r="29" spans="1:8" ht="17.25" hidden="1" customHeight="1">
      <c r="A29" s="341" t="s">
        <v>6281</v>
      </c>
      <c r="B29" s="173" t="s">
        <v>6282</v>
      </c>
      <c r="C29" s="173" t="s">
        <v>6283</v>
      </c>
      <c r="D29" s="320">
        <v>44625</v>
      </c>
      <c r="E29" s="320">
        <f t="shared" si="0"/>
        <v>44629</v>
      </c>
      <c r="F29" s="320">
        <f t="shared" si="1"/>
        <v>44632</v>
      </c>
      <c r="G29" s="449">
        <f t="shared" si="3"/>
        <v>44625</v>
      </c>
      <c r="H29" s="432"/>
    </row>
    <row r="30" spans="1:8" ht="17.25" hidden="1" customHeight="1">
      <c r="B30" s="173" t="s">
        <v>6245</v>
      </c>
      <c r="C30" s="173" t="s">
        <v>6284</v>
      </c>
      <c r="D30" s="320">
        <v>44631</v>
      </c>
      <c r="E30" s="320">
        <f t="shared" si="0"/>
        <v>44635</v>
      </c>
      <c r="F30" s="320">
        <f t="shared" si="1"/>
        <v>44638</v>
      </c>
      <c r="G30" s="449">
        <f t="shared" si="3"/>
        <v>44632</v>
      </c>
      <c r="H30" s="432"/>
    </row>
    <row r="31" spans="1:8" ht="17.25" hidden="1" customHeight="1">
      <c r="B31" s="173" t="s">
        <v>6247</v>
      </c>
      <c r="C31" s="173" t="s">
        <v>6285</v>
      </c>
      <c r="D31" s="320">
        <f t="shared" ref="D31:D63" si="4">D30+7</f>
        <v>44638</v>
      </c>
      <c r="E31" s="320">
        <f t="shared" si="0"/>
        <v>44642</v>
      </c>
      <c r="F31" s="320">
        <f t="shared" si="1"/>
        <v>44645</v>
      </c>
      <c r="G31" s="449">
        <f t="shared" si="3"/>
        <v>44639</v>
      </c>
      <c r="H31" s="432"/>
    </row>
    <row r="32" spans="1:8" ht="17.25" hidden="1" customHeight="1">
      <c r="B32" s="173" t="s">
        <v>6286</v>
      </c>
      <c r="C32" s="173" t="s">
        <v>6287</v>
      </c>
      <c r="D32" s="320">
        <v>44649</v>
      </c>
      <c r="E32" s="320">
        <f t="shared" si="0"/>
        <v>44653</v>
      </c>
      <c r="F32" s="320">
        <f t="shared" si="1"/>
        <v>44656</v>
      </c>
      <c r="G32" s="449">
        <f t="shared" si="3"/>
        <v>44646</v>
      </c>
      <c r="H32" s="432"/>
    </row>
    <row r="33" spans="1:8" ht="17.25" hidden="1" customHeight="1">
      <c r="B33" s="555" t="s">
        <v>307</v>
      </c>
      <c r="C33" s="173" t="s">
        <v>6288</v>
      </c>
      <c r="D33" s="479">
        <f t="shared" si="4"/>
        <v>44656</v>
      </c>
      <c r="E33" s="479">
        <f t="shared" si="0"/>
        <v>44660</v>
      </c>
      <c r="F33" s="479">
        <f t="shared" si="1"/>
        <v>44663</v>
      </c>
      <c r="G33" s="554">
        <f t="shared" si="3"/>
        <v>44653</v>
      </c>
      <c r="H33" s="432"/>
    </row>
    <row r="34" spans="1:8" ht="17.25" hidden="1" customHeight="1">
      <c r="B34" s="173" t="s">
        <v>6289</v>
      </c>
      <c r="C34" s="173" t="s">
        <v>6290</v>
      </c>
      <c r="D34" s="320">
        <v>44661</v>
      </c>
      <c r="E34" s="320">
        <f t="shared" si="0"/>
        <v>44665</v>
      </c>
      <c r="F34" s="320">
        <f t="shared" si="1"/>
        <v>44668</v>
      </c>
      <c r="G34" s="449">
        <f t="shared" si="3"/>
        <v>44660</v>
      </c>
      <c r="H34" s="432"/>
    </row>
    <row r="35" spans="1:8" ht="17.25" hidden="1" customHeight="1">
      <c r="B35" s="173" t="s">
        <v>6291</v>
      </c>
      <c r="C35" s="173" t="s">
        <v>6292</v>
      </c>
      <c r="D35" s="320">
        <v>44670</v>
      </c>
      <c r="E35" s="320">
        <f t="shared" si="0"/>
        <v>44674</v>
      </c>
      <c r="F35" s="320">
        <f t="shared" si="1"/>
        <v>44677</v>
      </c>
      <c r="G35" s="449">
        <f t="shared" si="3"/>
        <v>44667</v>
      </c>
      <c r="H35" s="432"/>
    </row>
    <row r="36" spans="1:8" ht="17.25" hidden="1" customHeight="1">
      <c r="B36" s="173" t="s">
        <v>6293</v>
      </c>
      <c r="C36" s="173" t="s">
        <v>6294</v>
      </c>
      <c r="D36" s="320">
        <v>44673</v>
      </c>
      <c r="E36" s="320">
        <f t="shared" si="0"/>
        <v>44677</v>
      </c>
      <c r="F36" s="320">
        <f t="shared" si="1"/>
        <v>44680</v>
      </c>
      <c r="G36" s="449">
        <f t="shared" si="3"/>
        <v>44674</v>
      </c>
      <c r="H36" s="432"/>
    </row>
    <row r="37" spans="1:8" ht="17.25" hidden="1" customHeight="1">
      <c r="B37" s="173" t="s">
        <v>6295</v>
      </c>
      <c r="C37" s="173" t="s">
        <v>6296</v>
      </c>
      <c r="D37" s="320">
        <f t="shared" si="4"/>
        <v>44680</v>
      </c>
      <c r="E37" s="320">
        <f t="shared" si="0"/>
        <v>44684</v>
      </c>
      <c r="F37" s="320">
        <f t="shared" si="1"/>
        <v>44687</v>
      </c>
      <c r="G37" s="449">
        <f t="shared" si="3"/>
        <v>44681</v>
      </c>
      <c r="H37" s="432"/>
    </row>
    <row r="38" spans="1:8" ht="17.25" hidden="1" customHeight="1">
      <c r="B38" s="173" t="s">
        <v>6297</v>
      </c>
      <c r="C38" s="173" t="s">
        <v>6298</v>
      </c>
      <c r="D38" s="320">
        <f t="shared" si="4"/>
        <v>44687</v>
      </c>
      <c r="E38" s="320">
        <f t="shared" si="0"/>
        <v>44691</v>
      </c>
      <c r="F38" s="320">
        <f t="shared" si="1"/>
        <v>44694</v>
      </c>
      <c r="G38" s="449">
        <f t="shared" si="3"/>
        <v>44688</v>
      </c>
      <c r="H38" s="432"/>
    </row>
    <row r="39" spans="1:8" ht="17.25" hidden="1" customHeight="1">
      <c r="B39" s="433" t="s">
        <v>307</v>
      </c>
      <c r="C39" s="173" t="s">
        <v>6299</v>
      </c>
      <c r="D39" s="479">
        <f t="shared" si="4"/>
        <v>44694</v>
      </c>
      <c r="E39" s="479">
        <f t="shared" si="0"/>
        <v>44698</v>
      </c>
      <c r="F39" s="479">
        <f t="shared" si="1"/>
        <v>44701</v>
      </c>
      <c r="G39" s="554">
        <f t="shared" si="3"/>
        <v>44695</v>
      </c>
      <c r="H39" s="432"/>
    </row>
    <row r="40" spans="1:8" ht="17.25" hidden="1" customHeight="1">
      <c r="B40" s="173" t="s">
        <v>6255</v>
      </c>
      <c r="C40" s="173" t="s">
        <v>6300</v>
      </c>
      <c r="D40" s="320">
        <f t="shared" si="4"/>
        <v>44701</v>
      </c>
      <c r="E40" s="320">
        <f t="shared" ref="E40:E71" si="5">D40+4</f>
        <v>44705</v>
      </c>
      <c r="F40" s="320">
        <f t="shared" ref="F40:F71" si="6">+D40+7</f>
        <v>44708</v>
      </c>
      <c r="G40" s="449">
        <f t="shared" si="3"/>
        <v>44702</v>
      </c>
      <c r="H40" s="432"/>
    </row>
    <row r="41" spans="1:8" ht="17.25" hidden="1" customHeight="1">
      <c r="B41" s="173" t="s">
        <v>6264</v>
      </c>
      <c r="C41" s="173" t="s">
        <v>6301</v>
      </c>
      <c r="D41" s="320">
        <f t="shared" si="4"/>
        <v>44708</v>
      </c>
      <c r="E41" s="320">
        <f t="shared" si="5"/>
        <v>44712</v>
      </c>
      <c r="F41" s="320">
        <f t="shared" si="6"/>
        <v>44715</v>
      </c>
      <c r="G41" s="449">
        <f t="shared" si="3"/>
        <v>44709</v>
      </c>
      <c r="H41" s="432"/>
    </row>
    <row r="42" spans="1:8" ht="17.25" hidden="1" customHeight="1">
      <c r="A42" s="382" t="s">
        <v>6302</v>
      </c>
      <c r="B42" s="173" t="s">
        <v>6303</v>
      </c>
      <c r="C42" s="173" t="s">
        <v>6304</v>
      </c>
      <c r="D42" s="320">
        <v>44718</v>
      </c>
      <c r="E42" s="320">
        <f t="shared" si="5"/>
        <v>44722</v>
      </c>
      <c r="F42" s="320">
        <f t="shared" si="6"/>
        <v>44725</v>
      </c>
      <c r="G42" s="449">
        <f t="shared" si="3"/>
        <v>44716</v>
      </c>
      <c r="H42" s="432"/>
    </row>
    <row r="43" spans="1:8" ht="17.25" hidden="1" customHeight="1">
      <c r="A43" s="382" t="s">
        <v>6305</v>
      </c>
      <c r="B43" s="173" t="s">
        <v>6306</v>
      </c>
      <c r="C43" s="173" t="s">
        <v>6307</v>
      </c>
      <c r="D43" s="546">
        <f t="shared" si="4"/>
        <v>44725</v>
      </c>
      <c r="E43" s="546">
        <f t="shared" si="5"/>
        <v>44729</v>
      </c>
      <c r="F43" s="546">
        <f t="shared" si="6"/>
        <v>44732</v>
      </c>
      <c r="G43" s="568">
        <f t="shared" si="3"/>
        <v>44723</v>
      </c>
      <c r="H43" s="432"/>
    </row>
    <row r="44" spans="1:8" ht="17.25" hidden="1" customHeight="1">
      <c r="B44" s="173" t="s">
        <v>6308</v>
      </c>
      <c r="C44" s="173" t="s">
        <v>6309</v>
      </c>
      <c r="D44" s="320">
        <v>44732</v>
      </c>
      <c r="E44" s="320">
        <f t="shared" si="5"/>
        <v>44736</v>
      </c>
      <c r="F44" s="320">
        <f t="shared" si="6"/>
        <v>44739</v>
      </c>
      <c r="G44" s="449">
        <f t="shared" si="3"/>
        <v>44730</v>
      </c>
      <c r="H44" s="432"/>
    </row>
    <row r="45" spans="1:8" ht="17.25" hidden="1" customHeight="1">
      <c r="A45" s="382" t="s">
        <v>6310</v>
      </c>
      <c r="B45" s="173" t="s">
        <v>6311</v>
      </c>
      <c r="C45" s="173" t="s">
        <v>6312</v>
      </c>
      <c r="D45" s="320">
        <f t="shared" si="4"/>
        <v>44739</v>
      </c>
      <c r="E45" s="320">
        <f t="shared" si="5"/>
        <v>44743</v>
      </c>
      <c r="F45" s="320">
        <f t="shared" si="6"/>
        <v>44746</v>
      </c>
      <c r="G45" s="449">
        <f t="shared" si="3"/>
        <v>44737</v>
      </c>
      <c r="H45" s="432"/>
    </row>
    <row r="46" spans="1:8" ht="17.25" hidden="1" customHeight="1">
      <c r="A46" s="382" t="s">
        <v>6313</v>
      </c>
      <c r="B46" s="173" t="s">
        <v>5191</v>
      </c>
      <c r="C46" s="173" t="s">
        <v>6314</v>
      </c>
      <c r="D46" s="320">
        <v>44743</v>
      </c>
      <c r="E46" s="320">
        <f t="shared" si="5"/>
        <v>44747</v>
      </c>
      <c r="F46" s="320">
        <f t="shared" si="6"/>
        <v>44750</v>
      </c>
      <c r="G46" s="449">
        <f t="shared" si="3"/>
        <v>44744</v>
      </c>
      <c r="H46" s="432"/>
    </row>
    <row r="47" spans="1:8" ht="17.25" hidden="1" customHeight="1">
      <c r="A47" s="382"/>
      <c r="B47" s="173" t="s">
        <v>6315</v>
      </c>
      <c r="C47" s="173" t="s">
        <v>6316</v>
      </c>
      <c r="D47" s="320">
        <f t="shared" si="4"/>
        <v>44750</v>
      </c>
      <c r="E47" s="320">
        <f t="shared" si="5"/>
        <v>44754</v>
      </c>
      <c r="F47" s="320">
        <f t="shared" si="6"/>
        <v>44757</v>
      </c>
      <c r="G47" s="449">
        <f t="shared" si="3"/>
        <v>44751</v>
      </c>
      <c r="H47" s="432"/>
    </row>
    <row r="48" spans="1:8" ht="17.25" hidden="1" customHeight="1">
      <c r="A48" s="382"/>
      <c r="B48" s="173" t="s">
        <v>6291</v>
      </c>
      <c r="C48" s="173" t="s">
        <v>6317</v>
      </c>
      <c r="D48" s="320">
        <f t="shared" si="4"/>
        <v>44757</v>
      </c>
      <c r="E48" s="320">
        <f t="shared" si="5"/>
        <v>44761</v>
      </c>
      <c r="F48" s="320">
        <f t="shared" si="6"/>
        <v>44764</v>
      </c>
      <c r="G48" s="449">
        <f t="shared" si="3"/>
        <v>44758</v>
      </c>
      <c r="H48" s="432"/>
    </row>
    <row r="49" spans="1:8" ht="17.25" hidden="1" customHeight="1">
      <c r="A49" s="382"/>
      <c r="B49" s="173" t="s">
        <v>6318</v>
      </c>
      <c r="C49" s="173" t="s">
        <v>6319</v>
      </c>
      <c r="D49" s="320">
        <f t="shared" si="4"/>
        <v>44764</v>
      </c>
      <c r="E49" s="320">
        <f t="shared" si="5"/>
        <v>44768</v>
      </c>
      <c r="F49" s="320">
        <f t="shared" si="6"/>
        <v>44771</v>
      </c>
      <c r="G49" s="449">
        <f t="shared" si="3"/>
        <v>44765</v>
      </c>
      <c r="H49" s="432"/>
    </row>
    <row r="50" spans="1:8" ht="17.25" hidden="1" customHeight="1">
      <c r="A50" s="382"/>
      <c r="B50" s="173" t="s">
        <v>6320</v>
      </c>
      <c r="C50" s="173" t="s">
        <v>6321</v>
      </c>
      <c r="D50" s="429">
        <f t="shared" si="4"/>
        <v>44771</v>
      </c>
      <c r="E50" s="429">
        <f t="shared" si="5"/>
        <v>44775</v>
      </c>
      <c r="F50" s="429">
        <f t="shared" si="6"/>
        <v>44778</v>
      </c>
      <c r="G50" s="449">
        <f t="shared" si="3"/>
        <v>44772</v>
      </c>
      <c r="H50" s="432"/>
    </row>
    <row r="51" spans="1:8" ht="17.25" hidden="1" customHeight="1">
      <c r="A51" s="382"/>
      <c r="B51" s="173" t="s">
        <v>6247</v>
      </c>
      <c r="C51" s="173" t="s">
        <v>6322</v>
      </c>
      <c r="D51" s="320">
        <f t="shared" si="4"/>
        <v>44778</v>
      </c>
      <c r="E51" s="320">
        <f t="shared" si="5"/>
        <v>44782</v>
      </c>
      <c r="F51" s="320">
        <f t="shared" si="6"/>
        <v>44785</v>
      </c>
      <c r="G51" s="449">
        <f t="shared" si="3"/>
        <v>44779</v>
      </c>
      <c r="H51" s="432"/>
    </row>
    <row r="52" spans="1:8" ht="17.25" hidden="1" customHeight="1">
      <c r="A52" s="382"/>
      <c r="B52" s="173" t="s">
        <v>6323</v>
      </c>
      <c r="C52" s="173" t="s">
        <v>6324</v>
      </c>
      <c r="D52" s="320">
        <f t="shared" si="4"/>
        <v>44785</v>
      </c>
      <c r="E52" s="320">
        <f t="shared" si="5"/>
        <v>44789</v>
      </c>
      <c r="F52" s="320">
        <f t="shared" si="6"/>
        <v>44792</v>
      </c>
      <c r="G52" s="449">
        <f t="shared" si="3"/>
        <v>44786</v>
      </c>
      <c r="H52" s="432"/>
    </row>
    <row r="53" spans="1:8" ht="17.25" hidden="1" customHeight="1">
      <c r="A53" s="382"/>
      <c r="B53" s="173" t="s">
        <v>6325</v>
      </c>
      <c r="C53" s="173" t="s">
        <v>6326</v>
      </c>
      <c r="D53" s="320">
        <f t="shared" si="4"/>
        <v>44792</v>
      </c>
      <c r="E53" s="320">
        <f t="shared" si="5"/>
        <v>44796</v>
      </c>
      <c r="F53" s="320">
        <f t="shared" si="6"/>
        <v>44799</v>
      </c>
      <c r="G53" s="449">
        <f t="shared" si="3"/>
        <v>44793</v>
      </c>
      <c r="H53" s="432"/>
    </row>
    <row r="54" spans="1:8" ht="17.25" hidden="1" customHeight="1">
      <c r="A54" s="382"/>
      <c r="B54" s="173" t="s">
        <v>6258</v>
      </c>
      <c r="C54" s="173" t="s">
        <v>6327</v>
      </c>
      <c r="D54" s="320">
        <f t="shared" si="4"/>
        <v>44799</v>
      </c>
      <c r="E54" s="320">
        <f t="shared" si="5"/>
        <v>44803</v>
      </c>
      <c r="F54" s="320">
        <f t="shared" si="6"/>
        <v>44806</v>
      </c>
      <c r="G54" s="449">
        <f t="shared" si="3"/>
        <v>44800</v>
      </c>
      <c r="H54" s="432"/>
    </row>
    <row r="55" spans="1:8" ht="17.25" hidden="1" customHeight="1">
      <c r="A55" s="382"/>
      <c r="B55" s="173" t="s">
        <v>6200</v>
      </c>
      <c r="C55" s="173" t="s">
        <v>6328</v>
      </c>
      <c r="D55" s="320">
        <f t="shared" si="4"/>
        <v>44806</v>
      </c>
      <c r="E55" s="320">
        <f t="shared" si="5"/>
        <v>44810</v>
      </c>
      <c r="F55" s="320">
        <f t="shared" si="6"/>
        <v>44813</v>
      </c>
      <c r="G55" s="449">
        <f t="shared" si="3"/>
        <v>44807</v>
      </c>
      <c r="H55" s="432"/>
    </row>
    <row r="56" spans="1:8" ht="17.25" hidden="1" customHeight="1">
      <c r="A56" s="382"/>
      <c r="B56" s="173" t="s">
        <v>6295</v>
      </c>
      <c r="C56" s="173" t="s">
        <v>6329</v>
      </c>
      <c r="D56" s="320">
        <f t="shared" si="4"/>
        <v>44813</v>
      </c>
      <c r="E56" s="320">
        <f t="shared" si="5"/>
        <v>44817</v>
      </c>
      <c r="F56" s="320">
        <f t="shared" si="6"/>
        <v>44820</v>
      </c>
      <c r="G56" s="449">
        <f t="shared" si="3"/>
        <v>44814</v>
      </c>
      <c r="H56" s="432"/>
    </row>
    <row r="57" spans="1:8" ht="17.25" hidden="1" customHeight="1">
      <c r="A57" s="382"/>
      <c r="B57" s="173" t="s">
        <v>6330</v>
      </c>
      <c r="C57" s="173" t="s">
        <v>6331</v>
      </c>
      <c r="D57" s="320">
        <f t="shared" si="4"/>
        <v>44820</v>
      </c>
      <c r="E57" s="320">
        <f t="shared" si="5"/>
        <v>44824</v>
      </c>
      <c r="F57" s="320">
        <f t="shared" si="6"/>
        <v>44827</v>
      </c>
      <c r="G57" s="449">
        <f t="shared" si="3"/>
        <v>44821</v>
      </c>
      <c r="H57" s="432"/>
    </row>
    <row r="58" spans="1:8" ht="17.25" hidden="1" customHeight="1">
      <c r="A58" s="382"/>
      <c r="B58" s="173" t="s">
        <v>6318</v>
      </c>
      <c r="C58" s="173" t="s">
        <v>6332</v>
      </c>
      <c r="D58" s="320">
        <f t="shared" si="4"/>
        <v>44827</v>
      </c>
      <c r="E58" s="320">
        <f t="shared" si="5"/>
        <v>44831</v>
      </c>
      <c r="F58" s="320">
        <f t="shared" si="6"/>
        <v>44834</v>
      </c>
      <c r="G58" s="449">
        <f t="shared" si="3"/>
        <v>44828</v>
      </c>
      <c r="H58" s="432"/>
    </row>
    <row r="59" spans="1:8" ht="17.25" hidden="1" customHeight="1">
      <c r="A59" s="382"/>
      <c r="B59" s="173" t="s">
        <v>6262</v>
      </c>
      <c r="C59" s="173" t="s">
        <v>6333</v>
      </c>
      <c r="D59" s="320">
        <v>44836</v>
      </c>
      <c r="E59" s="320">
        <f t="shared" si="5"/>
        <v>44840</v>
      </c>
      <c r="F59" s="320">
        <f t="shared" si="6"/>
        <v>44843</v>
      </c>
      <c r="G59" s="449">
        <f t="shared" si="3"/>
        <v>44835</v>
      </c>
      <c r="H59" s="432"/>
    </row>
    <row r="60" spans="1:8" ht="17.25" hidden="1" customHeight="1">
      <c r="A60" s="382"/>
      <c r="B60" s="173" t="s">
        <v>6268</v>
      </c>
      <c r="C60" s="173" t="s">
        <v>6334</v>
      </c>
      <c r="D60" s="320">
        <v>44842</v>
      </c>
      <c r="E60" s="320">
        <f t="shared" si="5"/>
        <v>44846</v>
      </c>
      <c r="F60" s="320">
        <f t="shared" si="6"/>
        <v>44849</v>
      </c>
      <c r="G60" s="449">
        <f t="shared" si="3"/>
        <v>44842</v>
      </c>
      <c r="H60" s="432"/>
    </row>
    <row r="61" spans="1:8" ht="17.25" hidden="1" customHeight="1">
      <c r="A61" s="382"/>
      <c r="B61" s="173" t="s">
        <v>6178</v>
      </c>
      <c r="C61" s="173" t="s">
        <v>6335</v>
      </c>
      <c r="D61" s="320">
        <v>44848</v>
      </c>
      <c r="E61" s="320">
        <f t="shared" si="5"/>
        <v>44852</v>
      </c>
      <c r="F61" s="320">
        <f t="shared" si="6"/>
        <v>44855</v>
      </c>
      <c r="G61" s="449">
        <f t="shared" si="3"/>
        <v>44849</v>
      </c>
      <c r="H61" s="432"/>
    </row>
    <row r="62" spans="1:8" ht="17.25" hidden="1" customHeight="1">
      <c r="A62" s="382"/>
      <c r="B62" s="173" t="s">
        <v>6251</v>
      </c>
      <c r="C62" s="173" t="s">
        <v>6336</v>
      </c>
      <c r="D62" s="320">
        <f t="shared" si="4"/>
        <v>44855</v>
      </c>
      <c r="E62" s="320">
        <f t="shared" si="5"/>
        <v>44859</v>
      </c>
      <c r="F62" s="320">
        <f t="shared" si="6"/>
        <v>44862</v>
      </c>
      <c r="G62" s="449">
        <f t="shared" si="3"/>
        <v>44856</v>
      </c>
      <c r="H62" s="432"/>
    </row>
    <row r="63" spans="1:8" ht="17.25" hidden="1" customHeight="1">
      <c r="A63" s="382"/>
      <c r="B63" s="173" t="s">
        <v>6337</v>
      </c>
      <c r="C63" s="173" t="s">
        <v>6338</v>
      </c>
      <c r="D63" s="320">
        <f t="shared" si="4"/>
        <v>44862</v>
      </c>
      <c r="E63" s="320">
        <f t="shared" si="5"/>
        <v>44866</v>
      </c>
      <c r="F63" s="320">
        <f t="shared" si="6"/>
        <v>44869</v>
      </c>
      <c r="G63" s="449">
        <f t="shared" si="3"/>
        <v>44863</v>
      </c>
      <c r="H63" s="432"/>
    </row>
    <row r="64" spans="1:8" ht="17.25" hidden="1" customHeight="1">
      <c r="A64" s="382"/>
      <c r="B64" s="173" t="s">
        <v>6339</v>
      </c>
      <c r="C64" s="173" t="s">
        <v>6340</v>
      </c>
      <c r="D64" s="320">
        <f t="shared" ref="D64:D82" si="7">D63+7</f>
        <v>44869</v>
      </c>
      <c r="E64" s="320">
        <f t="shared" si="5"/>
        <v>44873</v>
      </c>
      <c r="F64" s="320">
        <f t="shared" si="6"/>
        <v>44876</v>
      </c>
      <c r="G64" s="449">
        <f t="shared" ref="G64:G82" si="8">G63+7</f>
        <v>44870</v>
      </c>
      <c r="H64" s="432"/>
    </row>
    <row r="65" spans="1:8" ht="17.25" hidden="1" customHeight="1">
      <c r="A65" s="382"/>
      <c r="B65" s="173" t="s">
        <v>6182</v>
      </c>
      <c r="C65" s="173" t="s">
        <v>6341</v>
      </c>
      <c r="D65" s="320">
        <f t="shared" si="7"/>
        <v>44876</v>
      </c>
      <c r="E65" s="320">
        <f t="shared" si="5"/>
        <v>44880</v>
      </c>
      <c r="F65" s="320">
        <f t="shared" si="6"/>
        <v>44883</v>
      </c>
      <c r="G65" s="449">
        <f t="shared" si="8"/>
        <v>44877</v>
      </c>
      <c r="H65" s="432"/>
    </row>
    <row r="66" spans="1:8" ht="17.25" hidden="1" customHeight="1">
      <c r="A66" s="382"/>
      <c r="B66" s="173" t="s">
        <v>6342</v>
      </c>
      <c r="C66" s="173" t="s">
        <v>6343</v>
      </c>
      <c r="D66" s="320">
        <f t="shared" si="7"/>
        <v>44883</v>
      </c>
      <c r="E66" s="320">
        <f t="shared" si="5"/>
        <v>44887</v>
      </c>
      <c r="F66" s="320">
        <f t="shared" si="6"/>
        <v>44890</v>
      </c>
      <c r="G66" s="449">
        <f t="shared" si="8"/>
        <v>44884</v>
      </c>
      <c r="H66" s="432"/>
    </row>
    <row r="67" spans="1:8" ht="17.25" hidden="1" customHeight="1">
      <c r="A67" s="382"/>
      <c r="B67" s="173" t="s">
        <v>6344</v>
      </c>
      <c r="C67" s="173" t="s">
        <v>6345</v>
      </c>
      <c r="D67" s="320">
        <f t="shared" si="7"/>
        <v>44890</v>
      </c>
      <c r="E67" s="320">
        <f t="shared" si="5"/>
        <v>44894</v>
      </c>
      <c r="F67" s="320">
        <f t="shared" si="6"/>
        <v>44897</v>
      </c>
      <c r="G67" s="449">
        <f t="shared" si="8"/>
        <v>44891</v>
      </c>
      <c r="H67" s="432"/>
    </row>
    <row r="68" spans="1:8" ht="17.25" hidden="1" customHeight="1">
      <c r="A68" s="382"/>
      <c r="B68" s="173" t="s">
        <v>6315</v>
      </c>
      <c r="C68" s="173" t="s">
        <v>6346</v>
      </c>
      <c r="D68" s="320">
        <f t="shared" si="7"/>
        <v>44897</v>
      </c>
      <c r="E68" s="320">
        <f t="shared" si="5"/>
        <v>44901</v>
      </c>
      <c r="F68" s="320">
        <f t="shared" si="6"/>
        <v>44904</v>
      </c>
      <c r="G68" s="449">
        <f t="shared" si="8"/>
        <v>44898</v>
      </c>
      <c r="H68" s="432"/>
    </row>
    <row r="69" spans="1:8" ht="17.25" hidden="1" customHeight="1">
      <c r="A69" s="382"/>
      <c r="B69" s="173" t="s">
        <v>6247</v>
      </c>
      <c r="C69" s="173" t="s">
        <v>6347</v>
      </c>
      <c r="D69" s="320">
        <f t="shared" si="7"/>
        <v>44904</v>
      </c>
      <c r="E69" s="320">
        <f t="shared" si="5"/>
        <v>44908</v>
      </c>
      <c r="F69" s="320">
        <f t="shared" si="6"/>
        <v>44911</v>
      </c>
      <c r="G69" s="449">
        <f t="shared" si="8"/>
        <v>44905</v>
      </c>
      <c r="H69" s="432"/>
    </row>
    <row r="70" spans="1:8" ht="17.25" hidden="1" customHeight="1">
      <c r="A70" s="382" t="s">
        <v>6348</v>
      </c>
      <c r="B70" s="173" t="s">
        <v>6349</v>
      </c>
      <c r="C70" s="173" t="s">
        <v>6350</v>
      </c>
      <c r="D70" s="320">
        <f t="shared" si="7"/>
        <v>44911</v>
      </c>
      <c r="E70" s="320">
        <f t="shared" si="5"/>
        <v>44915</v>
      </c>
      <c r="F70" s="320">
        <f t="shared" si="6"/>
        <v>44918</v>
      </c>
      <c r="G70" s="449">
        <f t="shared" si="8"/>
        <v>44912</v>
      </c>
      <c r="H70" s="432"/>
    </row>
    <row r="71" spans="1:8" ht="17.25" hidden="1" customHeight="1">
      <c r="A71" s="382"/>
      <c r="B71" s="173" t="s">
        <v>5237</v>
      </c>
      <c r="C71" s="173" t="s">
        <v>6351</v>
      </c>
      <c r="D71" s="320">
        <f t="shared" si="7"/>
        <v>44918</v>
      </c>
      <c r="E71" s="320">
        <f t="shared" si="5"/>
        <v>44922</v>
      </c>
      <c r="F71" s="320">
        <f t="shared" si="6"/>
        <v>44925</v>
      </c>
      <c r="G71" s="449">
        <f t="shared" si="8"/>
        <v>44919</v>
      </c>
      <c r="H71" s="432"/>
    </row>
    <row r="72" spans="1:8" ht="17.25" hidden="1" customHeight="1">
      <c r="A72" s="382"/>
      <c r="B72" s="173" t="s">
        <v>5663</v>
      </c>
      <c r="C72" s="173" t="s">
        <v>6352</v>
      </c>
      <c r="D72" s="320">
        <f t="shared" si="7"/>
        <v>44925</v>
      </c>
      <c r="E72" s="320">
        <f t="shared" ref="E72:E83" si="9">D72+4</f>
        <v>44929</v>
      </c>
      <c r="F72" s="320">
        <f t="shared" ref="F72:F83" si="10">+D72+7</f>
        <v>44932</v>
      </c>
      <c r="G72" s="449">
        <f t="shared" si="8"/>
        <v>44926</v>
      </c>
      <c r="H72" s="432"/>
    </row>
    <row r="73" spans="1:8" ht="17.25" hidden="1" customHeight="1">
      <c r="A73" s="382"/>
      <c r="B73" s="173" t="s">
        <v>5148</v>
      </c>
      <c r="C73" s="173" t="s">
        <v>6353</v>
      </c>
      <c r="D73" s="320">
        <f t="shared" si="7"/>
        <v>44932</v>
      </c>
      <c r="E73" s="320">
        <f t="shared" si="9"/>
        <v>44936</v>
      </c>
      <c r="F73" s="320">
        <f t="shared" si="10"/>
        <v>44939</v>
      </c>
      <c r="G73" s="449">
        <f t="shared" si="8"/>
        <v>44933</v>
      </c>
      <c r="H73" s="432"/>
    </row>
    <row r="74" spans="1:8" ht="17.25" hidden="1" customHeight="1">
      <c r="A74" s="382"/>
      <c r="B74" s="173" t="s">
        <v>6339</v>
      </c>
      <c r="C74" s="173" t="s">
        <v>6354</v>
      </c>
      <c r="D74" s="320">
        <f t="shared" si="7"/>
        <v>44939</v>
      </c>
      <c r="E74" s="320">
        <f t="shared" si="9"/>
        <v>44943</v>
      </c>
      <c r="F74" s="320">
        <f t="shared" si="10"/>
        <v>44946</v>
      </c>
      <c r="G74" s="449">
        <f t="shared" si="8"/>
        <v>44940</v>
      </c>
      <c r="H74" s="432"/>
    </row>
    <row r="75" spans="1:8" ht="17.25" hidden="1" customHeight="1">
      <c r="A75" s="382"/>
      <c r="B75" s="173" t="s">
        <v>6271</v>
      </c>
      <c r="C75" s="173" t="s">
        <v>6355</v>
      </c>
      <c r="D75" s="320">
        <f t="shared" si="7"/>
        <v>44946</v>
      </c>
      <c r="E75" s="320">
        <f t="shared" si="9"/>
        <v>44950</v>
      </c>
      <c r="F75" s="320">
        <f t="shared" si="10"/>
        <v>44953</v>
      </c>
      <c r="G75" s="449">
        <f t="shared" si="8"/>
        <v>44947</v>
      </c>
      <c r="H75" s="432"/>
    </row>
    <row r="76" spans="1:8" ht="17.25" hidden="1" customHeight="1">
      <c r="A76" s="382"/>
      <c r="B76" s="173" t="s">
        <v>5675</v>
      </c>
      <c r="C76" s="173" t="s">
        <v>6356</v>
      </c>
      <c r="D76" s="320">
        <v>44954</v>
      </c>
      <c r="E76" s="320">
        <f t="shared" si="9"/>
        <v>44958</v>
      </c>
      <c r="F76" s="320">
        <f t="shared" si="10"/>
        <v>44961</v>
      </c>
      <c r="G76" s="449">
        <f t="shared" si="8"/>
        <v>44954</v>
      </c>
      <c r="H76" s="432"/>
    </row>
    <row r="77" spans="1:8" ht="17.25" hidden="1" customHeight="1">
      <c r="A77" s="382"/>
      <c r="B77" s="173" t="s">
        <v>6264</v>
      </c>
      <c r="C77" s="173" t="s">
        <v>6357</v>
      </c>
      <c r="D77" s="320">
        <v>44960</v>
      </c>
      <c r="E77" s="320">
        <f t="shared" si="9"/>
        <v>44964</v>
      </c>
      <c r="F77" s="320">
        <f t="shared" si="10"/>
        <v>44967</v>
      </c>
      <c r="G77" s="449">
        <f t="shared" si="8"/>
        <v>44961</v>
      </c>
      <c r="H77" s="432"/>
    </row>
    <row r="78" spans="1:8" ht="17.25" hidden="1" customHeight="1">
      <c r="A78" s="382"/>
      <c r="B78" s="173" t="s">
        <v>6358</v>
      </c>
      <c r="C78" s="173" t="s">
        <v>6359</v>
      </c>
      <c r="D78" s="320">
        <f t="shared" si="7"/>
        <v>44967</v>
      </c>
      <c r="E78" s="320">
        <f t="shared" si="9"/>
        <v>44971</v>
      </c>
      <c r="F78" s="320">
        <f t="shared" si="10"/>
        <v>44974</v>
      </c>
      <c r="G78" s="449">
        <f t="shared" si="8"/>
        <v>44968</v>
      </c>
      <c r="H78" s="432"/>
    </row>
    <row r="79" spans="1:8" ht="17.25" hidden="1" customHeight="1">
      <c r="A79" s="382"/>
      <c r="B79" s="173" t="s">
        <v>6268</v>
      </c>
      <c r="C79" s="173" t="s">
        <v>6360</v>
      </c>
      <c r="D79" s="320">
        <f t="shared" si="7"/>
        <v>44974</v>
      </c>
      <c r="E79" s="320">
        <f t="shared" si="9"/>
        <v>44978</v>
      </c>
      <c r="F79" s="320">
        <f t="shared" si="10"/>
        <v>44981</v>
      </c>
      <c r="G79" s="449">
        <f t="shared" si="8"/>
        <v>44975</v>
      </c>
      <c r="H79" s="432"/>
    </row>
    <row r="80" spans="1:8" ht="17.25" hidden="1" customHeight="1">
      <c r="A80" s="382" t="s">
        <v>6361</v>
      </c>
      <c r="B80" s="700" t="s">
        <v>6258</v>
      </c>
      <c r="C80" s="173" t="s">
        <v>6362</v>
      </c>
      <c r="D80" s="320">
        <f t="shared" si="7"/>
        <v>44981</v>
      </c>
      <c r="E80" s="320">
        <f t="shared" si="9"/>
        <v>44985</v>
      </c>
      <c r="F80" s="320">
        <f t="shared" si="10"/>
        <v>44988</v>
      </c>
      <c r="G80" s="449">
        <f t="shared" si="8"/>
        <v>44982</v>
      </c>
      <c r="H80" s="432"/>
    </row>
    <row r="81" spans="1:8" ht="17.25" hidden="1" customHeight="1">
      <c r="A81" s="382"/>
      <c r="B81" s="173" t="s">
        <v>6255</v>
      </c>
      <c r="C81" s="173" t="s">
        <v>6363</v>
      </c>
      <c r="D81" s="320">
        <f t="shared" si="7"/>
        <v>44988</v>
      </c>
      <c r="E81" s="320">
        <f t="shared" si="9"/>
        <v>44992</v>
      </c>
      <c r="F81" s="320">
        <f t="shared" si="10"/>
        <v>44995</v>
      </c>
      <c r="G81" s="449">
        <f t="shared" si="8"/>
        <v>44989</v>
      </c>
      <c r="H81" s="432"/>
    </row>
    <row r="82" spans="1:8" ht="17.25" hidden="1" customHeight="1">
      <c r="A82" s="382"/>
      <c r="B82" s="173" t="s">
        <v>6364</v>
      </c>
      <c r="C82" s="173" t="s">
        <v>6365</v>
      </c>
      <c r="D82" s="320">
        <f t="shared" si="7"/>
        <v>44995</v>
      </c>
      <c r="E82" s="320">
        <f t="shared" si="9"/>
        <v>44999</v>
      </c>
      <c r="F82" s="320">
        <f t="shared" si="10"/>
        <v>45002</v>
      </c>
      <c r="G82" s="449">
        <f t="shared" si="8"/>
        <v>44996</v>
      </c>
      <c r="H82" s="432"/>
    </row>
    <row r="83" spans="1:8" ht="17.25" hidden="1" customHeight="1">
      <c r="A83" s="382"/>
      <c r="B83" s="173" t="s">
        <v>5191</v>
      </c>
      <c r="C83" s="173" t="s">
        <v>6366</v>
      </c>
      <c r="D83" s="320">
        <f t="shared" ref="D83:D106" si="11">D82+7</f>
        <v>45002</v>
      </c>
      <c r="E83" s="320">
        <f t="shared" si="9"/>
        <v>45006</v>
      </c>
      <c r="F83" s="320">
        <f t="shared" si="10"/>
        <v>45009</v>
      </c>
      <c r="G83" s="449">
        <f t="shared" ref="G83:G106" si="12">G82+7</f>
        <v>45003</v>
      </c>
      <c r="H83" s="432"/>
    </row>
    <row r="84" spans="1:8" ht="17.25" hidden="1" customHeight="1">
      <c r="A84" s="382"/>
      <c r="B84" s="173" t="s">
        <v>5191</v>
      </c>
      <c r="C84" s="173" t="s">
        <v>6366</v>
      </c>
      <c r="D84" s="320">
        <f t="shared" si="11"/>
        <v>45009</v>
      </c>
      <c r="E84" s="320">
        <f t="shared" ref="E84:E86" si="13">D84+4</f>
        <v>45013</v>
      </c>
      <c r="F84" s="320">
        <f t="shared" ref="F84:F86" si="14">+D84+7</f>
        <v>45016</v>
      </c>
      <c r="G84" s="449">
        <f t="shared" si="12"/>
        <v>45010</v>
      </c>
      <c r="H84" s="432"/>
    </row>
    <row r="85" spans="1:8" ht="17.25" hidden="1" customHeight="1">
      <c r="A85" s="382"/>
      <c r="B85" s="173" t="s">
        <v>5191</v>
      </c>
      <c r="C85" s="173" t="s">
        <v>6366</v>
      </c>
      <c r="D85" s="320">
        <f t="shared" si="11"/>
        <v>45016</v>
      </c>
      <c r="E85" s="320">
        <f t="shared" si="13"/>
        <v>45020</v>
      </c>
      <c r="F85" s="320">
        <f t="shared" si="14"/>
        <v>45023</v>
      </c>
      <c r="G85" s="449">
        <f t="shared" si="12"/>
        <v>45017</v>
      </c>
      <c r="H85" s="432"/>
    </row>
    <row r="86" spans="1:8" ht="17.25" hidden="1" customHeight="1">
      <c r="A86" s="382"/>
      <c r="B86" s="173" t="s">
        <v>6291</v>
      </c>
      <c r="C86" s="173" t="s">
        <v>6367</v>
      </c>
      <c r="D86" s="320">
        <f t="shared" si="11"/>
        <v>45023</v>
      </c>
      <c r="E86" s="320">
        <f t="shared" si="13"/>
        <v>45027</v>
      </c>
      <c r="F86" s="320">
        <f t="shared" si="14"/>
        <v>45030</v>
      </c>
      <c r="G86" s="449">
        <f t="shared" si="12"/>
        <v>45024</v>
      </c>
      <c r="H86" s="432"/>
    </row>
    <row r="87" spans="1:8" ht="17.25" hidden="1" customHeight="1">
      <c r="A87" s="382"/>
      <c r="B87" s="173" t="s">
        <v>5663</v>
      </c>
      <c r="C87" s="173" t="s">
        <v>6368</v>
      </c>
      <c r="D87" s="320">
        <f t="shared" si="11"/>
        <v>45030</v>
      </c>
      <c r="E87" s="320">
        <f t="shared" ref="E87" si="15">D87+4</f>
        <v>45034</v>
      </c>
      <c r="F87" s="320">
        <f t="shared" ref="F87" si="16">+D87+7</f>
        <v>45037</v>
      </c>
      <c r="G87" s="449">
        <f t="shared" si="12"/>
        <v>45031</v>
      </c>
      <c r="H87" s="432"/>
    </row>
    <row r="88" spans="1:8" ht="17.25" hidden="1" customHeight="1">
      <c r="A88" s="382"/>
      <c r="B88" s="173" t="s">
        <v>6369</v>
      </c>
      <c r="C88" s="173" t="s">
        <v>6370</v>
      </c>
      <c r="D88" s="320">
        <f t="shared" si="11"/>
        <v>45037</v>
      </c>
      <c r="E88" s="320">
        <f t="shared" ref="E88" si="17">D88+4</f>
        <v>45041</v>
      </c>
      <c r="F88" s="320">
        <f t="shared" ref="F88" si="18">+D88+7</f>
        <v>45044</v>
      </c>
      <c r="G88" s="449">
        <f t="shared" si="12"/>
        <v>45038</v>
      </c>
      <c r="H88" s="432"/>
    </row>
    <row r="89" spans="1:8" ht="17.25" hidden="1" customHeight="1">
      <c r="A89" s="382"/>
      <c r="B89" s="173" t="s">
        <v>6371</v>
      </c>
      <c r="C89" s="173" t="s">
        <v>6372</v>
      </c>
      <c r="D89" s="320">
        <f t="shared" si="11"/>
        <v>45044</v>
      </c>
      <c r="E89" s="320">
        <f t="shared" ref="E89" si="19">D89+4</f>
        <v>45048</v>
      </c>
      <c r="F89" s="320">
        <f t="shared" ref="F89" si="20">+D89+7</f>
        <v>45051</v>
      </c>
      <c r="G89" s="449">
        <f t="shared" si="12"/>
        <v>45045</v>
      </c>
      <c r="H89" s="432"/>
    </row>
    <row r="90" spans="1:8" ht="17.25" hidden="1" customHeight="1">
      <c r="A90" s="382"/>
      <c r="B90" s="173" t="s">
        <v>6373</v>
      </c>
      <c r="C90" s="173" t="s">
        <v>6374</v>
      </c>
      <c r="D90" s="320">
        <f t="shared" si="11"/>
        <v>45051</v>
      </c>
      <c r="E90" s="320">
        <f t="shared" ref="E90" si="21">D90+4</f>
        <v>45055</v>
      </c>
      <c r="F90" s="320">
        <f t="shared" ref="F90" si="22">+D90+7</f>
        <v>45058</v>
      </c>
      <c r="G90" s="449">
        <f t="shared" si="12"/>
        <v>45052</v>
      </c>
      <c r="H90" s="432"/>
    </row>
    <row r="91" spans="1:8" ht="17.25" hidden="1" customHeight="1">
      <c r="A91" s="382"/>
      <c r="B91" s="173" t="s">
        <v>5675</v>
      </c>
      <c r="C91" s="173" t="s">
        <v>6375</v>
      </c>
      <c r="D91" s="320">
        <f t="shared" si="11"/>
        <v>45058</v>
      </c>
      <c r="E91" s="320">
        <f t="shared" ref="E91" si="23">D91+4</f>
        <v>45062</v>
      </c>
      <c r="F91" s="320">
        <f t="shared" ref="F91" si="24">+D91+7</f>
        <v>45065</v>
      </c>
      <c r="G91" s="449">
        <f t="shared" si="12"/>
        <v>45059</v>
      </c>
      <c r="H91" s="432"/>
    </row>
    <row r="92" spans="1:8" ht="17.25" hidden="1" customHeight="1">
      <c r="A92" s="382"/>
      <c r="B92" s="173" t="s">
        <v>5693</v>
      </c>
      <c r="C92" s="173" t="s">
        <v>6376</v>
      </c>
      <c r="D92" s="320">
        <f t="shared" si="11"/>
        <v>45065</v>
      </c>
      <c r="E92" s="320">
        <f t="shared" ref="E92" si="25">D92+4</f>
        <v>45069</v>
      </c>
      <c r="F92" s="320">
        <f t="shared" ref="F92" si="26">+D92+7</f>
        <v>45072</v>
      </c>
      <c r="G92" s="449">
        <f t="shared" si="12"/>
        <v>45066</v>
      </c>
      <c r="H92" s="432"/>
    </row>
    <row r="93" spans="1:8" ht="17.25" hidden="1" customHeight="1">
      <c r="A93" s="382"/>
      <c r="B93" s="173" t="s">
        <v>6271</v>
      </c>
      <c r="C93" s="173" t="s">
        <v>6376</v>
      </c>
      <c r="D93" s="320">
        <f t="shared" si="11"/>
        <v>45072</v>
      </c>
      <c r="E93" s="320">
        <f t="shared" ref="E93" si="27">D93+4</f>
        <v>45076</v>
      </c>
      <c r="F93" s="320">
        <f t="shared" ref="F93" si="28">+D93+7</f>
        <v>45079</v>
      </c>
      <c r="G93" s="449">
        <f t="shared" si="12"/>
        <v>45073</v>
      </c>
      <c r="H93" s="432"/>
    </row>
    <row r="94" spans="1:8" ht="17.25" hidden="1" customHeight="1">
      <c r="A94" s="382"/>
      <c r="B94" s="173"/>
      <c r="C94" s="173"/>
      <c r="D94" s="320">
        <f t="shared" si="11"/>
        <v>45079</v>
      </c>
      <c r="E94" s="320">
        <f t="shared" ref="E94" si="29">D94+4</f>
        <v>45083</v>
      </c>
      <c r="F94" s="320">
        <f t="shared" ref="F94" si="30">+D94+7</f>
        <v>45086</v>
      </c>
      <c r="G94" s="449">
        <f t="shared" si="12"/>
        <v>45080</v>
      </c>
      <c r="H94" s="432"/>
    </row>
    <row r="95" spans="1:8" ht="17.25" hidden="1" customHeight="1">
      <c r="A95" s="382"/>
      <c r="B95" s="173"/>
      <c r="C95" s="173"/>
      <c r="D95" s="320">
        <f t="shared" si="11"/>
        <v>45086</v>
      </c>
      <c r="E95" s="320">
        <f t="shared" ref="E95:E106" si="31">D95+4</f>
        <v>45090</v>
      </c>
      <c r="F95" s="320">
        <f t="shared" ref="F95:F106" si="32">+D95+7</f>
        <v>45093</v>
      </c>
      <c r="G95" s="449">
        <f t="shared" si="12"/>
        <v>45087</v>
      </c>
      <c r="H95" s="432"/>
    </row>
    <row r="96" spans="1:8" ht="17.25" hidden="1" customHeight="1">
      <c r="A96" s="382"/>
      <c r="B96" s="173"/>
      <c r="C96" s="173"/>
      <c r="D96" s="320">
        <f t="shared" si="11"/>
        <v>45093</v>
      </c>
      <c r="E96" s="320">
        <f t="shared" si="31"/>
        <v>45097</v>
      </c>
      <c r="F96" s="320">
        <f t="shared" si="32"/>
        <v>45100</v>
      </c>
      <c r="G96" s="449">
        <f t="shared" si="12"/>
        <v>45094</v>
      </c>
      <c r="H96" s="432"/>
    </row>
    <row r="97" spans="1:8" ht="17.25" hidden="1" customHeight="1">
      <c r="A97" s="382"/>
      <c r="B97" s="173"/>
      <c r="C97" s="173"/>
      <c r="D97" s="320">
        <f t="shared" si="11"/>
        <v>45100</v>
      </c>
      <c r="E97" s="320">
        <f t="shared" si="31"/>
        <v>45104</v>
      </c>
      <c r="F97" s="320">
        <f t="shared" si="32"/>
        <v>45107</v>
      </c>
      <c r="G97" s="449">
        <f t="shared" si="12"/>
        <v>45101</v>
      </c>
      <c r="H97" s="432"/>
    </row>
    <row r="98" spans="1:8" ht="17.25" hidden="1" customHeight="1">
      <c r="A98" s="382"/>
      <c r="B98" s="173"/>
      <c r="C98" s="173"/>
      <c r="D98" s="320">
        <f t="shared" si="11"/>
        <v>45107</v>
      </c>
      <c r="E98" s="320">
        <f t="shared" si="31"/>
        <v>45111</v>
      </c>
      <c r="F98" s="320">
        <f t="shared" si="32"/>
        <v>45114</v>
      </c>
      <c r="G98" s="449">
        <f t="shared" si="12"/>
        <v>45108</v>
      </c>
      <c r="H98" s="432"/>
    </row>
    <row r="99" spans="1:8" ht="17.25" hidden="1" customHeight="1">
      <c r="A99" s="382"/>
      <c r="B99" s="173"/>
      <c r="C99" s="173"/>
      <c r="D99" s="320">
        <f t="shared" si="11"/>
        <v>45114</v>
      </c>
      <c r="E99" s="320">
        <f t="shared" si="31"/>
        <v>45118</v>
      </c>
      <c r="F99" s="320">
        <f t="shared" si="32"/>
        <v>45121</v>
      </c>
      <c r="G99" s="449">
        <f t="shared" si="12"/>
        <v>45115</v>
      </c>
      <c r="H99" s="432"/>
    </row>
    <row r="100" spans="1:8" ht="17.25" hidden="1" customHeight="1">
      <c r="A100" s="382"/>
      <c r="B100" s="173"/>
      <c r="C100" s="173"/>
      <c r="D100" s="320">
        <f t="shared" si="11"/>
        <v>45121</v>
      </c>
      <c r="E100" s="320">
        <f t="shared" si="31"/>
        <v>45125</v>
      </c>
      <c r="F100" s="320">
        <f t="shared" si="32"/>
        <v>45128</v>
      </c>
      <c r="G100" s="449">
        <f t="shared" si="12"/>
        <v>45122</v>
      </c>
      <c r="H100" s="432"/>
    </row>
    <row r="101" spans="1:8" ht="17.25" hidden="1" customHeight="1">
      <c r="A101" s="382"/>
      <c r="B101" s="173"/>
      <c r="C101" s="173"/>
      <c r="D101" s="320">
        <f t="shared" si="11"/>
        <v>45128</v>
      </c>
      <c r="E101" s="320">
        <f t="shared" si="31"/>
        <v>45132</v>
      </c>
      <c r="F101" s="320">
        <f t="shared" si="32"/>
        <v>45135</v>
      </c>
      <c r="G101" s="449">
        <f t="shared" si="12"/>
        <v>45129</v>
      </c>
      <c r="H101" s="432"/>
    </row>
    <row r="102" spans="1:8" ht="17.25" hidden="1" customHeight="1">
      <c r="A102" s="382"/>
      <c r="B102" s="173"/>
      <c r="C102" s="173"/>
      <c r="D102" s="320">
        <f t="shared" si="11"/>
        <v>45135</v>
      </c>
      <c r="E102" s="320">
        <f t="shared" si="31"/>
        <v>45139</v>
      </c>
      <c r="F102" s="320">
        <f t="shared" si="32"/>
        <v>45142</v>
      </c>
      <c r="G102" s="449">
        <f t="shared" si="12"/>
        <v>45136</v>
      </c>
      <c r="H102" s="432"/>
    </row>
    <row r="103" spans="1:8" ht="17.25" hidden="1" customHeight="1">
      <c r="A103" s="382"/>
      <c r="B103" s="173"/>
      <c r="C103" s="173"/>
      <c r="D103" s="320">
        <f t="shared" si="11"/>
        <v>45142</v>
      </c>
      <c r="E103" s="320">
        <f t="shared" si="31"/>
        <v>45146</v>
      </c>
      <c r="F103" s="320">
        <f t="shared" si="32"/>
        <v>45149</v>
      </c>
      <c r="G103" s="449">
        <f t="shared" si="12"/>
        <v>45143</v>
      </c>
      <c r="H103" s="432"/>
    </row>
    <row r="104" spans="1:8" ht="17.25" hidden="1" customHeight="1">
      <c r="A104" s="382"/>
      <c r="B104" s="173"/>
      <c r="C104" s="173"/>
      <c r="D104" s="320">
        <f t="shared" si="11"/>
        <v>45149</v>
      </c>
      <c r="E104" s="320">
        <f t="shared" si="31"/>
        <v>45153</v>
      </c>
      <c r="F104" s="320">
        <f t="shared" si="32"/>
        <v>45156</v>
      </c>
      <c r="G104" s="449">
        <f t="shared" si="12"/>
        <v>45150</v>
      </c>
      <c r="H104" s="432"/>
    </row>
    <row r="105" spans="1:8" ht="17.25" hidden="1" customHeight="1">
      <c r="A105" s="382"/>
      <c r="B105" s="173"/>
      <c r="C105" s="173"/>
      <c r="D105" s="320">
        <f t="shared" si="11"/>
        <v>45156</v>
      </c>
      <c r="E105" s="320">
        <f t="shared" si="31"/>
        <v>45160</v>
      </c>
      <c r="F105" s="320">
        <f t="shared" si="32"/>
        <v>45163</v>
      </c>
      <c r="G105" s="449">
        <f t="shared" si="12"/>
        <v>45157</v>
      </c>
      <c r="H105" s="432"/>
    </row>
    <row r="106" spans="1:8" ht="17.25" hidden="1" customHeight="1">
      <c r="A106" s="382"/>
      <c r="B106" s="173"/>
      <c r="C106" s="173"/>
      <c r="D106" s="320">
        <f t="shared" si="11"/>
        <v>45163</v>
      </c>
      <c r="E106" s="320">
        <f t="shared" si="31"/>
        <v>45167</v>
      </c>
      <c r="F106" s="320">
        <f t="shared" si="32"/>
        <v>45170</v>
      </c>
      <c r="G106" s="449">
        <f t="shared" si="12"/>
        <v>45164</v>
      </c>
      <c r="H106" s="432"/>
    </row>
    <row r="107" spans="1:8" ht="20.25" customHeight="1">
      <c r="A107" s="382"/>
      <c r="B107" s="433" t="s">
        <v>307</v>
      </c>
      <c r="C107" s="173" t="s">
        <v>6377</v>
      </c>
      <c r="D107" s="479">
        <v>45175</v>
      </c>
      <c r="E107" s="479">
        <f t="shared" ref="E107:E120" si="33">D107+6</f>
        <v>45181</v>
      </c>
      <c r="F107" s="479">
        <f t="shared" ref="F107:F120" si="34">D107+10</f>
        <v>45185</v>
      </c>
      <c r="G107" s="554">
        <v>45176</v>
      </c>
      <c r="H107" s="432"/>
    </row>
    <row r="108" spans="1:8" ht="20.25" customHeight="1">
      <c r="A108" s="382"/>
      <c r="B108" s="173" t="s">
        <v>6271</v>
      </c>
      <c r="C108" s="173" t="s">
        <v>6378</v>
      </c>
      <c r="D108" s="320">
        <f t="shared" ref="D108:D120" si="35">D107+7</f>
        <v>45182</v>
      </c>
      <c r="E108" s="320">
        <f t="shared" si="33"/>
        <v>45188</v>
      </c>
      <c r="F108" s="320">
        <f t="shared" si="34"/>
        <v>45192</v>
      </c>
      <c r="G108" s="449">
        <f t="shared" ref="G108:G120" si="36">G107+7</f>
        <v>45183</v>
      </c>
      <c r="H108" s="432"/>
    </row>
    <row r="109" spans="1:8" ht="20.25" customHeight="1">
      <c r="A109" s="382"/>
      <c r="B109" s="173" t="s">
        <v>6379</v>
      </c>
      <c r="C109" s="173" t="s">
        <v>6380</v>
      </c>
      <c r="D109" s="320">
        <f t="shared" si="35"/>
        <v>45189</v>
      </c>
      <c r="E109" s="320">
        <f t="shared" si="33"/>
        <v>45195</v>
      </c>
      <c r="F109" s="320">
        <f t="shared" si="34"/>
        <v>45199</v>
      </c>
      <c r="G109" s="449">
        <f t="shared" si="36"/>
        <v>45190</v>
      </c>
      <c r="H109" s="432"/>
    </row>
    <row r="110" spans="1:8" ht="20.25" customHeight="1">
      <c r="A110" s="382"/>
      <c r="B110" s="433" t="s">
        <v>307</v>
      </c>
      <c r="C110" s="173" t="s">
        <v>6381</v>
      </c>
      <c r="D110" s="479">
        <f t="shared" si="35"/>
        <v>45196</v>
      </c>
      <c r="E110" s="479">
        <f t="shared" si="33"/>
        <v>45202</v>
      </c>
      <c r="F110" s="479">
        <f t="shared" si="34"/>
        <v>45206</v>
      </c>
      <c r="G110" s="554">
        <f t="shared" si="36"/>
        <v>45197</v>
      </c>
      <c r="H110" s="432"/>
    </row>
    <row r="111" spans="1:8" ht="20.25" customHeight="1">
      <c r="A111" s="382"/>
      <c r="B111" s="433" t="s">
        <v>307</v>
      </c>
      <c r="C111" s="173" t="s">
        <v>6382</v>
      </c>
      <c r="D111" s="479">
        <f t="shared" si="35"/>
        <v>45203</v>
      </c>
      <c r="E111" s="479">
        <f t="shared" si="33"/>
        <v>45209</v>
      </c>
      <c r="F111" s="479">
        <f t="shared" si="34"/>
        <v>45213</v>
      </c>
      <c r="G111" s="554">
        <f t="shared" si="36"/>
        <v>45204</v>
      </c>
      <c r="H111" s="432"/>
    </row>
    <row r="112" spans="1:8" ht="20.25" customHeight="1">
      <c r="A112" s="382"/>
      <c r="B112" s="173" t="s">
        <v>6383</v>
      </c>
      <c r="C112" s="173" t="s">
        <v>6384</v>
      </c>
      <c r="D112" s="320">
        <f t="shared" si="35"/>
        <v>45210</v>
      </c>
      <c r="E112" s="320">
        <f t="shared" si="33"/>
        <v>45216</v>
      </c>
      <c r="F112" s="320">
        <f t="shared" si="34"/>
        <v>45220</v>
      </c>
      <c r="G112" s="449">
        <f t="shared" si="36"/>
        <v>45211</v>
      </c>
      <c r="H112" s="432"/>
    </row>
    <row r="113" spans="1:11" ht="20.25" customHeight="1">
      <c r="A113" s="382"/>
      <c r="B113" s="173" t="s">
        <v>5182</v>
      </c>
      <c r="C113" s="173" t="s">
        <v>6385</v>
      </c>
      <c r="D113" s="320">
        <f t="shared" si="35"/>
        <v>45217</v>
      </c>
      <c r="E113" s="320">
        <f t="shared" si="33"/>
        <v>45223</v>
      </c>
      <c r="F113" s="320">
        <f t="shared" si="34"/>
        <v>45227</v>
      </c>
      <c r="G113" s="449">
        <f t="shared" si="36"/>
        <v>45218</v>
      </c>
      <c r="H113" s="432"/>
      <c r="I113" s="436"/>
      <c r="J113" s="146"/>
      <c r="K113" s="146"/>
    </row>
    <row r="114" spans="1:11" ht="20.25" customHeight="1">
      <c r="A114" s="382"/>
      <c r="B114" s="173" t="s">
        <v>6386</v>
      </c>
      <c r="C114" s="173" t="s">
        <v>6387</v>
      </c>
      <c r="D114" s="320">
        <f t="shared" si="35"/>
        <v>45224</v>
      </c>
      <c r="E114" s="320">
        <f t="shared" si="33"/>
        <v>45230</v>
      </c>
      <c r="F114" s="320">
        <f t="shared" si="34"/>
        <v>45234</v>
      </c>
      <c r="G114" s="449">
        <f t="shared" si="36"/>
        <v>45225</v>
      </c>
      <c r="H114" s="432"/>
      <c r="I114" s="436"/>
      <c r="J114" s="146"/>
      <c r="K114" s="146"/>
    </row>
    <row r="115" spans="1:11" ht="20.25" customHeight="1">
      <c r="A115" s="382"/>
      <c r="B115" s="173" t="s">
        <v>6388</v>
      </c>
      <c r="C115" s="173" t="s">
        <v>6389</v>
      </c>
      <c r="D115" s="320">
        <f t="shared" si="35"/>
        <v>45231</v>
      </c>
      <c r="E115" s="320">
        <f t="shared" si="33"/>
        <v>45237</v>
      </c>
      <c r="F115" s="320">
        <f t="shared" si="34"/>
        <v>45241</v>
      </c>
      <c r="G115" s="449">
        <f t="shared" si="36"/>
        <v>45232</v>
      </c>
      <c r="H115" s="432"/>
      <c r="I115" s="436"/>
      <c r="J115" s="146"/>
      <c r="K115" s="146"/>
    </row>
    <row r="116" spans="1:11" ht="20.25" customHeight="1">
      <c r="A116" s="382"/>
      <c r="B116" s="173" t="s">
        <v>6390</v>
      </c>
      <c r="C116" s="173" t="s">
        <v>6391</v>
      </c>
      <c r="D116" s="320">
        <f t="shared" si="35"/>
        <v>45238</v>
      </c>
      <c r="E116" s="320">
        <f t="shared" si="33"/>
        <v>45244</v>
      </c>
      <c r="F116" s="320">
        <f t="shared" si="34"/>
        <v>45248</v>
      </c>
      <c r="G116" s="449">
        <f t="shared" si="36"/>
        <v>45239</v>
      </c>
      <c r="H116" s="432"/>
      <c r="I116" s="436"/>
      <c r="J116" s="146"/>
      <c r="K116" s="146"/>
    </row>
    <row r="117" spans="1:11" ht="20.25" customHeight="1">
      <c r="A117" s="382"/>
      <c r="B117" s="173" t="s">
        <v>6392</v>
      </c>
      <c r="C117" s="173" t="s">
        <v>6393</v>
      </c>
      <c r="D117" s="320">
        <f t="shared" si="35"/>
        <v>45245</v>
      </c>
      <c r="E117" s="320">
        <f t="shared" si="33"/>
        <v>45251</v>
      </c>
      <c r="F117" s="320">
        <f t="shared" si="34"/>
        <v>45255</v>
      </c>
      <c r="G117" s="449">
        <f t="shared" si="36"/>
        <v>45246</v>
      </c>
      <c r="H117" s="432"/>
      <c r="I117" s="436"/>
      <c r="J117" s="146"/>
      <c r="K117" s="146"/>
    </row>
    <row r="118" spans="1:11" ht="20.25" customHeight="1">
      <c r="A118" s="382"/>
      <c r="B118" s="173" t="s">
        <v>6394</v>
      </c>
      <c r="C118" s="173" t="s">
        <v>6395</v>
      </c>
      <c r="D118" s="320">
        <f t="shared" si="35"/>
        <v>45252</v>
      </c>
      <c r="E118" s="320">
        <f t="shared" si="33"/>
        <v>45258</v>
      </c>
      <c r="F118" s="320">
        <f t="shared" si="34"/>
        <v>45262</v>
      </c>
      <c r="G118" s="449">
        <f t="shared" si="36"/>
        <v>45253</v>
      </c>
      <c r="H118" s="432"/>
      <c r="I118" s="436"/>
      <c r="J118" s="146"/>
      <c r="K118" s="146"/>
    </row>
    <row r="119" spans="1:11" ht="20.25" customHeight="1">
      <c r="A119" s="382"/>
      <c r="B119" s="173" t="s">
        <v>6396</v>
      </c>
      <c r="C119" s="173" t="s">
        <v>6397</v>
      </c>
      <c r="D119" s="320">
        <f t="shared" si="35"/>
        <v>45259</v>
      </c>
      <c r="E119" s="320">
        <f t="shared" si="33"/>
        <v>45265</v>
      </c>
      <c r="F119" s="320">
        <f t="shared" si="34"/>
        <v>45269</v>
      </c>
      <c r="G119" s="449">
        <f t="shared" si="36"/>
        <v>45260</v>
      </c>
      <c r="H119" s="432"/>
      <c r="I119" s="436"/>
      <c r="J119" s="146"/>
      <c r="K119" s="146"/>
    </row>
    <row r="120" spans="1:11" ht="20.25" customHeight="1">
      <c r="A120" s="382"/>
      <c r="B120" s="173" t="s">
        <v>6398</v>
      </c>
      <c r="C120" s="173" t="s">
        <v>6399</v>
      </c>
      <c r="D120" s="320">
        <f t="shared" si="35"/>
        <v>45266</v>
      </c>
      <c r="E120" s="320">
        <f t="shared" si="33"/>
        <v>45272</v>
      </c>
      <c r="F120" s="320">
        <f t="shared" si="34"/>
        <v>45276</v>
      </c>
      <c r="G120" s="449">
        <f t="shared" si="36"/>
        <v>45267</v>
      </c>
      <c r="H120" s="432"/>
      <c r="I120" s="436"/>
      <c r="J120" s="146"/>
      <c r="K120" s="146"/>
    </row>
    <row r="121" spans="1:11" ht="16.899999999999999" customHeight="1">
      <c r="A121" s="382"/>
      <c r="B121" s="148"/>
      <c r="C121" s="148"/>
      <c r="D121" s="155"/>
      <c r="E121" s="155"/>
      <c r="F121" s="155"/>
      <c r="G121" s="449"/>
      <c r="H121" s="432"/>
      <c r="I121" s="436"/>
      <c r="J121" s="146"/>
      <c r="K121" s="146"/>
    </row>
    <row r="122" spans="1:11" ht="16.899999999999999" customHeight="1">
      <c r="A122" s="382"/>
      <c r="B122" s="148"/>
      <c r="C122" s="148"/>
      <c r="D122" s="155"/>
      <c r="E122" s="155"/>
      <c r="F122" s="155"/>
      <c r="G122" s="449"/>
      <c r="H122" s="432"/>
      <c r="I122" s="436"/>
      <c r="J122" s="146"/>
      <c r="K122" s="146"/>
    </row>
    <row r="123" spans="1:11" ht="14.45" customHeight="1">
      <c r="B123" s="148"/>
      <c r="C123" s="148"/>
      <c r="D123" s="155"/>
      <c r="E123" s="155"/>
      <c r="F123" s="155"/>
      <c r="G123" s="449"/>
      <c r="H123" s="432"/>
      <c r="I123" s="436"/>
      <c r="J123" s="146"/>
      <c r="K123" s="146"/>
    </row>
    <row r="124" spans="1:11" s="159" customFormat="1" ht="17.25" customHeight="1">
      <c r="A124" s="342"/>
      <c r="B124" s="147" t="s">
        <v>464</v>
      </c>
      <c r="C124" s="145"/>
      <c r="D124" s="145"/>
      <c r="E124" s="145"/>
      <c r="G124" s="145"/>
      <c r="I124" s="147"/>
      <c r="J124" s="145"/>
    </row>
    <row r="125" spans="1:11" s="159" customFormat="1" ht="17.25" customHeight="1">
      <c r="A125" s="343"/>
      <c r="B125" s="147"/>
      <c r="C125" s="193"/>
      <c r="D125" s="193"/>
      <c r="E125" s="194"/>
      <c r="F125" s="195"/>
      <c r="G125" s="195"/>
      <c r="H125" s="195"/>
      <c r="I125" s="195"/>
      <c r="J125" s="193"/>
      <c r="K125" s="196"/>
    </row>
    <row r="126" spans="1:11" s="159" customFormat="1" ht="17.25" customHeight="1">
      <c r="A126" s="343"/>
      <c r="B126" s="8" t="s">
        <v>465</v>
      </c>
      <c r="C126" s="11"/>
      <c r="D126" s="11"/>
      <c r="E126" s="2" t="s">
        <v>1879</v>
      </c>
      <c r="F126" s="2"/>
      <c r="G126" s="11"/>
      <c r="H126" s="11"/>
      <c r="I126" s="2"/>
      <c r="J126" s="2" t="s">
        <v>467</v>
      </c>
      <c r="K126" s="2"/>
    </row>
    <row r="127" spans="1:11" s="159" customFormat="1" ht="17.25" customHeight="1">
      <c r="A127" s="344"/>
      <c r="B127" s="197" t="s">
        <v>468</v>
      </c>
      <c r="C127" s="193"/>
      <c r="D127" s="198" t="s">
        <v>469</v>
      </c>
      <c r="E127" s="11" t="s">
        <v>470</v>
      </c>
      <c r="F127" s="11"/>
      <c r="G127" s="198" t="s">
        <v>471</v>
      </c>
      <c r="H127" s="11"/>
      <c r="I127" s="197"/>
      <c r="J127" s="197" t="s">
        <v>472</v>
      </c>
      <c r="K127" s="198" t="s">
        <v>473</v>
      </c>
    </row>
    <row r="128" spans="1:11" s="159" customFormat="1" ht="17.25" customHeight="1">
      <c r="A128" s="343"/>
      <c r="B128" s="414" t="s">
        <v>474</v>
      </c>
      <c r="C128" s="202"/>
      <c r="D128" s="569" t="s">
        <v>475</v>
      </c>
      <c r="E128" s="197"/>
      <c r="F128" s="706" t="s">
        <v>476</v>
      </c>
      <c r="G128" s="729" t="s">
        <v>477</v>
      </c>
      <c r="H128" s="252" t="s">
        <v>478</v>
      </c>
      <c r="I128" s="193"/>
      <c r="J128" s="201" t="s">
        <v>479</v>
      </c>
      <c r="K128" s="203" t="s">
        <v>480</v>
      </c>
    </row>
    <row r="129" spans="2:11" s="159" customFormat="1" ht="17.25" customHeight="1">
      <c r="B129" s="414" t="s">
        <v>488</v>
      </c>
      <c r="C129" s="202"/>
      <c r="D129" s="569" t="s">
        <v>489</v>
      </c>
      <c r="E129" s="197"/>
      <c r="F129" s="706" t="s">
        <v>483</v>
      </c>
      <c r="G129" s="729" t="s">
        <v>484</v>
      </c>
      <c r="H129" s="252" t="s">
        <v>485</v>
      </c>
      <c r="I129" s="193"/>
      <c r="J129" s="201" t="s">
        <v>486</v>
      </c>
      <c r="K129" s="203" t="s">
        <v>487</v>
      </c>
    </row>
    <row r="130" spans="2:11" s="159" customFormat="1" ht="17.25" customHeight="1">
      <c r="B130" s="201" t="s">
        <v>4157</v>
      </c>
      <c r="C130" s="202"/>
      <c r="D130" s="203" t="s">
        <v>2044</v>
      </c>
      <c r="E130" s="197"/>
      <c r="F130" s="706" t="s">
        <v>490</v>
      </c>
      <c r="G130" s="729" t="s">
        <v>491</v>
      </c>
      <c r="H130" s="252" t="s">
        <v>492</v>
      </c>
      <c r="I130" s="193"/>
      <c r="J130" s="414" t="s">
        <v>493</v>
      </c>
      <c r="K130" s="569" t="s">
        <v>494</v>
      </c>
    </row>
    <row r="131" spans="2:11" s="159" customFormat="1" ht="17.25" customHeight="1">
      <c r="B131" s="201" t="s">
        <v>481</v>
      </c>
      <c r="C131" s="202"/>
      <c r="D131" s="203" t="s">
        <v>482</v>
      </c>
      <c r="E131" s="197"/>
      <c r="F131" s="706" t="s">
        <v>497</v>
      </c>
      <c r="G131" s="729" t="s">
        <v>498</v>
      </c>
      <c r="H131" s="252" t="s">
        <v>499</v>
      </c>
      <c r="I131" s="193"/>
      <c r="J131" s="201" t="s">
        <v>500</v>
      </c>
      <c r="K131" s="203" t="s">
        <v>501</v>
      </c>
    </row>
    <row r="132" spans="2:11" s="159" customFormat="1" ht="17.25" customHeight="1">
      <c r="B132" s="414" t="s">
        <v>1888</v>
      </c>
      <c r="C132" s="202"/>
      <c r="D132" s="569" t="s">
        <v>496</v>
      </c>
      <c r="E132" s="197"/>
      <c r="F132" s="706" t="s">
        <v>4158</v>
      </c>
      <c r="G132" s="729" t="s">
        <v>505</v>
      </c>
      <c r="H132" s="252" t="s">
        <v>4159</v>
      </c>
      <c r="I132" s="193"/>
      <c r="J132" s="201" t="s">
        <v>507</v>
      </c>
      <c r="K132" s="203" t="s">
        <v>508</v>
      </c>
    </row>
    <row r="133" spans="2:11" s="159" customFormat="1" ht="17.25" customHeight="1">
      <c r="B133" s="414" t="s">
        <v>1890</v>
      </c>
      <c r="C133" s="202"/>
      <c r="D133" s="569" t="s">
        <v>1891</v>
      </c>
      <c r="E133" s="197"/>
      <c r="F133" s="706"/>
      <c r="G133" s="729"/>
      <c r="H133" s="252"/>
      <c r="I133" s="193"/>
      <c r="J133" s="201" t="s">
        <v>1892</v>
      </c>
      <c r="K133" s="203" t="s">
        <v>1894</v>
      </c>
    </row>
    <row r="134" spans="2:11" s="159" customFormat="1" ht="17.25" customHeight="1">
      <c r="B134" s="414" t="s">
        <v>2045</v>
      </c>
      <c r="C134" s="202"/>
      <c r="D134" s="569" t="s">
        <v>2046</v>
      </c>
      <c r="E134" s="197"/>
      <c r="F134" s="505"/>
      <c r="G134"/>
      <c r="H134"/>
      <c r="I134" s="193"/>
      <c r="J134" s="414" t="s">
        <v>514</v>
      </c>
      <c r="K134" s="415" t="s">
        <v>515</v>
      </c>
    </row>
    <row r="135" spans="2:11" ht="17.25" customHeight="1">
      <c r="B135" s="414" t="s">
        <v>502</v>
      </c>
      <c r="C135" s="202"/>
      <c r="D135" s="569" t="s">
        <v>503</v>
      </c>
      <c r="E135" s="11"/>
      <c r="F135" s="11"/>
      <c r="G135" s="14"/>
      <c r="H135" s="13"/>
      <c r="I135" s="193"/>
      <c r="J135" s="197"/>
      <c r="K135" s="193"/>
    </row>
    <row r="136" spans="2:11" ht="17.25" customHeight="1">
      <c r="B136" s="14"/>
      <c r="C136" s="14"/>
      <c r="D136" s="14"/>
      <c r="E136" s="14"/>
      <c r="F136" s="14"/>
      <c r="G136" s="14"/>
      <c r="H136" s="11"/>
      <c r="I136" s="11"/>
      <c r="J136" s="17"/>
      <c r="K136" s="13"/>
    </row>
    <row r="137" spans="2:11" ht="17.25" customHeight="1">
      <c r="B137" s="11" t="s">
        <v>1897</v>
      </c>
      <c r="C137" s="11" t="s">
        <v>1898</v>
      </c>
      <c r="D137" s="13"/>
      <c r="E137" s="11" t="s">
        <v>1899</v>
      </c>
      <c r="F137" s="16" t="s">
        <v>1900</v>
      </c>
      <c r="G137" s="14"/>
      <c r="H137" s="11"/>
      <c r="I137" s="11" t="s">
        <v>1899</v>
      </c>
      <c r="J137" s="11" t="s">
        <v>1901</v>
      </c>
      <c r="K137" s="14"/>
    </row>
  </sheetData>
  <mergeCells count="1">
    <mergeCell ref="A4:F4"/>
  </mergeCells>
  <hyperlinks>
    <hyperlink ref="G127" r:id="rId1" display="custsvc@msca.com.sg" xr:uid="{20EF6944-D3E6-49A5-B16C-7733F419BA60}"/>
    <hyperlink ref="K127" r:id="rId2" display="sinexp@msca.com.sg" xr:uid="{AA309018-1989-47F7-82B4-4B67C6BA1BC3}"/>
    <hyperlink ref="D127" r:id="rId3" display="mktg-dept@msca.com.sg" xr:uid="{D8B7B116-61A0-4517-89F8-FDF0E7D07131}"/>
    <hyperlink ref="K132" r:id="rId4" display="kslim@msca.com.sg" xr:uid="{49C49F44-F830-4E8E-8B8A-D6A5E89D8BEB}"/>
    <hyperlink ref="K131" r:id="rId5" display="mailto:skoh@msca.com.sg" xr:uid="{3C8D4C3B-350C-474D-87C0-10E74DBDAD7F}"/>
    <hyperlink ref="K133" r:id="rId6" display="ytluo@msca.com.sg" xr:uid="{79803A30-F64B-4F13-81EC-255A65580BD5}"/>
    <hyperlink ref="K130" r:id="rId7" xr:uid="{ECCC5310-A51A-488C-82B5-71754356BCE9}"/>
    <hyperlink ref="K134" r:id="rId8" xr:uid="{7EED903B-3AD3-4A76-B808-A242D81B72AE}"/>
    <hyperlink ref="D131" r:id="rId9" display="custsvc@msca.com.sg" xr:uid="{682F7806-B963-46BE-A24C-C91E97318EF4}"/>
    <hyperlink ref="D133" r:id="rId10" xr:uid="{2D7B11BA-55E5-47DE-AC3A-9B9046940477}"/>
    <hyperlink ref="D132" r:id="rId11" xr:uid="{1B66653E-DDB0-455E-A93B-6E0696939A80}"/>
    <hyperlink ref="D129" r:id="rId12" xr:uid="{397A4EB9-4324-4CEE-AB87-3224173108E8}"/>
    <hyperlink ref="D128" r:id="rId13" xr:uid="{C7943741-6DBD-4B02-B341-168C937A9FAF}"/>
    <hyperlink ref="D135" r:id="rId14" xr:uid="{7F58BF6D-6698-46F2-B544-446A37BF8A5E}"/>
    <hyperlink ref="G2" location="HOME!Print_Area" display="HOME" xr:uid="{B42CB8E8-175F-4434-9B3D-090199266157}"/>
  </hyperlinks>
  <pageMargins left="0.7" right="0.7" top="0.75" bottom="0.75" header="0.3" footer="0.3"/>
  <pageSetup paperSize="9" scale="59" orientation="landscape" r:id="rId15"/>
  <headerFooter>
    <oddFooter>&amp;L_x000D_&amp;1#&amp;"Calibri"&amp;10&amp;K000000 Sensitivity: Public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0">
    <tabColor theme="4"/>
    <pageSetUpPr fitToPage="1"/>
  </sheetPr>
  <dimension ref="A1:N40"/>
  <sheetViews>
    <sheetView view="pageBreakPreview" zoomScale="85" zoomScaleNormal="85" zoomScaleSheetLayoutView="85" workbookViewId="0">
      <selection activeCell="H11" sqref="H11"/>
    </sheetView>
  </sheetViews>
  <sheetFormatPr defaultColWidth="9.140625" defaultRowHeight="17.25" customHeight="1"/>
  <cols>
    <col min="1" max="1" width="15.5703125" style="315" customWidth="1"/>
    <col min="2" max="2" width="27.140625" style="145" customWidth="1"/>
    <col min="3" max="3" width="14" style="145" customWidth="1"/>
    <col min="4" max="4" width="14.140625" style="145" customWidth="1"/>
    <col min="5" max="5" width="17.5703125" style="145" customWidth="1"/>
    <col min="6" max="6" width="19.28515625" style="145" customWidth="1"/>
    <col min="7" max="7" width="17.5703125" style="145" customWidth="1"/>
    <col min="8" max="8" width="18" style="145" customWidth="1"/>
    <col min="9" max="9" width="9.5703125" style="145" customWidth="1"/>
    <col min="10" max="10" width="16.85546875" style="145" customWidth="1"/>
    <col min="11" max="11" width="11.5703125" style="145" bestFit="1" customWidth="1"/>
    <col min="12" max="12" width="9.140625" style="145"/>
    <col min="13" max="13" width="4.140625" style="145" customWidth="1"/>
    <col min="14" max="14" width="13.28515625" style="145" customWidth="1"/>
    <col min="15" max="17" width="9.140625" style="149" customWidth="1"/>
    <col min="18" max="18" width="9.140625" style="149"/>
    <col min="19" max="19" width="9.140625" style="149" customWidth="1"/>
    <col min="20" max="16384" width="9.140625" style="149"/>
  </cols>
  <sheetData>
    <row r="1" spans="1:14" ht="17.25" customHeight="1">
      <c r="K1" s="149"/>
      <c r="L1" s="149"/>
      <c r="M1" s="149"/>
      <c r="N1" s="149"/>
    </row>
    <row r="2" spans="1:14" ht="16.899999999999999" customHeight="1">
      <c r="B2" s="8" t="s">
        <v>1743</v>
      </c>
      <c r="K2" s="149"/>
      <c r="L2" s="149"/>
      <c r="M2" s="149"/>
      <c r="N2" s="149"/>
    </row>
    <row r="3" spans="1:14" ht="17.25" customHeight="1">
      <c r="B3" s="165"/>
      <c r="K3" s="149"/>
      <c r="L3" s="149"/>
      <c r="M3" s="149"/>
      <c r="N3" s="149"/>
    </row>
    <row r="4" spans="1:14" s="146" customFormat="1" ht="17.25" customHeight="1">
      <c r="A4" s="316"/>
      <c r="B4" s="1678" t="s">
        <v>6400</v>
      </c>
      <c r="C4" s="1678"/>
      <c r="D4" s="1678"/>
      <c r="E4" s="1678"/>
      <c r="F4" s="1678"/>
      <c r="G4" s="155"/>
      <c r="H4" s="145"/>
      <c r="I4" s="145"/>
      <c r="J4" s="145"/>
      <c r="K4" s="145"/>
      <c r="L4" s="145"/>
      <c r="M4" s="145"/>
      <c r="N4" s="145"/>
    </row>
    <row r="5" spans="1:14" s="146" customFormat="1" ht="17.25" customHeight="1">
      <c r="A5" s="316"/>
      <c r="B5" s="164"/>
      <c r="C5" s="155"/>
      <c r="D5" s="166"/>
      <c r="E5" s="166"/>
      <c r="F5" s="166"/>
      <c r="G5" s="145"/>
      <c r="H5" s="145"/>
      <c r="I5" s="145"/>
      <c r="J5" s="145"/>
      <c r="K5" s="145"/>
      <c r="L5" s="145"/>
      <c r="M5" s="145"/>
      <c r="N5" s="159"/>
    </row>
    <row r="6" spans="1:14" s="146" customFormat="1" ht="27.75" customHeight="1">
      <c r="A6" s="210"/>
      <c r="B6" s="386" t="s">
        <v>4062</v>
      </c>
      <c r="C6" s="349"/>
      <c r="D6" s="403" t="s">
        <v>1971</v>
      </c>
      <c r="E6" s="332" t="s">
        <v>81</v>
      </c>
      <c r="F6" s="163" t="s">
        <v>6401</v>
      </c>
      <c r="I6" s="145"/>
      <c r="J6" s="145"/>
      <c r="K6" s="145"/>
      <c r="L6" s="145"/>
      <c r="M6" s="145"/>
      <c r="N6" s="159"/>
    </row>
    <row r="7" spans="1:14" s="146" customFormat="1" ht="17.25" customHeight="1">
      <c r="A7" s="210"/>
      <c r="B7" s="167"/>
      <c r="C7" s="151" t="s">
        <v>4063</v>
      </c>
      <c r="D7" s="348"/>
      <c r="E7" s="332" t="s">
        <v>109</v>
      </c>
      <c r="F7" s="332" t="s">
        <v>47</v>
      </c>
      <c r="I7" s="145"/>
      <c r="J7" s="145"/>
      <c r="K7" s="145"/>
      <c r="L7" s="145"/>
      <c r="M7" s="145"/>
      <c r="N7" s="159"/>
    </row>
    <row r="8" spans="1:14" s="146" customFormat="1" ht="17.25" hidden="1" customHeight="1">
      <c r="A8" s="210" t="s">
        <v>6402</v>
      </c>
      <c r="B8" s="153" t="s">
        <v>4069</v>
      </c>
      <c r="C8" s="320" t="s">
        <v>6403</v>
      </c>
      <c r="D8" s="320">
        <v>44296</v>
      </c>
      <c r="E8" s="154"/>
      <c r="F8" s="320">
        <f t="shared" ref="F8" si="0">D8+4</f>
        <v>44300</v>
      </c>
      <c r="G8" s="396" t="s">
        <v>6404</v>
      </c>
      <c r="H8" s="147"/>
      <c r="I8" s="145"/>
      <c r="J8" s="145"/>
      <c r="K8" s="145"/>
      <c r="L8" s="145"/>
      <c r="M8" s="145"/>
      <c r="N8" s="159"/>
    </row>
    <row r="9" spans="1:14" s="146" customFormat="1" ht="17.25" customHeight="1">
      <c r="A9" s="210" t="s">
        <v>6405</v>
      </c>
      <c r="B9" s="153" t="s">
        <v>4069</v>
      </c>
      <c r="C9" s="320" t="s">
        <v>6406</v>
      </c>
      <c r="D9" s="320">
        <v>44296</v>
      </c>
      <c r="E9" s="320">
        <f t="shared" ref="E9" si="1">D9+2</f>
        <v>44298</v>
      </c>
      <c r="F9" s="154"/>
      <c r="G9" s="396"/>
      <c r="H9" s="147"/>
      <c r="I9" s="145"/>
      <c r="J9" s="145"/>
      <c r="K9" s="145"/>
      <c r="L9" s="145"/>
      <c r="M9" s="145"/>
      <c r="N9" s="159"/>
    </row>
    <row r="10" spans="1:14" s="146" customFormat="1" ht="17.25" customHeight="1">
      <c r="A10" s="210" t="s">
        <v>6402</v>
      </c>
      <c r="B10" s="153" t="s">
        <v>4069</v>
      </c>
      <c r="C10" s="320" t="s">
        <v>6407</v>
      </c>
      <c r="D10" s="320">
        <v>44304</v>
      </c>
      <c r="E10" s="320">
        <f t="shared" ref="E10" si="2">D10+2</f>
        <v>44306</v>
      </c>
      <c r="F10" s="154"/>
      <c r="G10" s="147"/>
      <c r="H10" s="147"/>
      <c r="I10" s="145"/>
      <c r="J10" s="145"/>
      <c r="K10" s="145"/>
      <c r="L10" s="145"/>
      <c r="M10" s="145"/>
      <c r="N10" s="159"/>
    </row>
    <row r="11" spans="1:14" s="146" customFormat="1" ht="17.25" customHeight="1">
      <c r="A11" s="210" t="s">
        <v>6405</v>
      </c>
      <c r="B11" s="153" t="s">
        <v>4069</v>
      </c>
      <c r="C11" s="320" t="s">
        <v>6408</v>
      </c>
      <c r="D11" s="320">
        <v>44311</v>
      </c>
      <c r="E11" s="320">
        <f t="shared" ref="E11:E14" si="3">D11+2</f>
        <v>44313</v>
      </c>
      <c r="F11" s="320">
        <f t="shared" ref="F11:F14" si="4">D11+4</f>
        <v>44315</v>
      </c>
      <c r="G11" s="147" t="s">
        <v>6409</v>
      </c>
      <c r="H11" s="147"/>
      <c r="I11" s="145"/>
      <c r="J11" s="145"/>
      <c r="K11" s="145"/>
      <c r="L11" s="145"/>
      <c r="M11" s="145"/>
      <c r="N11" s="159"/>
    </row>
    <row r="12" spans="1:14" s="146" customFormat="1" ht="17.25" customHeight="1">
      <c r="A12" s="210"/>
      <c r="B12" s="385" t="s">
        <v>1794</v>
      </c>
      <c r="C12" s="353" t="s">
        <v>6410</v>
      </c>
      <c r="D12" s="353">
        <v>44318</v>
      </c>
      <c r="E12" s="353">
        <f t="shared" si="3"/>
        <v>44320</v>
      </c>
      <c r="F12" s="353">
        <f t="shared" si="4"/>
        <v>44322</v>
      </c>
      <c r="G12" s="147"/>
      <c r="H12" s="147"/>
      <c r="I12" s="145"/>
      <c r="J12" s="145"/>
      <c r="K12" s="145"/>
      <c r="L12" s="145"/>
      <c r="M12" s="145"/>
      <c r="N12" s="159"/>
    </row>
    <row r="13" spans="1:14" s="146" customFormat="1" ht="17.25" hidden="1" customHeight="1">
      <c r="A13" s="210" t="s">
        <v>6405</v>
      </c>
      <c r="B13" s="356" t="s">
        <v>3721</v>
      </c>
      <c r="C13" s="353" t="s">
        <v>6411</v>
      </c>
      <c r="D13" s="353">
        <f t="shared" ref="D13:D16" si="5">D12+7</f>
        <v>44325</v>
      </c>
      <c r="E13" s="353">
        <f t="shared" si="3"/>
        <v>44327</v>
      </c>
      <c r="F13" s="353">
        <f>D13+4</f>
        <v>44329</v>
      </c>
      <c r="G13" s="147"/>
      <c r="H13" s="147"/>
      <c r="I13" s="145"/>
      <c r="J13" s="145"/>
      <c r="K13" s="145"/>
      <c r="L13" s="145"/>
      <c r="M13" s="145"/>
      <c r="N13" s="159"/>
    </row>
    <row r="14" spans="1:14" s="146" customFormat="1" ht="17.25" hidden="1" customHeight="1">
      <c r="A14" s="210"/>
      <c r="B14" s="356" t="s">
        <v>1794</v>
      </c>
      <c r="C14" s="353" t="s">
        <v>6412</v>
      </c>
      <c r="D14" s="353">
        <f t="shared" si="5"/>
        <v>44332</v>
      </c>
      <c r="E14" s="353">
        <f t="shared" si="3"/>
        <v>44334</v>
      </c>
      <c r="F14" s="353">
        <f t="shared" si="4"/>
        <v>44336</v>
      </c>
      <c r="G14" s="147"/>
      <c r="H14" s="147"/>
      <c r="I14" s="145"/>
      <c r="J14" s="145"/>
      <c r="K14" s="145"/>
      <c r="L14" s="145"/>
      <c r="M14" s="145"/>
      <c r="N14" s="159"/>
    </row>
    <row r="15" spans="1:14" s="146" customFormat="1" ht="17.25" hidden="1" customHeight="1">
      <c r="A15" s="210" t="s">
        <v>6405</v>
      </c>
      <c r="B15" s="356" t="s">
        <v>3721</v>
      </c>
      <c r="C15" s="353" t="s">
        <v>6413</v>
      </c>
      <c r="D15" s="353">
        <f t="shared" si="5"/>
        <v>44339</v>
      </c>
      <c r="E15" s="353">
        <f t="shared" ref="E15" si="6">D15+2</f>
        <v>44341</v>
      </c>
      <c r="F15" s="353">
        <f t="shared" ref="F15" si="7">D15+4</f>
        <v>44343</v>
      </c>
      <c r="G15" s="147"/>
      <c r="H15" s="147"/>
      <c r="I15" s="145"/>
      <c r="J15" s="145"/>
      <c r="K15" s="145"/>
      <c r="L15" s="145"/>
      <c r="M15" s="145"/>
      <c r="N15" s="159"/>
    </row>
    <row r="16" spans="1:14" s="146" customFormat="1" ht="17.25" hidden="1" customHeight="1">
      <c r="A16" s="210"/>
      <c r="B16" s="356" t="s">
        <v>1794</v>
      </c>
      <c r="C16" s="353" t="s">
        <v>6414</v>
      </c>
      <c r="D16" s="353">
        <f t="shared" si="5"/>
        <v>44346</v>
      </c>
      <c r="E16" s="353">
        <f t="shared" ref="E16" si="8">D16+2</f>
        <v>44348</v>
      </c>
      <c r="F16" s="353">
        <f t="shared" ref="F16" si="9">D16+4</f>
        <v>44350</v>
      </c>
      <c r="G16" s="147"/>
      <c r="H16" s="147"/>
      <c r="I16" s="145"/>
      <c r="J16" s="145"/>
      <c r="K16" s="145"/>
      <c r="L16" s="145"/>
      <c r="M16" s="145"/>
      <c r="N16" s="159"/>
    </row>
    <row r="17" spans="1:14" s="146" customFormat="1" ht="17.25" customHeight="1">
      <c r="A17" s="316"/>
      <c r="B17" s="157" t="s">
        <v>464</v>
      </c>
      <c r="C17" s="155"/>
      <c r="D17" s="155"/>
      <c r="E17" s="155"/>
      <c r="F17" s="155"/>
      <c r="G17" s="155"/>
      <c r="H17" s="145"/>
      <c r="I17" s="145"/>
      <c r="J17" s="145"/>
      <c r="K17" s="145"/>
      <c r="L17" s="145"/>
      <c r="M17" s="145"/>
      <c r="N17" s="145"/>
    </row>
    <row r="18" spans="1:14" s="146" customFormat="1" ht="17.25" customHeight="1">
      <c r="A18" s="316"/>
      <c r="B18" s="157"/>
      <c r="C18" s="155"/>
      <c r="D18" s="155"/>
      <c r="E18" s="155"/>
      <c r="F18" s="155"/>
      <c r="G18" s="155"/>
      <c r="H18" s="145"/>
      <c r="I18" s="145"/>
      <c r="J18" s="145"/>
      <c r="K18" s="145"/>
      <c r="L18" s="145"/>
      <c r="M18" s="145"/>
      <c r="N18" s="145"/>
    </row>
    <row r="19" spans="1:14" s="146" customFormat="1" ht="17.25" hidden="1" customHeight="1">
      <c r="A19" s="316"/>
      <c r="B19" s="169"/>
      <c r="C19" s="165" t="s">
        <v>6415</v>
      </c>
      <c r="D19" s="155"/>
      <c r="E19" s="155"/>
      <c r="F19" s="155"/>
      <c r="G19" s="145"/>
      <c r="H19" s="145"/>
      <c r="I19" s="145"/>
      <c r="J19" s="145"/>
      <c r="K19" s="145"/>
      <c r="L19" s="145"/>
      <c r="M19" s="145"/>
      <c r="N19" s="159"/>
    </row>
    <row r="20" spans="1:14" s="146" customFormat="1" ht="17.25" hidden="1" customHeight="1">
      <c r="A20" s="316"/>
      <c r="B20" s="164"/>
      <c r="C20" s="165"/>
      <c r="D20" s="166"/>
      <c r="E20" s="166"/>
      <c r="F20" s="166"/>
      <c r="G20" s="155"/>
      <c r="H20" s="145"/>
      <c r="I20" s="145"/>
      <c r="J20" s="145"/>
      <c r="K20" s="145"/>
      <c r="L20" s="145"/>
      <c r="M20" s="145"/>
      <c r="N20" s="145"/>
    </row>
    <row r="21" spans="1:14" s="146" customFormat="1" ht="26.25" hidden="1" customHeight="1">
      <c r="A21" s="316"/>
      <c r="B21" s="167"/>
      <c r="C21" s="151" t="s">
        <v>4063</v>
      </c>
      <c r="D21" s="1675" t="s">
        <v>1971</v>
      </c>
      <c r="E21" s="163" t="s">
        <v>3596</v>
      </c>
      <c r="F21" s="332" t="s">
        <v>81</v>
      </c>
      <c r="G21" s="163" t="s">
        <v>6416</v>
      </c>
      <c r="H21" s="145"/>
      <c r="I21" s="145"/>
      <c r="J21" s="145"/>
      <c r="K21" s="145"/>
      <c r="L21" s="145"/>
      <c r="M21" s="145"/>
      <c r="N21" s="159"/>
    </row>
    <row r="22" spans="1:14" s="146" customFormat="1" ht="17.25" hidden="1" customHeight="1">
      <c r="A22" s="316"/>
      <c r="B22" s="152" t="s">
        <v>249</v>
      </c>
      <c r="C22" s="152" t="s">
        <v>250</v>
      </c>
      <c r="D22" s="1675"/>
      <c r="E22" s="332" t="s">
        <v>109</v>
      </c>
      <c r="F22" s="332" t="s">
        <v>202</v>
      </c>
      <c r="G22" s="332" t="s">
        <v>32</v>
      </c>
      <c r="H22" s="145"/>
      <c r="I22" s="145"/>
      <c r="J22" s="145"/>
      <c r="K22" s="145"/>
      <c r="L22" s="145"/>
      <c r="M22" s="145"/>
      <c r="N22" s="159"/>
    </row>
    <row r="23" spans="1:14" s="146" customFormat="1" ht="17.25" hidden="1" customHeight="1">
      <c r="A23" s="210"/>
      <c r="B23" s="153" t="s">
        <v>1794</v>
      </c>
      <c r="C23" s="320" t="s">
        <v>6417</v>
      </c>
      <c r="D23" s="320">
        <v>44010</v>
      </c>
      <c r="E23" s="320">
        <f t="shared" ref="E23:E25" si="10">D23+2</f>
        <v>44012</v>
      </c>
      <c r="F23" s="320">
        <f t="shared" ref="F23:F25" si="11">D23+3</f>
        <v>44013</v>
      </c>
      <c r="G23" s="320">
        <f t="shared" ref="G23:G25" si="12">D23+5</f>
        <v>44015</v>
      </c>
      <c r="H23" s="145"/>
      <c r="I23" s="145"/>
      <c r="J23" s="145"/>
      <c r="K23" s="145"/>
      <c r="L23" s="145"/>
      <c r="M23" s="145"/>
      <c r="N23" s="145"/>
    </row>
    <row r="24" spans="1:14" s="146" customFormat="1" ht="17.25" hidden="1" customHeight="1">
      <c r="A24" s="210"/>
      <c r="B24" s="356" t="s">
        <v>3921</v>
      </c>
      <c r="C24" s="353" t="s">
        <v>6418</v>
      </c>
      <c r="D24" s="353">
        <f t="shared" ref="D24:D25" si="13">D23+7</f>
        <v>44017</v>
      </c>
      <c r="E24" s="353">
        <f t="shared" si="10"/>
        <v>44019</v>
      </c>
      <c r="F24" s="353">
        <f t="shared" si="11"/>
        <v>44020</v>
      </c>
      <c r="G24" s="353">
        <f t="shared" si="12"/>
        <v>44022</v>
      </c>
      <c r="H24" s="145"/>
      <c r="I24" s="145"/>
      <c r="J24" s="145"/>
      <c r="K24" s="145"/>
      <c r="L24" s="145"/>
      <c r="M24" s="145"/>
      <c r="N24" s="145"/>
    </row>
    <row r="25" spans="1:14" s="146" customFormat="1" ht="17.25" hidden="1" customHeight="1">
      <c r="A25" s="210"/>
      <c r="B25" s="356" t="s">
        <v>1794</v>
      </c>
      <c r="C25" s="353" t="s">
        <v>6419</v>
      </c>
      <c r="D25" s="353">
        <f t="shared" si="13"/>
        <v>44024</v>
      </c>
      <c r="E25" s="353">
        <f t="shared" si="10"/>
        <v>44026</v>
      </c>
      <c r="F25" s="353">
        <f t="shared" si="11"/>
        <v>44027</v>
      </c>
      <c r="G25" s="353">
        <f t="shared" si="12"/>
        <v>44029</v>
      </c>
      <c r="H25" s="145"/>
      <c r="I25" s="145"/>
      <c r="J25" s="145"/>
      <c r="K25" s="145"/>
      <c r="L25" s="145"/>
      <c r="M25" s="145"/>
      <c r="N25" s="145"/>
    </row>
    <row r="26" spans="1:14" s="146" customFormat="1" ht="17.25" hidden="1" customHeight="1">
      <c r="A26" s="210"/>
      <c r="B26" s="356" t="s">
        <v>3921</v>
      </c>
      <c r="C26" s="353" t="s">
        <v>6420</v>
      </c>
      <c r="D26" s="154">
        <v>44031</v>
      </c>
      <c r="E26" s="154"/>
      <c r="F26" s="154"/>
      <c r="G26" s="154"/>
      <c r="H26" s="145" t="s">
        <v>6421</v>
      </c>
      <c r="I26" s="145"/>
      <c r="J26" s="145"/>
      <c r="K26" s="145"/>
      <c r="L26" s="145"/>
      <c r="M26" s="145"/>
      <c r="N26" s="145"/>
    </row>
    <row r="27" spans="1:14" s="159" customFormat="1" ht="17.25" hidden="1" customHeight="1">
      <c r="A27" s="316"/>
      <c r="B27" s="157" t="s">
        <v>464</v>
      </c>
      <c r="C27" s="145"/>
      <c r="D27" s="145"/>
      <c r="E27" s="145"/>
      <c r="F27" s="145"/>
      <c r="G27" s="145"/>
      <c r="H27" s="160"/>
      <c r="I27" s="145"/>
      <c r="J27" s="145"/>
      <c r="K27" s="145"/>
      <c r="L27" s="160"/>
      <c r="M27" s="145"/>
    </row>
    <row r="28" spans="1:14" s="159" customFormat="1" ht="17.25" customHeight="1">
      <c r="A28" s="316"/>
      <c r="B28" s="157"/>
      <c r="C28" s="145"/>
      <c r="D28" s="145"/>
      <c r="E28" s="145"/>
      <c r="F28" s="145"/>
      <c r="G28" s="145"/>
      <c r="H28" s="160"/>
      <c r="I28" s="145"/>
      <c r="J28" s="145"/>
      <c r="K28" s="145"/>
      <c r="L28" s="160"/>
      <c r="M28" s="145"/>
    </row>
    <row r="29" spans="1:14" s="159" customFormat="1" ht="17.25" customHeight="1">
      <c r="A29" s="316"/>
      <c r="B29" s="192" t="s">
        <v>465</v>
      </c>
      <c r="C29" s="193"/>
      <c r="D29" s="193"/>
      <c r="E29" s="194"/>
      <c r="F29" s="195" t="s">
        <v>1879</v>
      </c>
      <c r="G29" s="195"/>
      <c r="H29" s="193"/>
      <c r="I29" s="193"/>
      <c r="J29" s="195" t="s">
        <v>467</v>
      </c>
      <c r="K29" s="195"/>
      <c r="L29" s="195"/>
      <c r="M29" s="193"/>
      <c r="N29" s="196"/>
    </row>
    <row r="30" spans="1:14" s="159" customFormat="1" ht="17.25" customHeight="1">
      <c r="A30" s="316"/>
      <c r="B30" s="197" t="s">
        <v>468</v>
      </c>
      <c r="C30" s="193"/>
      <c r="D30" s="198" t="s">
        <v>469</v>
      </c>
      <c r="E30" s="199"/>
      <c r="F30" s="197" t="s">
        <v>470</v>
      </c>
      <c r="G30" s="193"/>
      <c r="H30" s="198" t="s">
        <v>471</v>
      </c>
      <c r="I30" s="193"/>
      <c r="J30" s="197" t="s">
        <v>472</v>
      </c>
      <c r="K30" s="193"/>
      <c r="L30" s="198" t="s">
        <v>473</v>
      </c>
      <c r="M30" s="193"/>
      <c r="N30" s="196"/>
    </row>
    <row r="31" spans="1:14" s="159" customFormat="1" ht="17.25" customHeight="1">
      <c r="A31" s="317"/>
      <c r="B31" s="201" t="s">
        <v>6422</v>
      </c>
      <c r="C31" s="202" t="s">
        <v>6423</v>
      </c>
      <c r="D31" s="203" t="s">
        <v>6424</v>
      </c>
      <c r="E31" s="197"/>
      <c r="F31" s="254" t="e">
        <f>#REF!</f>
        <v>#REF!</v>
      </c>
      <c r="G31" s="254" t="e">
        <f>#REF!</f>
        <v>#REF!</v>
      </c>
      <c r="H31" s="110" t="e">
        <f>#REF!</f>
        <v>#REF!</v>
      </c>
      <c r="I31" s="193"/>
      <c r="J31" s="201" t="s">
        <v>479</v>
      </c>
      <c r="K31" s="202" t="s">
        <v>1880</v>
      </c>
      <c r="L31" s="203" t="s">
        <v>480</v>
      </c>
      <c r="M31" s="193"/>
      <c r="N31" s="196"/>
    </row>
    <row r="32" spans="1:14" s="159" customFormat="1" ht="17.25" customHeight="1">
      <c r="A32" s="316"/>
      <c r="B32" s="201" t="s">
        <v>6425</v>
      </c>
      <c r="C32" s="202" t="s">
        <v>6426</v>
      </c>
      <c r="D32" s="203" t="s">
        <v>6427</v>
      </c>
      <c r="E32" s="197"/>
      <c r="F32" s="254" t="e">
        <f>#REF!</f>
        <v>#REF!</v>
      </c>
      <c r="G32" s="254" t="e">
        <f>#REF!</f>
        <v>#REF!</v>
      </c>
      <c r="H32" s="110" t="e">
        <f>#REF!</f>
        <v>#REF!</v>
      </c>
      <c r="I32" s="193"/>
      <c r="J32" s="201" t="s">
        <v>486</v>
      </c>
      <c r="K32" s="202" t="s">
        <v>1881</v>
      </c>
      <c r="L32" s="203" t="s">
        <v>487</v>
      </c>
      <c r="M32" s="193"/>
      <c r="N32" s="196"/>
    </row>
    <row r="33" spans="1:14" s="159" customFormat="1" ht="17.25" customHeight="1">
      <c r="A33" s="316"/>
      <c r="B33" s="201" t="s">
        <v>1882</v>
      </c>
      <c r="C33" s="202" t="s">
        <v>6428</v>
      </c>
      <c r="D33" s="203" t="s">
        <v>1883</v>
      </c>
      <c r="E33" s="197"/>
      <c r="F33" s="254" t="e">
        <f>#REF!</f>
        <v>#REF!</v>
      </c>
      <c r="G33" s="254" t="e">
        <f>#REF!</f>
        <v>#REF!</v>
      </c>
      <c r="H33" s="110" t="e">
        <f>#REF!</f>
        <v>#REF!</v>
      </c>
      <c r="I33" s="193"/>
      <c r="J33" s="201" t="s">
        <v>1884</v>
      </c>
      <c r="K33" s="202" t="s">
        <v>1885</v>
      </c>
      <c r="L33" s="203" t="s">
        <v>1886</v>
      </c>
      <c r="M33" s="193"/>
      <c r="N33" s="196"/>
    </row>
    <row r="34" spans="1:14" s="159" customFormat="1" ht="17.25" customHeight="1">
      <c r="A34" s="316"/>
      <c r="B34" s="201" t="s">
        <v>6429</v>
      </c>
      <c r="C34" s="202" t="s">
        <v>6430</v>
      </c>
      <c r="D34" s="203" t="s">
        <v>6431</v>
      </c>
      <c r="E34" s="197"/>
      <c r="F34" s="254" t="e">
        <f>#REF!</f>
        <v>#REF!</v>
      </c>
      <c r="G34" s="254" t="e">
        <f>#REF!</f>
        <v>#REF!</v>
      </c>
      <c r="H34" s="110" t="e">
        <f>#REF!</f>
        <v>#REF!</v>
      </c>
      <c r="I34" s="193"/>
      <c r="J34" s="201" t="s">
        <v>500</v>
      </c>
      <c r="K34" s="202" t="s">
        <v>1887</v>
      </c>
      <c r="L34" s="203" t="s">
        <v>501</v>
      </c>
      <c r="M34" s="193"/>
      <c r="N34" s="196"/>
    </row>
    <row r="35" spans="1:14" s="159" customFormat="1" ht="17.25" customHeight="1">
      <c r="A35" s="316"/>
      <c r="B35" s="201" t="s">
        <v>481</v>
      </c>
      <c r="C35" s="202" t="s">
        <v>6432</v>
      </c>
      <c r="D35" s="203" t="s">
        <v>482</v>
      </c>
      <c r="E35" s="197"/>
      <c r="F35" s="201"/>
      <c r="G35" s="202"/>
      <c r="H35" s="203"/>
      <c r="I35" s="193"/>
      <c r="J35" s="201" t="s">
        <v>507</v>
      </c>
      <c r="K35" s="202" t="s">
        <v>1889</v>
      </c>
      <c r="L35" s="203" t="s">
        <v>508</v>
      </c>
      <c r="M35" s="193"/>
      <c r="N35" s="196"/>
    </row>
    <row r="36" spans="1:14" s="159" customFormat="1" ht="17.25" customHeight="1">
      <c r="A36" s="316"/>
      <c r="B36" s="201" t="s">
        <v>6433</v>
      </c>
      <c r="C36" s="202" t="s">
        <v>6434</v>
      </c>
      <c r="D36" s="203" t="s">
        <v>6435</v>
      </c>
      <c r="E36" s="197"/>
      <c r="F36" s="201"/>
      <c r="G36" s="202"/>
      <c r="H36" s="203"/>
      <c r="I36" s="193"/>
      <c r="J36" s="201" t="s">
        <v>1892</v>
      </c>
      <c r="K36" s="202" t="s">
        <v>1893</v>
      </c>
      <c r="L36" s="203" t="s">
        <v>1894</v>
      </c>
      <c r="M36" s="193"/>
      <c r="N36" s="196"/>
    </row>
    <row r="37" spans="1:14" s="159" customFormat="1" ht="17.25" customHeight="1">
      <c r="A37" s="316"/>
      <c r="B37" s="201" t="s">
        <v>6436</v>
      </c>
      <c r="C37" s="202" t="s">
        <v>6437</v>
      </c>
      <c r="D37" s="203" t="s">
        <v>6438</v>
      </c>
      <c r="E37" s="197"/>
      <c r="F37" s="196"/>
      <c r="G37" s="196"/>
      <c r="H37" s="196"/>
      <c r="I37" s="193"/>
      <c r="J37" s="201"/>
      <c r="K37" s="202"/>
      <c r="L37" s="203"/>
      <c r="M37" s="193"/>
      <c r="N37" s="196"/>
    </row>
    <row r="38" spans="1:14" s="159" customFormat="1" ht="17.25" customHeight="1">
      <c r="A38" s="316"/>
      <c r="B38" s="201" t="s">
        <v>6439</v>
      </c>
      <c r="C38" s="202" t="s">
        <v>6440</v>
      </c>
      <c r="D38" s="203" t="s">
        <v>6441</v>
      </c>
      <c r="E38" s="197"/>
      <c r="F38" s="201"/>
      <c r="G38" s="197"/>
      <c r="H38" s="203"/>
      <c r="I38" s="193"/>
      <c r="J38" s="197"/>
      <c r="K38" s="193"/>
      <c r="L38" s="198"/>
      <c r="M38" s="193"/>
      <c r="N38" s="196"/>
    </row>
    <row r="39" spans="1:14" ht="17.25" customHeight="1">
      <c r="B39" s="196"/>
      <c r="C39" s="196"/>
      <c r="D39" s="204"/>
      <c r="E39" s="204"/>
      <c r="F39" s="201"/>
      <c r="G39" s="197"/>
      <c r="H39" s="203"/>
      <c r="I39" s="193"/>
      <c r="J39" s="18"/>
      <c r="K39" s="18"/>
      <c r="L39" s="18"/>
      <c r="M39" s="193"/>
      <c r="N39" s="196"/>
    </row>
    <row r="40" spans="1:14" ht="17.25" customHeight="1">
      <c r="B40" s="193" t="s">
        <v>1897</v>
      </c>
      <c r="C40" s="193" t="s">
        <v>1898</v>
      </c>
      <c r="D40" s="205"/>
      <c r="E40" s="193"/>
      <c r="F40" s="193" t="s">
        <v>1899</v>
      </c>
      <c r="G40" s="206" t="s">
        <v>1900</v>
      </c>
      <c r="H40" s="196"/>
      <c r="I40" s="193"/>
      <c r="J40" s="193" t="s">
        <v>1899</v>
      </c>
      <c r="K40" s="193" t="s">
        <v>1901</v>
      </c>
      <c r="L40" s="196"/>
      <c r="M40" s="196"/>
      <c r="N40" s="196"/>
    </row>
  </sheetData>
  <customSheetViews>
    <customSheetView guid="{1ECD3B71-3848-4973-92B4-4B4B149BC657}" scale="75" showPageBreaks="1" fitToPage="1" printArea="1" view="pageBreakPreview">
      <selection activeCell="B12" sqref="B12:F12 B7:C7"/>
      <pageMargins left="0" right="0" top="0" bottom="0" header="0" footer="0"/>
      <pageSetup paperSize="9" scale="56" orientation="landscape" r:id="rId1"/>
      <headerFooter>
        <oddFooter>&amp;L&amp;1#&amp;"Calibri"&amp;10 Sensitivity: Public</oddFooter>
      </headerFooter>
    </customSheetView>
    <customSheetView guid="{BA712AC7-4015-4F77-9461-7852ED983D52}" scale="75" showPageBreaks="1" fitToPage="1" printArea="1" view="pageBreakPreview">
      <selection activeCell="F11" sqref="F11 B7:C7"/>
      <pageMargins left="0" right="0" top="0" bottom="0" header="0" footer="0"/>
      <pageSetup paperSize="9" scale="61" orientation="landscape" r:id="rId2"/>
    </customSheetView>
    <customSheetView guid="{081BDD81-EE06-4095-AD37-7E4189D26072}" scale="75" showPageBreaks="1" fitToPage="1" printArea="1" view="pageBreakPreview">
      <selection activeCell="B7" activeCellId="1" sqref="B22:C22 B7:C7"/>
      <pageMargins left="0" right="0" top="0" bottom="0" header="0" footer="0"/>
      <pageSetup paperSize="9" scale="54" orientation="landscape" r:id="rId3"/>
    </customSheetView>
    <customSheetView guid="{9E7EEAA3-A5FB-49FD-8C3A-1AF14EAE95FB}" scale="75" showPageBreaks="1" fitToPage="1" printArea="1" view="pageBreakPreview" topLeftCell="A16">
      <selection activeCell="B23" sqref="B23 B7:C7"/>
      <pageMargins left="0" right="0" top="0" bottom="0" header="0" footer="0"/>
      <pageSetup paperSize="9" scale="53" orientation="landscape" r:id="rId4"/>
    </customSheetView>
    <customSheetView guid="{2EFCC4AA-DFFF-400E-B34F-BF7B9FA2A1FF}" showPageBreaks="1" fitToPage="1" printArea="1" view="pageBreakPreview" topLeftCell="A4">
      <selection activeCell="E25" sqref="E25 B7:C7"/>
      <pageMargins left="0" right="0" top="0" bottom="0" header="0" footer="0"/>
      <pageSetup paperSize="9" scale="62" orientation="landscape" r:id="rId5"/>
    </customSheetView>
    <customSheetView guid="{3485952D-0C31-4884-9EDF-552F3D1B124B}" scale="75" showPageBreaks="1" fitToPage="1" printArea="1" view="pageBreakPreview">
      <selection activeCell="E31" sqref="E31 B7:C7"/>
      <pageMargins left="0" right="0" top="0" bottom="0" header="0" footer="0"/>
      <pageSetup paperSize="9" scale="58" orientation="landscape" r:id="rId6"/>
      <headerFooter>
        <oddFooter>&amp;L&amp;1#&amp;"Calibri"&amp;10 Sensitivity: Internal</oddFooter>
      </headerFooter>
    </customSheetView>
    <customSheetView guid="{3FEF6608-25EF-43D8-8468-19FFFC3BCE74}" scale="85" showPageBreaks="1" fitToPage="1" printArea="1" view="pageBreakPreview" topLeftCell="A13">
      <selection activeCell="F24" sqref="F24 B7:C7"/>
      <pageMargins left="0" right="0" top="0" bottom="0" header="0" footer="0"/>
      <pageSetup paperSize="9" scale="60" orientation="landscape" r:id="rId7"/>
      <headerFooter>
        <oddFooter>&amp;L&amp;1#&amp;"Calibri"&amp;10 Sensitivity: Public</oddFooter>
      </headerFooter>
    </customSheetView>
    <customSheetView guid="{8773B614-CBE7-474E-B57F-0A27A3791CF3}" scale="75" showPageBreaks="1" fitToPage="1" printArea="1" view="pageBreakPreview">
      <selection activeCell="E24" sqref="E24 B7:C7"/>
      <pageMargins left="0" right="0" top="0" bottom="0" header="0" footer="0"/>
      <pageSetup paperSize="9" scale="62" orientation="landscape" r:id="rId8"/>
    </customSheetView>
    <customSheetView guid="{1BFD2ADD-60C4-4334-9BDE-E3C6DD17BEED}" scale="75" showPageBreaks="1" fitToPage="1" printArea="1" view="pageBreakPreview">
      <selection activeCell="C35" sqref="C35 B7:C7"/>
      <pageMargins left="0" right="0" top="0" bottom="0" header="0" footer="0"/>
      <pageSetup paperSize="9" scale="60" orientation="landscape" r:id="rId9"/>
      <headerFooter>
        <oddFooter>&amp;L&amp;1#&amp;"Calibri"&amp;10 Sensitivity: Public</oddFooter>
      </headerFooter>
    </customSheetView>
    <customSheetView guid="{7D3CEC1C-CCEC-4C4E-963E-DDD8383A68C1}" scale="75" showPageBreaks="1" fitToPage="1" printArea="1" view="pageBreakPreview" topLeftCell="A19">
      <selection activeCell="F20" sqref="F20 B7:C7"/>
      <pageMargins left="0" right="0" top="0" bottom="0" header="0" footer="0"/>
      <pageSetup paperSize="9" scale="59" orientation="landscape" r:id="rId10"/>
      <headerFooter>
        <oddFooter>&amp;L&amp;1#&amp;"Calibri"&amp;10 Sensitivity: Public</oddFooter>
      </headerFooter>
    </customSheetView>
    <customSheetView guid="{03DD319B-D6A9-4830-871F-6D56EEAA4879}" scale="75" showPageBreaks="1" fitToPage="1" printArea="1" view="pageBreakPreview">
      <selection activeCell="G21" sqref="G21 B7:C7"/>
      <pageMargins left="0" right="0" top="0" bottom="0" header="0" footer="0"/>
      <pageSetup paperSize="9" scale="62" orientation="landscape" r:id="rId11"/>
      <headerFooter>
        <oddFooter>&amp;L&amp;1#&amp;"Calibri"&amp;10 Sensitivity: Public</oddFooter>
      </headerFooter>
    </customSheetView>
    <customSheetView guid="{6B324A58-5A89-471C-AD21-0822EB95E67E}" scale="85" showPageBreaks="1" fitToPage="1" printArea="1" view="pageBreakPreview">
      <selection activeCell="E28" sqref="E28 B7:C7"/>
      <pageMargins left="0" right="0" top="0" bottom="0" header="0" footer="0"/>
      <pageSetup paperSize="9" scale="62" orientation="landscape" r:id="rId12"/>
      <headerFooter>
        <oddFooter>&amp;L&amp;1#&amp;"Calibri"&amp;10 Sensitivity: Public</oddFooter>
      </headerFooter>
    </customSheetView>
    <customSheetView guid="{613E785B-CD51-494D-B041-E8D30BF6F1EC}" scale="85" showPageBreaks="1" fitToPage="1" printArea="1" view="pageBreakPreview">
      <selection activeCell="H12" sqref="H12 B7:C7"/>
      <pageMargins left="0" right="0" top="0" bottom="0" header="0" footer="0"/>
      <pageSetup paperSize="9" scale="62" orientation="landscape" r:id="rId13"/>
      <headerFooter>
        <oddFooter>&amp;L&amp;1#&amp;"Calibri"&amp;10 Sensitivity: Public</oddFooter>
      </headerFooter>
    </customSheetView>
  </customSheetViews>
  <mergeCells count="2">
    <mergeCell ref="D21:D22"/>
    <mergeCell ref="B4:F4"/>
  </mergeCells>
  <hyperlinks>
    <hyperlink ref="D34" r:id="rId14" display="williewong@msca.com.sg" xr:uid="{00000000-0004-0000-0200-000000000000}"/>
    <hyperlink ref="D35" r:id="rId15" display="nlew@msca.com.sg" xr:uid="{00000000-0004-0000-0200-000001000000}"/>
    <hyperlink ref="D36" r:id="rId16" display="jasonlim@msca.com.sg" xr:uid="{00000000-0004-0000-0200-000002000000}"/>
    <hyperlink ref="H30" r:id="rId17" display="custsvc@msca.com.sg" xr:uid="{00000000-0004-0000-0200-000003000000}"/>
    <hyperlink ref="D38" r:id="rId18" display="hlnguyen@msca.com.sg" xr:uid="{00000000-0004-0000-0200-000004000000}"/>
    <hyperlink ref="L36" r:id="rId19" display="ytluo@msca.com.sg" xr:uid="{00000000-0004-0000-0200-000005000000}"/>
    <hyperlink ref="L30" r:id="rId20" display="sinexp@msca.com.sg" xr:uid="{00000000-0004-0000-0200-000006000000}"/>
    <hyperlink ref="L35" r:id="rId21" display="kslim@msca.com.sg" xr:uid="{00000000-0004-0000-0200-000007000000}"/>
    <hyperlink ref="D37" r:id="rId22" display="jfong@msca.com.sg " xr:uid="{00000000-0004-0000-0200-000008000000}"/>
    <hyperlink ref="L34" r:id="rId23" display="mailto:skoh@msca.com.sg" xr:uid="{00000000-0004-0000-0200-000009000000}"/>
    <hyperlink ref="D33" r:id="rId24" display="nlee@msca.com.sg" xr:uid="{00000000-0004-0000-0200-00000A000000}"/>
    <hyperlink ref="D32" r:id="rId25" display="klee@msca.com.sg" xr:uid="{00000000-0004-0000-0200-00000B000000}"/>
    <hyperlink ref="D30" r:id="rId26" display="mktg-dept@msca.com.sg" xr:uid="{00000000-0004-0000-0200-00000C000000}"/>
  </hyperlinks>
  <pageMargins left="0.70866141732283472" right="0.70866141732283472" top="0.74803149606299213" bottom="0.74803149606299213" header="0.31496062992125984" footer="0.31496062992125984"/>
  <pageSetup paperSize="9" scale="64" orientation="landscape" r:id="rId27"/>
  <headerFooter>
    <oddFooter>&amp;L_x000D_&amp;1#&amp;"Calibri"&amp;10&amp;K000000 Sensitivity: Public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7B5D-3CFA-4A27-A94B-EEFA38AD644A}">
  <sheetPr codeName="Sheet31">
    <tabColor theme="4"/>
    <pageSetUpPr fitToPage="1"/>
  </sheetPr>
  <dimension ref="A2:Y26"/>
  <sheetViews>
    <sheetView topLeftCell="A2" zoomScale="85" zoomScaleNormal="85" zoomScaleSheetLayoutView="75" workbookViewId="0">
      <selection activeCell="B17" sqref="B17:D24"/>
    </sheetView>
  </sheetViews>
  <sheetFormatPr defaultColWidth="9.140625" defaultRowHeight="13.9"/>
  <cols>
    <col min="1" max="1" width="25" style="17" customWidth="1"/>
    <col min="2" max="2" width="30" style="11" customWidth="1"/>
    <col min="3" max="3" width="15.140625" style="11" customWidth="1"/>
    <col min="4" max="4" width="18" style="11" customWidth="1"/>
    <col min="5" max="6" width="19.28515625" style="11" customWidth="1"/>
    <col min="7" max="8" width="19.140625" style="11" customWidth="1"/>
    <col min="9" max="9" width="17.140625" style="11" hidden="1" customWidth="1"/>
    <col min="10" max="10" width="18.42578125" style="18" customWidth="1"/>
    <col min="11" max="11" width="18.7109375" style="18" customWidth="1"/>
    <col min="12" max="12" width="17.5703125" style="18" customWidth="1"/>
    <col min="13" max="13" width="13.28515625" style="18" customWidth="1"/>
    <col min="14" max="17" width="9.140625" style="18"/>
    <col min="18" max="18" width="19.42578125" style="11" bestFit="1" customWidth="1"/>
    <col min="19" max="19" width="9.85546875" style="11" bestFit="1" customWidth="1"/>
    <col min="20" max="20" width="13.85546875" style="11" bestFit="1" customWidth="1"/>
    <col min="21" max="21" width="16.28515625" style="11" customWidth="1"/>
    <col min="22" max="22" width="22.28515625" style="11" customWidth="1"/>
    <col min="23" max="23" width="9.85546875" style="11" bestFit="1" customWidth="1"/>
    <col min="24" max="24" width="15.28515625" style="16" customWidth="1"/>
    <col min="25" max="25" width="14.140625" style="16" customWidth="1"/>
    <col min="26" max="27" width="14" style="18" customWidth="1"/>
    <col min="28" max="16384" width="9.140625" style="18"/>
  </cols>
  <sheetData>
    <row r="2" spans="1:12" s="121" customFormat="1" ht="33.6">
      <c r="A2" s="122"/>
      <c r="B2" s="123" t="s">
        <v>6442</v>
      </c>
      <c r="C2" s="122"/>
      <c r="D2" s="122"/>
      <c r="E2" s="122"/>
      <c r="F2" s="122"/>
      <c r="G2" s="11"/>
      <c r="H2" s="603" t="s">
        <v>241</v>
      </c>
      <c r="I2" s="11"/>
    </row>
    <row r="3" spans="1:12" ht="19.5" customHeight="1">
      <c r="A3" s="383"/>
      <c r="B3" s="1598" t="s">
        <v>6443</v>
      </c>
      <c r="C3" s="1598"/>
      <c r="D3" s="1598"/>
      <c r="E3" s="1598"/>
      <c r="F3" s="1598"/>
      <c r="G3" s="1598"/>
      <c r="H3" s="2"/>
      <c r="I3" s="2"/>
      <c r="J3" s="3"/>
      <c r="K3" s="3"/>
    </row>
    <row r="4" spans="1:12" ht="19.5" customHeight="1">
      <c r="B4" s="16"/>
      <c r="C4" s="131"/>
      <c r="D4" s="16"/>
      <c r="E4" s="16"/>
      <c r="F4" s="16"/>
      <c r="G4" s="16"/>
      <c r="H4" s="16"/>
      <c r="I4" s="16"/>
      <c r="J4" s="124"/>
    </row>
    <row r="5" spans="1:12" ht="25.15" customHeight="1">
      <c r="B5" s="397" t="s">
        <v>1970</v>
      </c>
      <c r="C5" s="1" t="s">
        <v>1861</v>
      </c>
      <c r="D5" s="402" t="s">
        <v>1971</v>
      </c>
      <c r="E5" s="367" t="s">
        <v>144</v>
      </c>
      <c r="F5" s="331"/>
      <c r="G5" s="331"/>
      <c r="H5" s="331"/>
      <c r="I5" s="367" t="s">
        <v>142</v>
      </c>
      <c r="J5" s="331"/>
      <c r="K5" s="331"/>
      <c r="L5" s="331"/>
    </row>
    <row r="6" spans="1:12" ht="24" customHeight="1">
      <c r="A6" s="253"/>
      <c r="B6" s="4" t="s">
        <v>249</v>
      </c>
      <c r="C6" s="4" t="s">
        <v>250</v>
      </c>
      <c r="D6" s="395"/>
      <c r="E6" s="395" t="s">
        <v>202</v>
      </c>
      <c r="F6" s="331"/>
      <c r="G6" s="331"/>
      <c r="H6" s="331"/>
      <c r="I6" s="395" t="s">
        <v>67</v>
      </c>
      <c r="J6" s="331"/>
      <c r="K6" s="331"/>
      <c r="L6" s="331"/>
    </row>
    <row r="7" spans="1:12" ht="15.75" customHeight="1">
      <c r="A7" s="253" t="s">
        <v>6444</v>
      </c>
      <c r="B7" s="384" t="s">
        <v>6445</v>
      </c>
      <c r="C7" s="360" t="s">
        <v>6446</v>
      </c>
      <c r="D7" s="360">
        <v>44429</v>
      </c>
      <c r="E7" s="360">
        <f t="shared" ref="E7:E12" si="0">D7+3</f>
        <v>44432</v>
      </c>
      <c r="F7" s="331"/>
      <c r="G7" s="331"/>
      <c r="H7" s="331"/>
      <c r="I7" s="9"/>
      <c r="J7" s="331"/>
      <c r="K7" s="331"/>
      <c r="L7" s="331"/>
    </row>
    <row r="8" spans="1:12" ht="15.75" customHeight="1">
      <c r="A8" s="253" t="s">
        <v>6444</v>
      </c>
      <c r="B8" s="384" t="s">
        <v>6445</v>
      </c>
      <c r="C8" s="360" t="s">
        <v>6447</v>
      </c>
      <c r="D8" s="360">
        <v>44436</v>
      </c>
      <c r="E8" s="360">
        <f t="shared" si="0"/>
        <v>44439</v>
      </c>
      <c r="F8" s="331"/>
      <c r="G8" s="331"/>
      <c r="H8" s="331"/>
      <c r="I8" s="9"/>
      <c r="J8" s="331"/>
      <c r="K8" s="331"/>
      <c r="L8" s="331"/>
    </row>
    <row r="9" spans="1:12" ht="15.75" customHeight="1">
      <c r="A9" s="253" t="s">
        <v>6444</v>
      </c>
      <c r="B9" s="366" t="s">
        <v>6445</v>
      </c>
      <c r="C9" s="6" t="s">
        <v>6447</v>
      </c>
      <c r="D9" s="6">
        <v>44443</v>
      </c>
      <c r="E9" s="6">
        <f t="shared" si="0"/>
        <v>44446</v>
      </c>
      <c r="F9" s="331"/>
      <c r="G9" s="331"/>
      <c r="H9" s="331"/>
      <c r="I9" s="9"/>
      <c r="J9" s="331"/>
      <c r="K9" s="331"/>
      <c r="L9" s="331"/>
    </row>
    <row r="10" spans="1:12" ht="15.75" customHeight="1">
      <c r="A10" s="253" t="s">
        <v>6444</v>
      </c>
      <c r="B10" s="366" t="s">
        <v>6445</v>
      </c>
      <c r="C10" s="6" t="s">
        <v>6447</v>
      </c>
      <c r="D10" s="6">
        <v>44450</v>
      </c>
      <c r="E10" s="6">
        <f t="shared" si="0"/>
        <v>44453</v>
      </c>
      <c r="F10" s="331"/>
      <c r="G10" s="331"/>
      <c r="H10" s="331"/>
      <c r="I10" s="9"/>
      <c r="J10" s="331"/>
      <c r="K10" s="331"/>
      <c r="L10" s="331"/>
    </row>
    <row r="11" spans="1:12" ht="15.75" customHeight="1">
      <c r="A11" s="253" t="s">
        <v>6444</v>
      </c>
      <c r="B11" s="366" t="s">
        <v>6445</v>
      </c>
      <c r="C11" s="6" t="s">
        <v>6447</v>
      </c>
      <c r="D11" s="6">
        <f>D10+7</f>
        <v>44457</v>
      </c>
      <c r="E11" s="6">
        <f t="shared" si="0"/>
        <v>44460</v>
      </c>
      <c r="F11" s="331"/>
      <c r="G11" s="331"/>
      <c r="H11" s="331"/>
      <c r="I11" s="9"/>
      <c r="J11" s="331"/>
      <c r="K11" s="331"/>
      <c r="L11" s="331"/>
    </row>
    <row r="12" spans="1:12" ht="15.75" customHeight="1">
      <c r="A12" s="253" t="s">
        <v>6444</v>
      </c>
      <c r="B12" s="366" t="s">
        <v>6445</v>
      </c>
      <c r="C12" s="6" t="s">
        <v>6447</v>
      </c>
      <c r="D12" s="6">
        <f>D11+7</f>
        <v>44464</v>
      </c>
      <c r="E12" s="6">
        <f t="shared" si="0"/>
        <v>44467</v>
      </c>
      <c r="F12" s="331"/>
      <c r="G12" s="331"/>
      <c r="H12" s="331"/>
      <c r="I12" s="9"/>
      <c r="J12" s="331"/>
      <c r="K12" s="331"/>
      <c r="L12" s="331"/>
    </row>
    <row r="13" spans="1:12" s="3" customFormat="1" ht="15.75" customHeight="1">
      <c r="A13" s="5"/>
      <c r="B13" s="10" t="s">
        <v>464</v>
      </c>
      <c r="C13" s="9"/>
      <c r="H13" s="2"/>
      <c r="I13" s="2"/>
    </row>
    <row r="14" spans="1:12" s="14" customFormat="1" ht="15.6">
      <c r="A14" s="5"/>
      <c r="B14" s="10"/>
      <c r="C14" s="11"/>
      <c r="D14" s="11"/>
      <c r="E14" s="11"/>
      <c r="F14" s="2"/>
      <c r="G14" s="11"/>
      <c r="H14" s="11"/>
      <c r="I14" s="11"/>
      <c r="J14" s="11"/>
      <c r="L14" s="2"/>
    </row>
    <row r="15" spans="1:12" s="14" customFormat="1" ht="15.75" customHeight="1">
      <c r="A15" s="5"/>
      <c r="B15" s="192" t="s">
        <v>465</v>
      </c>
      <c r="C15" s="193"/>
      <c r="D15" s="193"/>
      <c r="E15" s="194"/>
      <c r="F15" s="195" t="s">
        <v>1879</v>
      </c>
      <c r="G15" s="195"/>
      <c r="H15" s="193"/>
      <c r="I15" s="193"/>
      <c r="J15" s="195" t="s">
        <v>467</v>
      </c>
      <c r="K15" s="195"/>
      <c r="L15" s="195"/>
    </row>
    <row r="16" spans="1:12" s="12" customFormat="1" ht="15.75" customHeight="1">
      <c r="A16" s="5"/>
      <c r="B16" s="197" t="s">
        <v>468</v>
      </c>
      <c r="C16" s="193"/>
      <c r="D16" s="198" t="s">
        <v>469</v>
      </c>
      <c r="E16" s="199"/>
      <c r="F16" s="197" t="s">
        <v>470</v>
      </c>
      <c r="G16" s="193"/>
      <c r="H16" s="198" t="s">
        <v>471</v>
      </c>
      <c r="I16" s="193"/>
      <c r="J16" s="197" t="s">
        <v>472</v>
      </c>
      <c r="K16" s="193"/>
      <c r="L16" s="198" t="s">
        <v>473</v>
      </c>
    </row>
    <row r="17" spans="2:12" s="12" customFormat="1" ht="15.75" customHeight="1">
      <c r="B17" s="414" t="s">
        <v>474</v>
      </c>
      <c r="C17" s="202"/>
      <c r="D17" s="569" t="s">
        <v>475</v>
      </c>
      <c r="E17" s="197"/>
      <c r="F17" s="706" t="s">
        <v>476</v>
      </c>
      <c r="G17" s="706" t="s">
        <v>477</v>
      </c>
      <c r="H17" s="252" t="s">
        <v>478</v>
      </c>
      <c r="I17" s="193"/>
      <c r="J17" s="201" t="s">
        <v>479</v>
      </c>
      <c r="K17" s="202" t="s">
        <v>1880</v>
      </c>
      <c r="L17" s="203" t="s">
        <v>480</v>
      </c>
    </row>
    <row r="18" spans="2:12" s="14" customFormat="1" ht="15.75" customHeight="1">
      <c r="B18" s="414" t="s">
        <v>488</v>
      </c>
      <c r="C18" s="202"/>
      <c r="D18" s="569" t="s">
        <v>489</v>
      </c>
      <c r="E18" s="197"/>
      <c r="F18" s="706" t="s">
        <v>483</v>
      </c>
      <c r="G18" s="706" t="s">
        <v>484</v>
      </c>
      <c r="H18" s="252" t="s">
        <v>485</v>
      </c>
      <c r="I18" s="193"/>
      <c r="J18" s="201" t="s">
        <v>486</v>
      </c>
      <c r="K18" s="202" t="s">
        <v>1881</v>
      </c>
      <c r="L18" s="203" t="s">
        <v>487</v>
      </c>
    </row>
    <row r="19" spans="2:12" s="14" customFormat="1" ht="15.75" customHeight="1">
      <c r="B19" s="201" t="s">
        <v>4157</v>
      </c>
      <c r="C19" s="202"/>
      <c r="D19" s="203" t="s">
        <v>2044</v>
      </c>
      <c r="E19" s="197"/>
      <c r="F19" s="706" t="s">
        <v>490</v>
      </c>
      <c r="G19" s="706" t="s">
        <v>491</v>
      </c>
      <c r="H19" s="252" t="s">
        <v>492</v>
      </c>
      <c r="I19" s="193"/>
      <c r="J19" s="201" t="s">
        <v>1884</v>
      </c>
      <c r="K19" s="202" t="s">
        <v>1885</v>
      </c>
      <c r="L19" s="203" t="s">
        <v>1886</v>
      </c>
    </row>
    <row r="20" spans="2:12" s="14" customFormat="1" ht="15.75" customHeight="1">
      <c r="B20" s="201" t="s">
        <v>481</v>
      </c>
      <c r="C20" s="202"/>
      <c r="D20" s="203" t="s">
        <v>482</v>
      </c>
      <c r="E20" s="197"/>
      <c r="F20" s="706" t="s">
        <v>497</v>
      </c>
      <c r="G20" s="706" t="s">
        <v>498</v>
      </c>
      <c r="H20" s="252" t="s">
        <v>499</v>
      </c>
      <c r="I20" s="193"/>
      <c r="J20" s="201" t="s">
        <v>500</v>
      </c>
      <c r="K20" s="202" t="s">
        <v>1887</v>
      </c>
      <c r="L20" s="203" t="s">
        <v>501</v>
      </c>
    </row>
    <row r="21" spans="2:12" s="14" customFormat="1" ht="15.75" customHeight="1">
      <c r="B21" s="414" t="s">
        <v>1888</v>
      </c>
      <c r="C21" s="202"/>
      <c r="D21" s="569" t="s">
        <v>496</v>
      </c>
      <c r="E21" s="197"/>
      <c r="F21" s="706" t="s">
        <v>4158</v>
      </c>
      <c r="G21" s="706" t="s">
        <v>505</v>
      </c>
      <c r="H21" s="252" t="s">
        <v>4159</v>
      </c>
      <c r="I21" s="193"/>
      <c r="J21" s="201" t="s">
        <v>507</v>
      </c>
      <c r="K21" s="202" t="s">
        <v>1889</v>
      </c>
      <c r="L21" s="203" t="s">
        <v>508</v>
      </c>
    </row>
    <row r="22" spans="2:12" s="14" customFormat="1" ht="15.75" customHeight="1">
      <c r="B22" s="414" t="s">
        <v>1890</v>
      </c>
      <c r="C22" s="202"/>
      <c r="D22" s="569" t="s">
        <v>1891</v>
      </c>
      <c r="E22" s="197"/>
      <c r="F22" s="706" t="s">
        <v>4160</v>
      </c>
      <c r="G22" s="706" t="s">
        <v>512</v>
      </c>
      <c r="H22" s="252" t="s">
        <v>4161</v>
      </c>
      <c r="I22" s="193"/>
      <c r="J22" s="201" t="s">
        <v>1892</v>
      </c>
      <c r="K22" s="202" t="s">
        <v>1893</v>
      </c>
      <c r="L22" s="203" t="s">
        <v>1894</v>
      </c>
    </row>
    <row r="23" spans="2:12" s="14" customFormat="1" ht="15.75" customHeight="1">
      <c r="B23" s="414" t="s">
        <v>1895</v>
      </c>
      <c r="C23" s="202"/>
      <c r="D23" s="569" t="s">
        <v>1896</v>
      </c>
      <c r="E23" s="197"/>
      <c r="F23" s="505"/>
      <c r="G23"/>
      <c r="H23"/>
      <c r="I23" s="193"/>
      <c r="J23" s="201"/>
      <c r="K23" s="202"/>
      <c r="L23" s="203"/>
    </row>
    <row r="24" spans="2:12" s="14" customFormat="1" ht="15.75" customHeight="1">
      <c r="B24" s="414" t="s">
        <v>502</v>
      </c>
      <c r="C24" s="202"/>
      <c r="D24" s="569" t="s">
        <v>503</v>
      </c>
      <c r="E24" s="197"/>
      <c r="F24" s="201"/>
      <c r="G24" s="197"/>
      <c r="H24" s="203"/>
      <c r="I24" s="193"/>
      <c r="J24" s="197"/>
      <c r="K24" s="193"/>
      <c r="L24" s="198"/>
    </row>
    <row r="25" spans="2:12">
      <c r="B25" s="196"/>
      <c r="C25" s="196"/>
      <c r="D25" s="204"/>
      <c r="E25" s="204"/>
      <c r="F25" s="201"/>
      <c r="G25" s="197"/>
      <c r="H25" s="203"/>
      <c r="I25" s="193"/>
    </row>
    <row r="26" spans="2:12">
      <c r="B26" s="193" t="s">
        <v>1897</v>
      </c>
      <c r="C26" s="193" t="s">
        <v>1898</v>
      </c>
      <c r="D26" s="205"/>
      <c r="E26" s="193"/>
      <c r="F26" s="193" t="s">
        <v>1899</v>
      </c>
      <c r="G26" s="206" t="s">
        <v>1900</v>
      </c>
      <c r="H26" s="196"/>
      <c r="I26" s="193"/>
      <c r="J26" s="193" t="s">
        <v>1899</v>
      </c>
      <c r="K26" s="193" t="s">
        <v>1901</v>
      </c>
      <c r="L26" s="196"/>
    </row>
  </sheetData>
  <mergeCells count="1">
    <mergeCell ref="B3:G3"/>
  </mergeCells>
  <hyperlinks>
    <hyperlink ref="H16" r:id="rId1" display="custsvc@msca.com.sg" xr:uid="{81F892D1-67A8-4C96-800A-1D929466A079}"/>
    <hyperlink ref="L20" r:id="rId2" display="ytluo@msca.com.sg" xr:uid="{1ABE2902-1C95-4473-9CBE-3FB93B646DBE}"/>
    <hyperlink ref="L16" r:id="rId3" display="sinexp@msca.com.sg" xr:uid="{5979EB38-BB38-41BA-BF37-FC6D0B2741FA}"/>
    <hyperlink ref="L19" r:id="rId4" display="mailto:skoh@msca.com.sg" xr:uid="{2D0ED4C5-0E72-4E5E-A850-AAC5225693F6}"/>
    <hyperlink ref="D16" r:id="rId5" display="mktg-dept@msca.com.sg" xr:uid="{F1F64FCE-91DA-4618-9FFB-C90D6143F7B5}"/>
    <hyperlink ref="H2" location="HOME!Print_Area" display="HOME" xr:uid="{9E88AE19-DEE4-431F-96EA-742CE309B682}"/>
    <hyperlink ref="D20" r:id="rId6" display="custsvc@msca.com.sg" xr:uid="{8AC8E27F-EFF7-4EC8-90BA-C73AAD340E27}"/>
    <hyperlink ref="D22" r:id="rId7" xr:uid="{EE0B8517-E366-4334-A801-18E6ACB0DC8F}"/>
    <hyperlink ref="D23" r:id="rId8" xr:uid="{BDCF291A-CCBA-4565-B57C-F83DD89C84A8}"/>
    <hyperlink ref="D21" r:id="rId9" xr:uid="{A1D00D50-33E7-4B44-8903-C136293DE2A5}"/>
    <hyperlink ref="D18" r:id="rId10" xr:uid="{D9509CAD-B7D5-4531-B74E-AF3C50CD3C21}"/>
    <hyperlink ref="D17" r:id="rId11" xr:uid="{8E1A5018-B1E4-4E2E-96B0-8FD608EBE460}"/>
    <hyperlink ref="D24" r:id="rId12" xr:uid="{5474702F-3FF8-4CE7-A301-F8106A183FBA}"/>
  </hyperlinks>
  <pageMargins left="0.7" right="0.7" top="0.75" bottom="0.75" header="0.3" footer="0.3"/>
  <pageSetup paperSize="9" scale="57" orientation="landscape" r:id="rId13"/>
  <headerFooter>
    <oddFooter>&amp;L_x000D_&amp;1#&amp;"Calibri"&amp;10&amp;K000000 Sensitivity: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F6BF-1A0C-45E6-A59B-EB214994E621}">
  <sheetPr codeName="Sheet11">
    <tabColor rgb="FFFFFF00"/>
    <pageSetUpPr fitToPage="1"/>
  </sheetPr>
  <dimension ref="A1:N394"/>
  <sheetViews>
    <sheetView showGridLines="0" zoomScaleNormal="100" zoomScaleSheetLayoutView="85" workbookViewId="0">
      <selection activeCell="B266" sqref="B266"/>
    </sheetView>
  </sheetViews>
  <sheetFormatPr defaultColWidth="9.140625" defaultRowHeight="18" customHeight="1"/>
  <cols>
    <col min="1" max="1" width="23.140625" style="855" customWidth="1"/>
    <col min="2" max="3" width="23.7109375" style="16" customWidth="1"/>
    <col min="4" max="4" width="20" style="16" customWidth="1"/>
    <col min="5" max="5" width="21" style="16" customWidth="1"/>
    <col min="6" max="9" width="23.7109375" style="11" customWidth="1"/>
    <col min="10" max="10" width="15.42578125" style="11" customWidth="1"/>
    <col min="11" max="11" width="14.28515625" style="331" bestFit="1" customWidth="1"/>
    <col min="12" max="12" width="23.28515625" style="331" customWidth="1"/>
    <col min="13" max="13" width="17.5703125" style="331" customWidth="1"/>
    <col min="14" max="16384" width="9.140625" style="331"/>
  </cols>
  <sheetData>
    <row r="1" spans="1:11" s="122" customFormat="1" ht="18" customHeight="1">
      <c r="A1" s="855"/>
      <c r="B1" s="752"/>
      <c r="C1" s="752"/>
      <c r="D1" s="752"/>
      <c r="E1" s="752"/>
    </row>
    <row r="2" spans="1:11" s="122" customFormat="1" ht="18" customHeight="1">
      <c r="A2" s="855"/>
      <c r="B2" s="1573" t="s">
        <v>0</v>
      </c>
      <c r="C2" s="1573"/>
      <c r="D2" s="1573"/>
      <c r="E2" s="1573"/>
      <c r="G2" s="943" t="s">
        <v>241</v>
      </c>
    </row>
    <row r="3" spans="1:11" s="122" customFormat="1" ht="18" customHeight="1">
      <c r="A3" s="855"/>
      <c r="B3" s="1"/>
      <c r="C3" s="752"/>
      <c r="D3" s="752"/>
      <c r="E3" s="752"/>
      <c r="G3" s="169"/>
    </row>
    <row r="4" spans="1:11" s="122" customFormat="1" ht="30" customHeight="1">
      <c r="A4" s="855"/>
      <c r="B4" s="1574" t="s">
        <v>3</v>
      </c>
      <c r="C4" s="1575"/>
      <c r="D4" s="1575"/>
      <c r="E4" s="1576"/>
      <c r="F4" s="754"/>
      <c r="G4" s="313"/>
      <c r="H4" s="313"/>
      <c r="I4" s="696"/>
      <c r="J4" s="756"/>
    </row>
    <row r="5" spans="1:11" s="147" customFormat="1" ht="31.5" hidden="1" customHeight="1">
      <c r="A5" s="858"/>
      <c r="C5" s="614"/>
      <c r="D5" s="1595" t="s">
        <v>247</v>
      </c>
      <c r="E5" s="929" t="s">
        <v>59</v>
      </c>
      <c r="F5" s="614"/>
      <c r="G5" s="872" t="s">
        <v>637</v>
      </c>
      <c r="H5" s="751"/>
      <c r="I5" s="145"/>
      <c r="J5" s="145"/>
      <c r="K5" s="145"/>
    </row>
    <row r="6" spans="1:11" s="147" customFormat="1" ht="18" hidden="1" customHeight="1">
      <c r="A6" s="858"/>
      <c r="B6" s="927" t="s">
        <v>249</v>
      </c>
      <c r="C6" s="927" t="s">
        <v>250</v>
      </c>
      <c r="D6" s="1596"/>
      <c r="E6" s="931" t="s">
        <v>32</v>
      </c>
      <c r="F6" s="767"/>
      <c r="G6" s="1030" t="s">
        <v>251</v>
      </c>
      <c r="H6" s="1030" t="s">
        <v>252</v>
      </c>
      <c r="I6" s="145"/>
      <c r="J6" s="145"/>
      <c r="K6" s="145"/>
    </row>
    <row r="7" spans="1:11" s="147" customFormat="1" ht="18.75" hidden="1" customHeight="1">
      <c r="A7" s="859" t="s">
        <v>638</v>
      </c>
      <c r="B7" s="615" t="s">
        <v>639</v>
      </c>
      <c r="C7" s="757" t="s">
        <v>640</v>
      </c>
      <c r="D7" s="617">
        <v>45201</v>
      </c>
      <c r="E7" s="757">
        <f t="shared" ref="E7" si="0">D7+5</f>
        <v>45206</v>
      </c>
      <c r="F7" s="767"/>
      <c r="G7" s="854">
        <v>45196</v>
      </c>
      <c r="H7" s="751"/>
      <c r="I7" s="145"/>
      <c r="J7" s="145"/>
      <c r="K7" s="145"/>
    </row>
    <row r="8" spans="1:11" s="147" customFormat="1" ht="18.75" hidden="1" customHeight="1">
      <c r="A8" s="855" t="s">
        <v>641</v>
      </c>
      <c r="B8" s="758" t="s">
        <v>307</v>
      </c>
      <c r="C8" s="757" t="s">
        <v>642</v>
      </c>
      <c r="D8" s="618">
        <v>45202</v>
      </c>
      <c r="E8" s="759">
        <f t="shared" ref="E8" si="1">D8+5</f>
        <v>45207</v>
      </c>
      <c r="F8" s="767"/>
      <c r="G8" s="882">
        <f t="shared" ref="G8:G9" si="2">G7+7</f>
        <v>45203</v>
      </c>
      <c r="H8" s="751"/>
      <c r="I8" s="145"/>
      <c r="J8" s="145"/>
      <c r="K8" s="145"/>
    </row>
    <row r="9" spans="1:11" s="147" customFormat="1" ht="18.75" hidden="1" customHeight="1">
      <c r="A9" s="855"/>
      <c r="B9" s="615" t="s">
        <v>643</v>
      </c>
      <c r="C9" s="757" t="s">
        <v>644</v>
      </c>
      <c r="D9" s="617">
        <v>45210</v>
      </c>
      <c r="E9" s="757">
        <f t="shared" ref="E9" si="3">D9+5</f>
        <v>45215</v>
      </c>
      <c r="F9" s="767"/>
      <c r="G9" s="854">
        <f t="shared" si="2"/>
        <v>45210</v>
      </c>
      <c r="H9" s="751"/>
      <c r="I9" s="145"/>
      <c r="J9" s="145"/>
      <c r="K9" s="145"/>
    </row>
    <row r="10" spans="1:11" s="147" customFormat="1" ht="18.75" hidden="1" customHeight="1">
      <c r="A10" s="855" t="s">
        <v>645</v>
      </c>
      <c r="B10" s="615" t="s">
        <v>639</v>
      </c>
      <c r="C10" s="757" t="s">
        <v>646</v>
      </c>
      <c r="D10" s="617">
        <v>45218</v>
      </c>
      <c r="E10" s="757">
        <f t="shared" ref="E10:E17" si="4">D10+5</f>
        <v>45223</v>
      </c>
      <c r="F10" s="767"/>
      <c r="G10" s="854">
        <f t="shared" ref="G10:G18" si="5">G9+7</f>
        <v>45217</v>
      </c>
      <c r="H10" s="751"/>
      <c r="I10" s="145"/>
      <c r="J10" s="145"/>
      <c r="K10" s="145"/>
    </row>
    <row r="11" spans="1:11" s="147" customFormat="1" ht="18.75" hidden="1" customHeight="1">
      <c r="A11" s="855" t="s">
        <v>641</v>
      </c>
      <c r="B11" s="615" t="s">
        <v>647</v>
      </c>
      <c r="C11" s="757" t="s">
        <v>648</v>
      </c>
      <c r="D11" s="617">
        <v>45225</v>
      </c>
      <c r="E11" s="757">
        <f t="shared" si="4"/>
        <v>45230</v>
      </c>
      <c r="F11" s="767"/>
      <c r="G11" s="854">
        <f t="shared" si="5"/>
        <v>45224</v>
      </c>
      <c r="H11" s="751"/>
      <c r="I11" s="145"/>
      <c r="J11" s="145"/>
      <c r="K11" s="145"/>
    </row>
    <row r="12" spans="1:11" s="147" customFormat="1" ht="18.75" hidden="1" customHeight="1">
      <c r="A12" s="855"/>
      <c r="B12" s="615" t="s">
        <v>643</v>
      </c>
      <c r="C12" s="757" t="s">
        <v>649</v>
      </c>
      <c r="D12" s="617">
        <v>45230</v>
      </c>
      <c r="E12" s="757">
        <f t="shared" si="4"/>
        <v>45235</v>
      </c>
      <c r="F12" s="767"/>
      <c r="G12" s="854">
        <f t="shared" si="5"/>
        <v>45231</v>
      </c>
      <c r="H12" s="751"/>
      <c r="I12" s="145"/>
      <c r="J12" s="145"/>
      <c r="K12" s="145"/>
    </row>
    <row r="13" spans="1:11" s="147" customFormat="1" ht="18.75" hidden="1" customHeight="1">
      <c r="A13" s="855" t="s">
        <v>650</v>
      </c>
      <c r="B13" s="615" t="s">
        <v>639</v>
      </c>
      <c r="C13" s="757" t="s">
        <v>651</v>
      </c>
      <c r="D13" s="617">
        <f t="shared" ref="D13:D16" si="6">D12+7</f>
        <v>45237</v>
      </c>
      <c r="E13" s="759">
        <f t="shared" si="4"/>
        <v>45242</v>
      </c>
      <c r="F13" s="767"/>
      <c r="G13" s="854">
        <f t="shared" si="5"/>
        <v>45238</v>
      </c>
      <c r="H13" s="751"/>
      <c r="I13" s="145"/>
      <c r="J13" s="145"/>
      <c r="K13" s="145"/>
    </row>
    <row r="14" spans="1:11" s="147" customFormat="1" ht="18.75" hidden="1" customHeight="1">
      <c r="A14" s="855" t="s">
        <v>652</v>
      </c>
      <c r="B14" s="615" t="s">
        <v>653</v>
      </c>
      <c r="C14" s="757" t="s">
        <v>654</v>
      </c>
      <c r="D14" s="617">
        <f t="shared" si="6"/>
        <v>45244</v>
      </c>
      <c r="E14" s="757">
        <f t="shared" si="4"/>
        <v>45249</v>
      </c>
      <c r="F14" s="767"/>
      <c r="G14" s="854">
        <f t="shared" si="5"/>
        <v>45245</v>
      </c>
      <c r="H14" s="751"/>
      <c r="I14" s="145"/>
      <c r="J14" s="145"/>
      <c r="K14" s="145"/>
    </row>
    <row r="15" spans="1:11" s="147" customFormat="1" ht="18.75" hidden="1" customHeight="1">
      <c r="A15" s="855"/>
      <c r="B15" s="615" t="s">
        <v>643</v>
      </c>
      <c r="C15" s="757" t="s">
        <v>655</v>
      </c>
      <c r="D15" s="617">
        <f t="shared" si="6"/>
        <v>45251</v>
      </c>
      <c r="E15" s="757">
        <f t="shared" si="4"/>
        <v>45256</v>
      </c>
      <c r="F15" s="767"/>
      <c r="G15" s="854">
        <f t="shared" si="5"/>
        <v>45252</v>
      </c>
      <c r="H15" s="751"/>
      <c r="I15" s="145"/>
      <c r="J15" s="145"/>
      <c r="K15" s="145"/>
    </row>
    <row r="16" spans="1:11" s="147" customFormat="1" ht="18.75" hidden="1" customHeight="1">
      <c r="A16" s="855"/>
      <c r="B16" s="615" t="s">
        <v>639</v>
      </c>
      <c r="C16" s="757" t="s">
        <v>656</v>
      </c>
      <c r="D16" s="617">
        <f t="shared" si="6"/>
        <v>45258</v>
      </c>
      <c r="E16" s="757">
        <f t="shared" si="4"/>
        <v>45263</v>
      </c>
      <c r="F16" s="767"/>
      <c r="G16" s="854">
        <f t="shared" si="5"/>
        <v>45259</v>
      </c>
      <c r="H16" s="751"/>
      <c r="I16" s="145"/>
      <c r="J16" s="145"/>
      <c r="K16" s="145"/>
    </row>
    <row r="17" spans="1:11" s="147" customFormat="1" ht="18.75" hidden="1" customHeight="1">
      <c r="A17" s="855" t="s">
        <v>657</v>
      </c>
      <c r="B17" s="758" t="s">
        <v>658</v>
      </c>
      <c r="C17" s="731" t="s">
        <v>659</v>
      </c>
      <c r="D17" s="617">
        <v>45271</v>
      </c>
      <c r="E17" s="757">
        <f t="shared" si="4"/>
        <v>45276</v>
      </c>
      <c r="F17" s="767"/>
      <c r="G17" s="854">
        <v>45265</v>
      </c>
      <c r="H17" s="751"/>
      <c r="I17" s="145"/>
      <c r="J17" s="145"/>
      <c r="K17" s="145"/>
    </row>
    <row r="18" spans="1:11" s="147" customFormat="1" ht="18.75" hidden="1" customHeight="1">
      <c r="A18" s="855" t="s">
        <v>660</v>
      </c>
      <c r="B18" s="615" t="s">
        <v>643</v>
      </c>
      <c r="C18" s="617" t="s">
        <v>661</v>
      </c>
      <c r="D18" s="617">
        <v>45272</v>
      </c>
      <c r="E18" s="757">
        <f>D18+5</f>
        <v>45277</v>
      </c>
      <c r="F18" s="767"/>
      <c r="G18" s="854">
        <f t="shared" si="5"/>
        <v>45272</v>
      </c>
      <c r="H18" s="751"/>
      <c r="I18" s="145"/>
      <c r="J18" s="145"/>
      <c r="K18" s="145"/>
    </row>
    <row r="19" spans="1:11" s="147" customFormat="1" ht="18.75" hidden="1" customHeight="1">
      <c r="A19" s="855"/>
      <c r="B19" s="615" t="s">
        <v>643</v>
      </c>
      <c r="C19" s="617" t="s">
        <v>662</v>
      </c>
      <c r="D19" s="617">
        <v>45284</v>
      </c>
      <c r="E19" s="757">
        <f>D19+5</f>
        <v>45289</v>
      </c>
      <c r="F19" s="767"/>
      <c r="G19" s="854">
        <f>G18+7</f>
        <v>45279</v>
      </c>
      <c r="H19" s="751">
        <v>45282</v>
      </c>
      <c r="I19" s="145"/>
      <c r="J19" s="145"/>
      <c r="K19" s="145"/>
    </row>
    <row r="20" spans="1:11" s="147" customFormat="1" ht="18.75" hidden="1" customHeight="1">
      <c r="A20" s="855" t="s">
        <v>663</v>
      </c>
      <c r="B20" s="758" t="s">
        <v>658</v>
      </c>
      <c r="C20" s="731" t="s">
        <v>664</v>
      </c>
      <c r="D20" s="617">
        <v>45288</v>
      </c>
      <c r="E20" s="757">
        <f>D20+5</f>
        <v>45293</v>
      </c>
      <c r="F20" s="767"/>
      <c r="G20" s="854">
        <f>G19+7</f>
        <v>45286</v>
      </c>
      <c r="H20" s="751"/>
      <c r="I20" s="145"/>
      <c r="J20" s="145"/>
      <c r="K20" s="145"/>
    </row>
    <row r="21" spans="1:11" s="147" customFormat="1" ht="18.75" hidden="1" customHeight="1">
      <c r="A21" s="855" t="s">
        <v>665</v>
      </c>
      <c r="B21" s="615" t="s">
        <v>643</v>
      </c>
      <c r="C21" s="757" t="s">
        <v>666</v>
      </c>
      <c r="D21" s="617">
        <v>44928</v>
      </c>
      <c r="E21" s="757">
        <f>D21+5</f>
        <v>44933</v>
      </c>
      <c r="F21" s="767"/>
      <c r="G21" s="854">
        <f t="shared" ref="G21:G24" si="7">G20+7</f>
        <v>45293</v>
      </c>
      <c r="H21" s="751"/>
      <c r="I21" s="145"/>
      <c r="J21" s="145"/>
      <c r="K21" s="145"/>
    </row>
    <row r="22" spans="1:11" s="147" customFormat="1" ht="18.75" hidden="1" customHeight="1">
      <c r="A22" s="855"/>
      <c r="B22" s="758" t="s">
        <v>658</v>
      </c>
      <c r="C22" s="731" t="s">
        <v>667</v>
      </c>
      <c r="D22" s="617">
        <v>45302</v>
      </c>
      <c r="E22" s="757">
        <f>D22+5</f>
        <v>45307</v>
      </c>
      <c r="F22" s="767"/>
      <c r="G22" s="854">
        <f t="shared" si="7"/>
        <v>45300</v>
      </c>
      <c r="H22" s="751"/>
      <c r="I22" s="145"/>
      <c r="J22" s="145"/>
      <c r="K22" s="145"/>
    </row>
    <row r="23" spans="1:11" s="147" customFormat="1" ht="18.75" hidden="1" customHeight="1">
      <c r="A23" s="855" t="s">
        <v>668</v>
      </c>
      <c r="B23" s="615" t="s">
        <v>643</v>
      </c>
      <c r="C23" s="617" t="s">
        <v>669</v>
      </c>
      <c r="D23" s="617">
        <f t="shared" ref="D23:D24" si="8">D22+7</f>
        <v>45309</v>
      </c>
      <c r="E23" s="757">
        <f t="shared" ref="E23:E28" si="9">E22+7</f>
        <v>45314</v>
      </c>
      <c r="F23" s="767"/>
      <c r="G23" s="854">
        <f t="shared" si="7"/>
        <v>45307</v>
      </c>
      <c r="H23" s="751"/>
      <c r="I23" s="145"/>
      <c r="J23" s="145"/>
      <c r="K23" s="145"/>
    </row>
    <row r="24" spans="1:11" s="147" customFormat="1" ht="18.75" hidden="1" customHeight="1">
      <c r="A24" s="855"/>
      <c r="B24" s="758" t="s">
        <v>658</v>
      </c>
      <c r="C24" s="731" t="s">
        <v>670</v>
      </c>
      <c r="D24" s="617">
        <f t="shared" si="8"/>
        <v>45316</v>
      </c>
      <c r="E24" s="757">
        <f t="shared" si="9"/>
        <v>45321</v>
      </c>
      <c r="F24" s="767"/>
      <c r="G24" s="854">
        <f t="shared" si="7"/>
        <v>45314</v>
      </c>
      <c r="H24" s="751"/>
      <c r="I24" s="145"/>
      <c r="J24" s="145"/>
      <c r="K24" s="145"/>
    </row>
    <row r="25" spans="1:11" s="147" customFormat="1" ht="18.75" hidden="1" customHeight="1">
      <c r="A25" s="855"/>
      <c r="B25" s="615" t="s">
        <v>643</v>
      </c>
      <c r="C25" s="617" t="s">
        <v>671</v>
      </c>
      <c r="D25" s="617">
        <v>45324</v>
      </c>
      <c r="E25" s="757">
        <f>D25+5</f>
        <v>45329</v>
      </c>
      <c r="F25" s="767"/>
      <c r="G25" s="854">
        <f t="shared" ref="G25:G38" si="10">G24+7</f>
        <v>45321</v>
      </c>
      <c r="H25" s="751"/>
      <c r="I25" s="145"/>
      <c r="J25" s="145"/>
      <c r="K25" s="145"/>
    </row>
    <row r="26" spans="1:11" s="147" customFormat="1" ht="18.75" hidden="1" customHeight="1">
      <c r="A26" s="855"/>
      <c r="B26" s="758" t="s">
        <v>658</v>
      </c>
      <c r="C26" s="731" t="s">
        <v>672</v>
      </c>
      <c r="D26" s="617">
        <v>45330</v>
      </c>
      <c r="E26" s="757">
        <f t="shared" si="9"/>
        <v>45336</v>
      </c>
      <c r="F26" s="767"/>
      <c r="G26" s="854">
        <f t="shared" si="10"/>
        <v>45328</v>
      </c>
      <c r="H26" s="751"/>
      <c r="I26" s="145"/>
      <c r="J26" s="145"/>
      <c r="K26" s="145"/>
    </row>
    <row r="27" spans="1:11" s="147" customFormat="1" ht="18.75" hidden="1" customHeight="1">
      <c r="A27" s="855"/>
      <c r="B27" s="615" t="s">
        <v>643</v>
      </c>
      <c r="C27" s="617" t="s">
        <v>673</v>
      </c>
      <c r="D27" s="617">
        <v>45336</v>
      </c>
      <c r="E27" s="757">
        <f>D27+5</f>
        <v>45341</v>
      </c>
      <c r="F27" s="767"/>
      <c r="G27" s="854">
        <f t="shared" si="10"/>
        <v>45335</v>
      </c>
      <c r="H27" s="751"/>
      <c r="I27" s="145"/>
      <c r="J27" s="145"/>
      <c r="K27" s="145"/>
    </row>
    <row r="28" spans="1:11" s="147" customFormat="1" ht="18.75" hidden="1" customHeight="1">
      <c r="A28" s="855"/>
      <c r="B28" s="758" t="s">
        <v>658</v>
      </c>
      <c r="C28" s="731" t="s">
        <v>674</v>
      </c>
      <c r="D28" s="617">
        <v>45344</v>
      </c>
      <c r="E28" s="757">
        <f t="shared" si="9"/>
        <v>45348</v>
      </c>
      <c r="F28" s="767"/>
      <c r="G28" s="854">
        <f t="shared" si="10"/>
        <v>45342</v>
      </c>
      <c r="H28" s="751"/>
      <c r="I28" s="145"/>
      <c r="J28" s="145"/>
      <c r="K28" s="145"/>
    </row>
    <row r="29" spans="1:11" s="147" customFormat="1" ht="18.75" hidden="1" customHeight="1">
      <c r="A29" s="855" t="s">
        <v>675</v>
      </c>
      <c r="B29" s="760" t="s">
        <v>307</v>
      </c>
      <c r="C29" s="617" t="s">
        <v>676</v>
      </c>
      <c r="D29" s="618">
        <v>45349</v>
      </c>
      <c r="E29" s="759">
        <f>D29+5</f>
        <v>45354</v>
      </c>
      <c r="F29" s="769"/>
      <c r="G29" s="882">
        <f t="shared" si="10"/>
        <v>45349</v>
      </c>
      <c r="H29" s="751"/>
      <c r="I29" s="145"/>
      <c r="J29" s="145"/>
      <c r="K29" s="145"/>
    </row>
    <row r="30" spans="1:11" s="147" customFormat="1" ht="18.75" hidden="1" customHeight="1">
      <c r="A30" s="855" t="s">
        <v>677</v>
      </c>
      <c r="B30" s="758" t="s">
        <v>643</v>
      </c>
      <c r="C30" s="741" t="s">
        <v>678</v>
      </c>
      <c r="D30" s="617">
        <v>45357</v>
      </c>
      <c r="E30" s="757">
        <f>D30+5</f>
        <v>45362</v>
      </c>
      <c r="F30" s="767"/>
      <c r="G30" s="911">
        <f t="shared" si="10"/>
        <v>45356</v>
      </c>
      <c r="H30" s="751"/>
      <c r="I30" s="145"/>
      <c r="J30" s="145"/>
      <c r="K30" s="145"/>
    </row>
    <row r="31" spans="1:11" s="147" customFormat="1" ht="18.75" hidden="1" customHeight="1">
      <c r="A31" s="855" t="s">
        <v>679</v>
      </c>
      <c r="B31" s="761" t="s">
        <v>658</v>
      </c>
      <c r="C31" s="742" t="s">
        <v>680</v>
      </c>
      <c r="D31" s="617">
        <v>45363</v>
      </c>
      <c r="E31" s="757">
        <f>D31+5</f>
        <v>45368</v>
      </c>
      <c r="F31" s="767"/>
      <c r="G31" s="911">
        <f t="shared" si="10"/>
        <v>45363</v>
      </c>
      <c r="H31" s="751"/>
      <c r="I31" s="145"/>
      <c r="J31" s="145"/>
      <c r="K31" s="145"/>
    </row>
    <row r="32" spans="1:11" s="147" customFormat="1" ht="18.75" hidden="1" customHeight="1">
      <c r="A32" s="855" t="s">
        <v>681</v>
      </c>
      <c r="B32" s="758" t="s">
        <v>643</v>
      </c>
      <c r="C32" s="741" t="s">
        <v>682</v>
      </c>
      <c r="D32" s="617">
        <v>45371</v>
      </c>
      <c r="E32" s="757">
        <f t="shared" ref="E32:E34" si="11">D32+5</f>
        <v>45376</v>
      </c>
      <c r="F32" s="767"/>
      <c r="G32" s="854">
        <f t="shared" si="10"/>
        <v>45370</v>
      </c>
      <c r="H32" s="751"/>
      <c r="I32" s="145"/>
      <c r="J32" s="145"/>
      <c r="K32" s="145"/>
    </row>
    <row r="33" spans="1:11" s="147" customFormat="1" ht="18.75" hidden="1" customHeight="1">
      <c r="A33" s="873" t="s">
        <v>683</v>
      </c>
      <c r="B33" s="909" t="s">
        <v>658</v>
      </c>
      <c r="C33" s="910" t="s">
        <v>684</v>
      </c>
      <c r="D33" s="757">
        <v>45380</v>
      </c>
      <c r="E33" s="757">
        <f t="shared" si="11"/>
        <v>45385</v>
      </c>
      <c r="F33" s="767"/>
      <c r="G33" s="757">
        <f t="shared" si="10"/>
        <v>45377</v>
      </c>
      <c r="H33" s="751"/>
      <c r="I33" s="145"/>
      <c r="J33" s="145"/>
      <c r="K33" s="145"/>
    </row>
    <row r="34" spans="1:11" s="147" customFormat="1" ht="18.75" hidden="1" customHeight="1">
      <c r="A34" s="873" t="s">
        <v>685</v>
      </c>
      <c r="B34" s="962" t="s">
        <v>643</v>
      </c>
      <c r="C34" s="942" t="s">
        <v>686</v>
      </c>
      <c r="D34" s="942">
        <v>45385</v>
      </c>
      <c r="E34" s="757">
        <f t="shared" si="11"/>
        <v>45390</v>
      </c>
      <c r="F34" s="767"/>
      <c r="G34" s="757">
        <f t="shared" si="10"/>
        <v>45384</v>
      </c>
      <c r="H34" s="751"/>
      <c r="I34" s="145"/>
      <c r="J34" s="145"/>
      <c r="K34" s="145"/>
    </row>
    <row r="35" spans="1:11" s="147" customFormat="1" ht="18.75" hidden="1" customHeight="1">
      <c r="A35" s="873" t="s">
        <v>685</v>
      </c>
      <c r="B35" s="962" t="s">
        <v>687</v>
      </c>
      <c r="C35" s="942" t="s">
        <v>664</v>
      </c>
      <c r="D35" s="942">
        <v>45398</v>
      </c>
      <c r="E35" s="757">
        <f t="shared" ref="E35:E37" si="12">D35+5</f>
        <v>45403</v>
      </c>
      <c r="F35" s="767"/>
      <c r="G35" s="757">
        <f t="shared" si="10"/>
        <v>45391</v>
      </c>
      <c r="H35" s="751"/>
      <c r="I35" s="145"/>
      <c r="J35" s="145"/>
      <c r="K35" s="145"/>
    </row>
    <row r="36" spans="1:11" s="147" customFormat="1" ht="18.75" hidden="1" customHeight="1">
      <c r="A36" s="873"/>
      <c r="B36" s="962" t="s">
        <v>643</v>
      </c>
      <c r="C36" s="942" t="s">
        <v>688</v>
      </c>
      <c r="D36" s="942">
        <v>45402</v>
      </c>
      <c r="E36" s="757">
        <f t="shared" si="12"/>
        <v>45407</v>
      </c>
      <c r="F36" s="767"/>
      <c r="G36" s="757">
        <f t="shared" si="10"/>
        <v>45398</v>
      </c>
      <c r="H36" s="751"/>
      <c r="I36" s="145"/>
      <c r="J36" s="145"/>
      <c r="K36" s="145"/>
    </row>
    <row r="37" spans="1:11" s="147" customFormat="1" ht="18.75" hidden="1" customHeight="1">
      <c r="A37" s="873" t="s">
        <v>689</v>
      </c>
      <c r="B37" s="962" t="s">
        <v>687</v>
      </c>
      <c r="C37" s="942" t="s">
        <v>667</v>
      </c>
      <c r="D37" s="942">
        <v>45418</v>
      </c>
      <c r="E37" s="757">
        <f t="shared" si="12"/>
        <v>45423</v>
      </c>
      <c r="F37" s="767"/>
      <c r="G37" s="757">
        <f t="shared" si="10"/>
        <v>45405</v>
      </c>
      <c r="H37" s="751"/>
      <c r="I37" s="145"/>
      <c r="J37" s="145"/>
      <c r="K37" s="145"/>
    </row>
    <row r="38" spans="1:11" s="147" customFormat="1" ht="20.100000000000001" hidden="1" customHeight="1">
      <c r="A38" s="873" t="s">
        <v>643</v>
      </c>
      <c r="B38" s="962" t="s">
        <v>690</v>
      </c>
      <c r="C38" s="942" t="s">
        <v>691</v>
      </c>
      <c r="D38" s="942">
        <v>45425</v>
      </c>
      <c r="E38" s="757">
        <f t="shared" ref="E38:E39" si="13">D38+5</f>
        <v>45430</v>
      </c>
      <c r="F38" s="767"/>
      <c r="G38" s="757">
        <f t="shared" si="10"/>
        <v>45412</v>
      </c>
      <c r="H38" s="751"/>
      <c r="I38" s="145"/>
      <c r="J38" s="145"/>
      <c r="K38" s="145"/>
    </row>
    <row r="39" spans="1:11" s="147" customFormat="1" ht="20.100000000000001" hidden="1" customHeight="1">
      <c r="A39" s="873" t="s">
        <v>692</v>
      </c>
      <c r="B39" s="962" t="s">
        <v>687</v>
      </c>
      <c r="C39" s="942" t="s">
        <v>670</v>
      </c>
      <c r="D39" s="942">
        <v>45439</v>
      </c>
      <c r="E39" s="757">
        <f t="shared" si="13"/>
        <v>45444</v>
      </c>
      <c r="F39" s="767"/>
      <c r="G39" s="757">
        <f t="shared" ref="G39:G50" si="14">G38+7</f>
        <v>45419</v>
      </c>
      <c r="H39" s="751"/>
      <c r="I39" s="145"/>
      <c r="J39" s="145"/>
      <c r="K39" s="145"/>
    </row>
    <row r="40" spans="1:11" s="147" customFormat="1" ht="20.100000000000001" hidden="1" customHeight="1">
      <c r="A40" s="873" t="s">
        <v>643</v>
      </c>
      <c r="B40" s="924" t="s">
        <v>307</v>
      </c>
      <c r="C40" s="942" t="s">
        <v>693</v>
      </c>
      <c r="D40" s="799">
        <v>45434</v>
      </c>
      <c r="E40" s="799">
        <f>D40+5</f>
        <v>45439</v>
      </c>
      <c r="F40" s="767"/>
      <c r="G40" s="757">
        <f t="shared" si="14"/>
        <v>45426</v>
      </c>
      <c r="H40" s="751"/>
      <c r="I40" s="145"/>
      <c r="J40" s="145"/>
      <c r="K40" s="145"/>
    </row>
    <row r="41" spans="1:11" s="147" customFormat="1" ht="20.100000000000001" hidden="1" customHeight="1">
      <c r="A41" s="873" t="s">
        <v>687</v>
      </c>
      <c r="B41" s="962" t="s">
        <v>690</v>
      </c>
      <c r="C41" s="942" t="s">
        <v>694</v>
      </c>
      <c r="D41" s="942">
        <v>45443</v>
      </c>
      <c r="E41" s="757">
        <f t="shared" ref="E41" si="15">D41+5</f>
        <v>45448</v>
      </c>
      <c r="F41" s="767"/>
      <c r="G41" s="757">
        <f t="shared" si="14"/>
        <v>45433</v>
      </c>
      <c r="H41" s="751"/>
      <c r="I41" s="145"/>
      <c r="J41" s="145"/>
      <c r="K41" s="145"/>
    </row>
    <row r="42" spans="1:11" s="147" customFormat="1" ht="20.100000000000001" hidden="1" customHeight="1">
      <c r="A42" s="873" t="s">
        <v>695</v>
      </c>
      <c r="B42" s="962" t="s">
        <v>687</v>
      </c>
      <c r="C42" s="942" t="s">
        <v>672</v>
      </c>
      <c r="D42" s="942">
        <v>45456</v>
      </c>
      <c r="E42" s="757">
        <f>D42+5</f>
        <v>45461</v>
      </c>
      <c r="F42" s="767"/>
      <c r="G42" s="757">
        <f t="shared" si="14"/>
        <v>45440</v>
      </c>
      <c r="H42" s="751"/>
      <c r="I42" s="145"/>
      <c r="J42" s="145"/>
      <c r="K42" s="145"/>
    </row>
    <row r="43" spans="1:11" s="147" customFormat="1" ht="20.100000000000001" hidden="1" customHeight="1">
      <c r="A43" s="873" t="s">
        <v>687</v>
      </c>
      <c r="B43" s="962" t="s">
        <v>690</v>
      </c>
      <c r="C43" s="942" t="s">
        <v>696</v>
      </c>
      <c r="D43" s="942">
        <v>45462</v>
      </c>
      <c r="E43" s="757">
        <f t="shared" ref="E43" si="16">D43+5</f>
        <v>45467</v>
      </c>
      <c r="F43" s="767"/>
      <c r="G43" s="757">
        <f t="shared" si="14"/>
        <v>45447</v>
      </c>
      <c r="H43" s="615">
        <f>WEEKNUM(G43)</f>
        <v>23</v>
      </c>
      <c r="I43" s="145"/>
      <c r="J43" s="145"/>
      <c r="K43" s="145"/>
    </row>
    <row r="44" spans="1:11" s="147" customFormat="1" ht="20.100000000000001" hidden="1" customHeight="1">
      <c r="A44" s="873" t="s">
        <v>697</v>
      </c>
      <c r="B44" s="962" t="s">
        <v>658</v>
      </c>
      <c r="C44" s="942" t="s">
        <v>698</v>
      </c>
      <c r="D44" s="942">
        <v>45479</v>
      </c>
      <c r="E44" s="757">
        <f>D44+5</f>
        <v>45484</v>
      </c>
      <c r="F44" s="767"/>
      <c r="G44" s="757">
        <f t="shared" si="14"/>
        <v>45454</v>
      </c>
      <c r="H44" s="615">
        <f t="shared" ref="H44:H52" si="17">WEEKNUM(G44)</f>
        <v>24</v>
      </c>
      <c r="I44" s="145"/>
      <c r="J44" s="145"/>
      <c r="K44" s="145"/>
    </row>
    <row r="45" spans="1:11" s="147" customFormat="1" ht="20.100000000000001" hidden="1" customHeight="1">
      <c r="A45" s="873" t="s">
        <v>687</v>
      </c>
      <c r="B45" s="924" t="s">
        <v>307</v>
      </c>
      <c r="C45" s="942" t="s">
        <v>699</v>
      </c>
      <c r="D45" s="942">
        <v>45468</v>
      </c>
      <c r="E45" s="757">
        <f t="shared" ref="E45" si="18">D45+5</f>
        <v>45473</v>
      </c>
      <c r="F45" s="767"/>
      <c r="G45" s="757">
        <f t="shared" si="14"/>
        <v>45461</v>
      </c>
      <c r="H45" s="615">
        <f t="shared" si="17"/>
        <v>25</v>
      </c>
      <c r="I45" s="145"/>
      <c r="J45" s="145"/>
      <c r="K45" s="145"/>
    </row>
    <row r="46" spans="1:11" s="147" customFormat="1" ht="20.100000000000001" hidden="1" customHeight="1">
      <c r="A46" s="873" t="s">
        <v>700</v>
      </c>
      <c r="B46" s="924" t="s">
        <v>307</v>
      </c>
      <c r="C46" s="942" t="s">
        <v>701</v>
      </c>
      <c r="D46" s="942">
        <v>45468</v>
      </c>
      <c r="E46" s="757">
        <f t="shared" ref="E46" si="19">D46+5</f>
        <v>45473</v>
      </c>
      <c r="F46" s="767"/>
      <c r="G46" s="757">
        <f t="shared" si="14"/>
        <v>45468</v>
      </c>
      <c r="H46" s="615">
        <f t="shared" si="17"/>
        <v>26</v>
      </c>
      <c r="I46" s="145"/>
      <c r="J46" s="145"/>
      <c r="K46" s="145"/>
    </row>
    <row r="47" spans="1:11" s="147" customFormat="1" ht="20.100000000000001" hidden="1" customHeight="1">
      <c r="A47" s="873" t="s">
        <v>702</v>
      </c>
      <c r="B47" s="924" t="s">
        <v>307</v>
      </c>
      <c r="C47" s="942" t="s">
        <v>703</v>
      </c>
      <c r="D47" s="942">
        <v>45483</v>
      </c>
      <c r="E47" s="757">
        <f>D47+5</f>
        <v>45488</v>
      </c>
      <c r="F47" s="767"/>
      <c r="G47" s="757">
        <f t="shared" si="14"/>
        <v>45475</v>
      </c>
      <c r="H47" s="615">
        <f t="shared" si="17"/>
        <v>27</v>
      </c>
      <c r="I47" s="145"/>
      <c r="J47" s="145"/>
      <c r="K47" s="145"/>
    </row>
    <row r="48" spans="1:11" s="147" customFormat="1" ht="20.100000000000001" hidden="1" customHeight="1">
      <c r="A48" s="873" t="s">
        <v>704</v>
      </c>
      <c r="B48" s="924" t="s">
        <v>705</v>
      </c>
      <c r="C48" s="942" t="s">
        <v>706</v>
      </c>
      <c r="D48" s="799">
        <v>45495</v>
      </c>
      <c r="E48" s="799"/>
      <c r="F48" s="767"/>
      <c r="G48" s="757">
        <f t="shared" si="14"/>
        <v>45482</v>
      </c>
      <c r="H48" s="615">
        <f t="shared" si="17"/>
        <v>28</v>
      </c>
      <c r="I48" s="145"/>
      <c r="J48" s="145"/>
      <c r="K48" s="145"/>
    </row>
    <row r="49" spans="1:11" s="147" customFormat="1" ht="20.100000000000001" hidden="1" customHeight="1">
      <c r="A49" s="873" t="s">
        <v>690</v>
      </c>
      <c r="B49" s="924" t="s">
        <v>307</v>
      </c>
      <c r="C49" s="942" t="s">
        <v>707</v>
      </c>
      <c r="D49" s="799">
        <v>45468</v>
      </c>
      <c r="E49" s="799">
        <f t="shared" ref="E49" si="20">D49+5</f>
        <v>45473</v>
      </c>
      <c r="F49" s="767"/>
      <c r="G49" s="757">
        <f t="shared" si="14"/>
        <v>45489</v>
      </c>
      <c r="H49" s="615">
        <f t="shared" si="17"/>
        <v>29</v>
      </c>
      <c r="I49" s="145"/>
      <c r="J49" s="145"/>
      <c r="K49" s="145"/>
    </row>
    <row r="50" spans="1:11" s="147" customFormat="1" ht="20.100000000000001" hidden="1" customHeight="1">
      <c r="A50" s="873"/>
      <c r="B50" s="1047" t="s">
        <v>643</v>
      </c>
      <c r="C50" s="942" t="s">
        <v>708</v>
      </c>
      <c r="D50" s="799">
        <v>45497</v>
      </c>
      <c r="E50" s="799">
        <f t="shared" ref="E50" si="21">D50+5</f>
        <v>45502</v>
      </c>
      <c r="F50" s="767"/>
      <c r="G50" s="757">
        <f t="shared" si="14"/>
        <v>45496</v>
      </c>
      <c r="H50" s="615">
        <f t="shared" si="17"/>
        <v>30</v>
      </c>
      <c r="I50" s="145"/>
      <c r="J50" s="145"/>
      <c r="K50" s="145"/>
    </row>
    <row r="51" spans="1:11" s="147" customFormat="1" ht="20.100000000000001" hidden="1" customHeight="1">
      <c r="A51" s="873" t="s">
        <v>690</v>
      </c>
      <c r="B51" s="1047" t="s">
        <v>709</v>
      </c>
      <c r="C51" s="942" t="s">
        <v>710</v>
      </c>
      <c r="D51" s="799">
        <v>45504</v>
      </c>
      <c r="E51" s="799">
        <f>D51+5</f>
        <v>45509</v>
      </c>
      <c r="F51" s="767"/>
      <c r="G51" s="757">
        <f>G49+7</f>
        <v>45496</v>
      </c>
      <c r="H51" s="615">
        <f>WEEKNUM(G51)</f>
        <v>30</v>
      </c>
      <c r="I51" s="145"/>
      <c r="J51" s="145"/>
      <c r="K51" s="145"/>
    </row>
    <row r="52" spans="1:11" s="147" customFormat="1" ht="20.100000000000001" hidden="1" customHeight="1">
      <c r="A52" s="873"/>
      <c r="B52" s="1047" t="s">
        <v>653</v>
      </c>
      <c r="C52" s="942" t="s">
        <v>711</v>
      </c>
      <c r="D52" s="799">
        <v>45511</v>
      </c>
      <c r="E52" s="799">
        <f>D52+5</f>
        <v>45516</v>
      </c>
      <c r="F52" s="767"/>
      <c r="G52" s="757">
        <f>G50+7</f>
        <v>45503</v>
      </c>
      <c r="H52" s="615">
        <f t="shared" si="17"/>
        <v>31</v>
      </c>
      <c r="I52" s="145"/>
      <c r="J52" s="145"/>
      <c r="K52" s="145"/>
    </row>
    <row r="53" spans="1:11" s="147" customFormat="1" ht="20.100000000000001" hidden="1" customHeight="1">
      <c r="A53" s="873" t="s">
        <v>702</v>
      </c>
      <c r="B53" s="924" t="s">
        <v>307</v>
      </c>
      <c r="C53" s="942" t="s">
        <v>712</v>
      </c>
      <c r="D53" s="799">
        <v>45492</v>
      </c>
      <c r="E53" s="799">
        <f>D53+5</f>
        <v>45497</v>
      </c>
      <c r="F53" s="767"/>
      <c r="G53" s="757">
        <f t="shared" ref="G53" si="22">G52+7</f>
        <v>45510</v>
      </c>
      <c r="H53" s="615">
        <f t="shared" ref="H53" si="23">WEEKNUM(G53)</f>
        <v>32</v>
      </c>
      <c r="I53" s="145"/>
      <c r="J53" s="145"/>
      <c r="K53" s="145"/>
    </row>
    <row r="54" spans="1:11" s="147" customFormat="1" ht="20.100000000000001" hidden="1" customHeight="1">
      <c r="A54" s="873"/>
      <c r="B54" s="924" t="s">
        <v>705</v>
      </c>
      <c r="C54" s="942" t="s">
        <v>713</v>
      </c>
      <c r="D54" s="799">
        <v>45502</v>
      </c>
      <c r="E54" s="799">
        <f t="shared" ref="E54" si="24">D54+5</f>
        <v>45507</v>
      </c>
      <c r="F54" s="767"/>
      <c r="G54" s="757"/>
      <c r="H54" s="615">
        <f t="shared" ref="H54:H55" si="25">WEEKNUM(G54)</f>
        <v>0</v>
      </c>
      <c r="I54" s="145"/>
      <c r="J54" s="145"/>
      <c r="K54" s="145"/>
    </row>
    <row r="55" spans="1:11" s="147" customFormat="1" ht="20.100000000000001" hidden="1" customHeight="1">
      <c r="A55" s="873"/>
      <c r="B55" s="962" t="s">
        <v>643</v>
      </c>
      <c r="C55" s="942" t="s">
        <v>711</v>
      </c>
      <c r="D55" s="942">
        <v>45502</v>
      </c>
      <c r="E55" s="757">
        <f t="shared" ref="E55" si="26">D55+5</f>
        <v>45507</v>
      </c>
      <c r="F55" s="767"/>
      <c r="G55" s="757"/>
      <c r="H55" s="615">
        <f t="shared" si="25"/>
        <v>0</v>
      </c>
      <c r="I55" s="145"/>
      <c r="J55" s="145"/>
      <c r="K55" s="145"/>
    </row>
    <row r="56" spans="1:11" s="147" customFormat="1" ht="20.100000000000001" hidden="1" customHeight="1">
      <c r="A56" s="873"/>
      <c r="B56" s="962"/>
      <c r="C56" s="942"/>
      <c r="D56" s="942"/>
      <c r="E56" s="757"/>
      <c r="F56" s="767"/>
      <c r="G56" s="763"/>
      <c r="H56" s="614"/>
      <c r="I56" s="145"/>
      <c r="J56" s="145"/>
      <c r="K56" s="145"/>
    </row>
    <row r="57" spans="1:11" s="147" customFormat="1" ht="20.100000000000001" customHeight="1">
      <c r="A57" s="873"/>
      <c r="B57" s="1049"/>
      <c r="C57" s="763"/>
      <c r="D57" s="763"/>
      <c r="E57" s="763"/>
      <c r="F57" s="767"/>
      <c r="G57" s="763"/>
      <c r="H57" s="614"/>
      <c r="I57" s="145"/>
      <c r="J57" s="145"/>
      <c r="K57" s="145"/>
    </row>
    <row r="58" spans="1:11" s="147" customFormat="1" ht="18.75" hidden="1" customHeight="1">
      <c r="A58" s="855"/>
      <c r="B58" s="762"/>
      <c r="C58" s="750"/>
      <c r="D58" s="751"/>
      <c r="E58" s="763"/>
      <c r="F58" s="767"/>
      <c r="G58" s="424"/>
      <c r="H58" s="424"/>
      <c r="I58" s="751"/>
      <c r="J58" s="145"/>
      <c r="K58" s="145"/>
    </row>
    <row r="59" spans="1:11" s="193" customFormat="1" ht="33" hidden="1" customHeight="1">
      <c r="A59" s="804"/>
      <c r="B59" s="1593" t="s">
        <v>3</v>
      </c>
      <c r="C59" s="1603"/>
      <c r="D59" s="1595" t="s">
        <v>247</v>
      </c>
      <c r="E59" s="928" t="s">
        <v>714</v>
      </c>
      <c r="F59" s="937" t="s">
        <v>147</v>
      </c>
      <c r="G59" s="928" t="s">
        <v>114</v>
      </c>
      <c r="H59" s="928" t="s">
        <v>103</v>
      </c>
      <c r="I59" s="928" t="s">
        <v>59</v>
      </c>
      <c r="J59" s="768"/>
    </row>
    <row r="60" spans="1:11" s="193" customFormat="1" ht="21" hidden="1" customHeight="1">
      <c r="A60" s="804"/>
      <c r="B60" s="931" t="s">
        <v>249</v>
      </c>
      <c r="C60" s="931" t="s">
        <v>250</v>
      </c>
      <c r="D60" s="1596"/>
      <c r="E60" s="927" t="s">
        <v>715</v>
      </c>
      <c r="F60" s="963" t="s">
        <v>56</v>
      </c>
      <c r="G60" s="963" t="s">
        <v>163</v>
      </c>
      <c r="H60" s="963" t="s">
        <v>185</v>
      </c>
      <c r="I60" s="963" t="s">
        <v>716</v>
      </c>
      <c r="J60" s="768"/>
      <c r="K60" s="1030" t="s">
        <v>252</v>
      </c>
    </row>
    <row r="61" spans="1:11" s="193" customFormat="1" ht="21" hidden="1" customHeight="1">
      <c r="A61" s="804"/>
      <c r="B61" s="801" t="s">
        <v>717</v>
      </c>
      <c r="C61" s="801" t="s">
        <v>718</v>
      </c>
      <c r="D61" s="617">
        <v>45262</v>
      </c>
      <c r="E61" s="801">
        <f t="shared" ref="E61:E78" si="27">D61+2</f>
        <v>45264</v>
      </c>
      <c r="F61" s="801">
        <f t="shared" ref="F61:F78" si="28">D61+5</f>
        <v>45267</v>
      </c>
      <c r="G61" s="801">
        <f t="shared" ref="G61:G78" si="29">D61+10</f>
        <v>45272</v>
      </c>
      <c r="H61" s="801">
        <f t="shared" ref="H61:H78" si="30">D61+16</f>
        <v>45278</v>
      </c>
      <c r="I61" s="801">
        <f t="shared" ref="I61:I78" si="31">D61+21</f>
        <v>45283</v>
      </c>
      <c r="J61" s="768">
        <v>45263</v>
      </c>
      <c r="K61" s="751"/>
    </row>
    <row r="62" spans="1:11" s="193" customFormat="1" ht="21" hidden="1" customHeight="1">
      <c r="A62" s="804"/>
      <c r="B62" s="801" t="s">
        <v>719</v>
      </c>
      <c r="C62" s="801" t="s">
        <v>720</v>
      </c>
      <c r="D62" s="617">
        <v>45269</v>
      </c>
      <c r="E62" s="801">
        <f t="shared" si="27"/>
        <v>45271</v>
      </c>
      <c r="F62" s="801">
        <f t="shared" si="28"/>
        <v>45274</v>
      </c>
      <c r="G62" s="801">
        <f t="shared" si="29"/>
        <v>45279</v>
      </c>
      <c r="H62" s="801">
        <f t="shared" si="30"/>
        <v>45285</v>
      </c>
      <c r="I62" s="801">
        <f t="shared" si="31"/>
        <v>45290</v>
      </c>
      <c r="J62" s="768">
        <v>45270</v>
      </c>
      <c r="K62" s="751"/>
    </row>
    <row r="63" spans="1:11" s="193" customFormat="1" ht="21" hidden="1" customHeight="1">
      <c r="A63" s="804"/>
      <c r="B63" s="801" t="s">
        <v>721</v>
      </c>
      <c r="C63" s="801" t="s">
        <v>722</v>
      </c>
      <c r="D63" s="617">
        <v>45277</v>
      </c>
      <c r="E63" s="801">
        <f t="shared" si="27"/>
        <v>45279</v>
      </c>
      <c r="F63" s="801">
        <f t="shared" si="28"/>
        <v>45282</v>
      </c>
      <c r="G63" s="801">
        <f t="shared" si="29"/>
        <v>45287</v>
      </c>
      <c r="H63" s="801">
        <f t="shared" si="30"/>
        <v>45293</v>
      </c>
      <c r="I63" s="801">
        <f t="shared" si="31"/>
        <v>45298</v>
      </c>
      <c r="J63" s="768">
        <v>45277</v>
      </c>
      <c r="K63" s="751"/>
    </row>
    <row r="64" spans="1:11" s="193" customFormat="1" ht="21" hidden="1" customHeight="1">
      <c r="A64" s="804" t="s">
        <v>723</v>
      </c>
      <c r="B64" s="617" t="s">
        <v>724</v>
      </c>
      <c r="C64" s="801" t="s">
        <v>725</v>
      </c>
      <c r="D64" s="617">
        <v>45285</v>
      </c>
      <c r="E64" s="801">
        <f t="shared" si="27"/>
        <v>45287</v>
      </c>
      <c r="F64" s="801">
        <f t="shared" si="28"/>
        <v>45290</v>
      </c>
      <c r="G64" s="801">
        <f t="shared" si="29"/>
        <v>45295</v>
      </c>
      <c r="H64" s="801">
        <f t="shared" si="30"/>
        <v>45301</v>
      </c>
      <c r="I64" s="801">
        <f t="shared" si="31"/>
        <v>45306</v>
      </c>
      <c r="J64" s="768">
        <v>45284</v>
      </c>
      <c r="K64" s="751"/>
    </row>
    <row r="65" spans="1:11" s="193" customFormat="1" ht="21" hidden="1" customHeight="1">
      <c r="A65" s="804"/>
      <c r="B65" s="801" t="s">
        <v>726</v>
      </c>
      <c r="C65" s="801" t="s">
        <v>727</v>
      </c>
      <c r="D65" s="617">
        <v>45294</v>
      </c>
      <c r="E65" s="801">
        <f t="shared" si="27"/>
        <v>45296</v>
      </c>
      <c r="F65" s="802">
        <f t="shared" si="28"/>
        <v>45299</v>
      </c>
      <c r="G65" s="801">
        <f t="shared" si="29"/>
        <v>45304</v>
      </c>
      <c r="H65" s="801">
        <f t="shared" si="30"/>
        <v>45310</v>
      </c>
      <c r="I65" s="801">
        <f t="shared" si="31"/>
        <v>45315</v>
      </c>
      <c r="J65" s="768">
        <v>45291</v>
      </c>
      <c r="K65" s="751"/>
    </row>
    <row r="66" spans="1:11" s="193" customFormat="1" ht="21" hidden="1" customHeight="1">
      <c r="A66" s="804"/>
      <c r="B66" s="801" t="s">
        <v>728</v>
      </c>
      <c r="C66" s="801" t="s">
        <v>729</v>
      </c>
      <c r="D66" s="617">
        <v>44932</v>
      </c>
      <c r="E66" s="801">
        <f t="shared" si="27"/>
        <v>44934</v>
      </c>
      <c r="F66" s="801">
        <f t="shared" si="28"/>
        <v>44937</v>
      </c>
      <c r="G66" s="801">
        <f t="shared" si="29"/>
        <v>44942</v>
      </c>
      <c r="H66" s="801">
        <f t="shared" si="30"/>
        <v>44948</v>
      </c>
      <c r="I66" s="801">
        <f t="shared" si="31"/>
        <v>44953</v>
      </c>
      <c r="J66" s="768">
        <v>45298</v>
      </c>
      <c r="K66" s="751"/>
    </row>
    <row r="67" spans="1:11" s="193" customFormat="1" ht="21" hidden="1" customHeight="1">
      <c r="A67" s="804" t="s">
        <v>730</v>
      </c>
      <c r="B67" s="801" t="s">
        <v>731</v>
      </c>
      <c r="C67" s="801" t="s">
        <v>732</v>
      </c>
      <c r="D67" s="617">
        <f t="shared" ref="D67:D69" si="32">D66+7</f>
        <v>44939</v>
      </c>
      <c r="E67" s="801">
        <f t="shared" si="27"/>
        <v>44941</v>
      </c>
      <c r="F67" s="801">
        <f t="shared" si="28"/>
        <v>44944</v>
      </c>
      <c r="G67" s="801">
        <f t="shared" si="29"/>
        <v>44949</v>
      </c>
      <c r="H67" s="801">
        <f t="shared" si="30"/>
        <v>44955</v>
      </c>
      <c r="I67" s="801">
        <f t="shared" si="31"/>
        <v>44960</v>
      </c>
      <c r="J67" s="768">
        <v>45305</v>
      </c>
      <c r="K67" s="751"/>
    </row>
    <row r="68" spans="1:11" s="193" customFormat="1" ht="21" hidden="1" customHeight="1">
      <c r="A68" s="804"/>
      <c r="B68" s="801" t="s">
        <v>717</v>
      </c>
      <c r="C68" s="801" t="s">
        <v>733</v>
      </c>
      <c r="D68" s="617">
        <f t="shared" si="32"/>
        <v>44946</v>
      </c>
      <c r="E68" s="801">
        <f t="shared" si="27"/>
        <v>44948</v>
      </c>
      <c r="F68" s="802">
        <f t="shared" si="28"/>
        <v>44951</v>
      </c>
      <c r="G68" s="801">
        <f t="shared" si="29"/>
        <v>44956</v>
      </c>
      <c r="H68" s="801">
        <f t="shared" si="30"/>
        <v>44962</v>
      </c>
      <c r="I68" s="802">
        <f t="shared" si="31"/>
        <v>44967</v>
      </c>
      <c r="J68" s="768">
        <v>45312</v>
      </c>
      <c r="K68" s="751"/>
    </row>
    <row r="69" spans="1:11" s="193" customFormat="1" ht="21" hidden="1" customHeight="1">
      <c r="A69" s="804"/>
      <c r="B69" s="801" t="s">
        <v>719</v>
      </c>
      <c r="C69" s="801" t="s">
        <v>734</v>
      </c>
      <c r="D69" s="617">
        <f t="shared" si="32"/>
        <v>44953</v>
      </c>
      <c r="E69" s="801">
        <f t="shared" si="27"/>
        <v>44955</v>
      </c>
      <c r="F69" s="802">
        <f t="shared" si="28"/>
        <v>44958</v>
      </c>
      <c r="G69" s="801">
        <f t="shared" si="29"/>
        <v>44963</v>
      </c>
      <c r="H69" s="801">
        <f t="shared" si="30"/>
        <v>44969</v>
      </c>
      <c r="I69" s="802">
        <f t="shared" si="31"/>
        <v>44974</v>
      </c>
      <c r="J69" s="768">
        <v>45319</v>
      </c>
      <c r="K69" s="751"/>
    </row>
    <row r="70" spans="1:11" s="193" customFormat="1" ht="18" hidden="1" customHeight="1">
      <c r="A70" s="804"/>
      <c r="B70" s="801" t="s">
        <v>721</v>
      </c>
      <c r="C70" s="801" t="s">
        <v>735</v>
      </c>
      <c r="D70" s="617">
        <v>45330</v>
      </c>
      <c r="E70" s="801">
        <f t="shared" si="27"/>
        <v>45332</v>
      </c>
      <c r="F70" s="801">
        <f t="shared" si="28"/>
        <v>45335</v>
      </c>
      <c r="G70" s="801">
        <f t="shared" si="29"/>
        <v>45340</v>
      </c>
      <c r="H70" s="801">
        <f t="shared" si="30"/>
        <v>45346</v>
      </c>
      <c r="I70" s="801">
        <f t="shared" si="31"/>
        <v>45351</v>
      </c>
      <c r="J70" s="768">
        <v>45326</v>
      </c>
      <c r="K70" s="751"/>
    </row>
    <row r="71" spans="1:11" s="193" customFormat="1" ht="18" hidden="1" customHeight="1">
      <c r="A71" s="804"/>
      <c r="B71" s="801" t="s">
        <v>724</v>
      </c>
      <c r="C71" s="801" t="s">
        <v>736</v>
      </c>
      <c r="D71" s="617">
        <v>45333</v>
      </c>
      <c r="E71" s="801">
        <f t="shared" si="27"/>
        <v>45335</v>
      </c>
      <c r="F71" s="801">
        <f t="shared" si="28"/>
        <v>45338</v>
      </c>
      <c r="G71" s="801">
        <f t="shared" si="29"/>
        <v>45343</v>
      </c>
      <c r="H71" s="801">
        <f t="shared" si="30"/>
        <v>45349</v>
      </c>
      <c r="I71" s="801">
        <f t="shared" si="31"/>
        <v>45354</v>
      </c>
      <c r="K71" s="751"/>
    </row>
    <row r="72" spans="1:11" s="193" customFormat="1" ht="18" hidden="1" customHeight="1">
      <c r="A72" s="804"/>
      <c r="B72" s="801" t="s">
        <v>726</v>
      </c>
      <c r="C72" s="801" t="s">
        <v>737</v>
      </c>
      <c r="D72" s="617">
        <v>45340</v>
      </c>
      <c r="E72" s="801">
        <f t="shared" si="27"/>
        <v>45342</v>
      </c>
      <c r="F72" s="801">
        <f t="shared" si="28"/>
        <v>45345</v>
      </c>
      <c r="G72" s="801">
        <f t="shared" si="29"/>
        <v>45350</v>
      </c>
      <c r="H72" s="801">
        <f t="shared" si="30"/>
        <v>45356</v>
      </c>
      <c r="I72" s="801">
        <f t="shared" si="31"/>
        <v>45361</v>
      </c>
      <c r="K72" s="751"/>
    </row>
    <row r="73" spans="1:11" s="193" customFormat="1" ht="18" hidden="1" customHeight="1">
      <c r="A73" s="804" t="s">
        <v>738</v>
      </c>
      <c r="B73" s="803" t="s">
        <v>717</v>
      </c>
      <c r="C73" s="801" t="s">
        <v>739</v>
      </c>
      <c r="D73" s="617">
        <v>45347</v>
      </c>
      <c r="E73" s="801">
        <f t="shared" si="27"/>
        <v>45349</v>
      </c>
      <c r="F73" s="801">
        <f t="shared" si="28"/>
        <v>45352</v>
      </c>
      <c r="G73" s="801">
        <f t="shared" si="29"/>
        <v>45357</v>
      </c>
      <c r="H73" s="801">
        <f t="shared" si="30"/>
        <v>45363</v>
      </c>
      <c r="I73" s="801">
        <f t="shared" si="31"/>
        <v>45368</v>
      </c>
      <c r="K73" s="751">
        <v>45282</v>
      </c>
    </row>
    <row r="74" spans="1:11" s="193" customFormat="1" ht="18" hidden="1" customHeight="1">
      <c r="A74" s="804" t="s">
        <v>740</v>
      </c>
      <c r="B74" s="803" t="s">
        <v>728</v>
      </c>
      <c r="C74" s="801" t="s">
        <v>741</v>
      </c>
      <c r="D74" s="617">
        <v>45358</v>
      </c>
      <c r="E74" s="801">
        <f t="shared" si="27"/>
        <v>45360</v>
      </c>
      <c r="F74" s="801">
        <f t="shared" si="28"/>
        <v>45363</v>
      </c>
      <c r="G74" s="801">
        <f t="shared" si="29"/>
        <v>45368</v>
      </c>
      <c r="H74" s="801">
        <f t="shared" si="30"/>
        <v>45374</v>
      </c>
      <c r="I74" s="801">
        <f t="shared" si="31"/>
        <v>45379</v>
      </c>
      <c r="K74" s="751"/>
    </row>
    <row r="75" spans="1:11" s="193" customFormat="1" ht="18" hidden="1" customHeight="1">
      <c r="A75" s="804" t="s">
        <v>742</v>
      </c>
      <c r="B75" s="803" t="s">
        <v>731</v>
      </c>
      <c r="C75" s="801" t="s">
        <v>743</v>
      </c>
      <c r="D75" s="617">
        <v>45360</v>
      </c>
      <c r="E75" s="801">
        <f t="shared" si="27"/>
        <v>45362</v>
      </c>
      <c r="F75" s="801">
        <f t="shared" si="28"/>
        <v>45365</v>
      </c>
      <c r="G75" s="801">
        <f t="shared" si="29"/>
        <v>45370</v>
      </c>
      <c r="H75" s="801">
        <f t="shared" si="30"/>
        <v>45376</v>
      </c>
      <c r="I75" s="801">
        <f t="shared" si="31"/>
        <v>45381</v>
      </c>
      <c r="K75" s="751"/>
    </row>
    <row r="76" spans="1:11" s="193" customFormat="1" ht="18" hidden="1" customHeight="1">
      <c r="A76" s="804"/>
      <c r="B76" s="801" t="s">
        <v>719</v>
      </c>
      <c r="C76" s="801" t="s">
        <v>744</v>
      </c>
      <c r="D76" s="617">
        <v>45369</v>
      </c>
      <c r="E76" s="801">
        <f t="shared" si="27"/>
        <v>45371</v>
      </c>
      <c r="F76" s="801">
        <f t="shared" si="28"/>
        <v>45374</v>
      </c>
      <c r="G76" s="801">
        <f t="shared" si="29"/>
        <v>45379</v>
      </c>
      <c r="H76" s="801">
        <f t="shared" si="30"/>
        <v>45385</v>
      </c>
      <c r="I76" s="801">
        <f t="shared" si="31"/>
        <v>45390</v>
      </c>
      <c r="K76" s="751"/>
    </row>
    <row r="77" spans="1:11" s="193" customFormat="1" ht="18" hidden="1" customHeight="1">
      <c r="A77" s="804"/>
      <c r="B77" s="894" t="s">
        <v>721</v>
      </c>
      <c r="C77" s="894" t="s">
        <v>745</v>
      </c>
      <c r="D77" s="757">
        <v>45381</v>
      </c>
      <c r="E77" s="801">
        <f t="shared" si="27"/>
        <v>45383</v>
      </c>
      <c r="F77" s="801">
        <f t="shared" si="28"/>
        <v>45386</v>
      </c>
      <c r="G77" s="801">
        <f t="shared" si="29"/>
        <v>45391</v>
      </c>
      <c r="H77" s="801">
        <f t="shared" si="30"/>
        <v>45397</v>
      </c>
      <c r="I77" s="801">
        <f t="shared" si="31"/>
        <v>45402</v>
      </c>
      <c r="K77" s="751"/>
    </row>
    <row r="78" spans="1:11" s="193" customFormat="1" ht="18" hidden="1" customHeight="1">
      <c r="A78" s="804"/>
      <c r="B78" s="894" t="s">
        <v>724</v>
      </c>
      <c r="C78" s="894" t="s">
        <v>746</v>
      </c>
      <c r="D78" s="757">
        <v>45385</v>
      </c>
      <c r="E78" s="801">
        <f t="shared" si="27"/>
        <v>45387</v>
      </c>
      <c r="F78" s="801">
        <f t="shared" si="28"/>
        <v>45390</v>
      </c>
      <c r="G78" s="801">
        <f t="shared" si="29"/>
        <v>45395</v>
      </c>
      <c r="H78" s="801">
        <f t="shared" si="30"/>
        <v>45401</v>
      </c>
      <c r="I78" s="801">
        <f t="shared" si="31"/>
        <v>45406</v>
      </c>
      <c r="K78" s="751"/>
    </row>
    <row r="79" spans="1:11" s="193" customFormat="1" ht="18" hidden="1" customHeight="1">
      <c r="A79" s="804"/>
      <c r="B79" s="894" t="s">
        <v>726</v>
      </c>
      <c r="C79" s="894" t="s">
        <v>747</v>
      </c>
      <c r="D79" s="757">
        <v>45388</v>
      </c>
      <c r="E79" s="801">
        <f>D79+2</f>
        <v>45390</v>
      </c>
      <c r="F79" s="801">
        <f>D79+5</f>
        <v>45393</v>
      </c>
      <c r="G79" s="801">
        <f>D79+10</f>
        <v>45398</v>
      </c>
      <c r="H79" s="801">
        <f>D79+16</f>
        <v>45404</v>
      </c>
      <c r="I79" s="801">
        <f>D79+21</f>
        <v>45409</v>
      </c>
      <c r="K79" s="751"/>
    </row>
    <row r="80" spans="1:11" s="193" customFormat="1" ht="18" hidden="1" customHeight="1">
      <c r="A80" s="804" t="s">
        <v>738</v>
      </c>
      <c r="B80" s="964" t="s">
        <v>717</v>
      </c>
      <c r="C80" s="942" t="s">
        <v>748</v>
      </c>
      <c r="D80" s="942">
        <v>45394</v>
      </c>
      <c r="E80" s="801">
        <f t="shared" ref="E80:E84" si="33">D80+2</f>
        <v>45396</v>
      </c>
      <c r="F80" s="801">
        <f t="shared" ref="F80:F84" si="34">D80+5</f>
        <v>45399</v>
      </c>
      <c r="G80" s="801">
        <f t="shared" ref="G80:G89" si="35">D80+10</f>
        <v>45404</v>
      </c>
      <c r="H80" s="801">
        <f t="shared" ref="H80:H89" si="36">D80+16</f>
        <v>45410</v>
      </c>
      <c r="I80" s="801">
        <f t="shared" ref="I80:I89" si="37">D80+21</f>
        <v>45415</v>
      </c>
      <c r="K80" s="751"/>
    </row>
    <row r="81" spans="1:11" s="193" customFormat="1" ht="18" hidden="1" customHeight="1">
      <c r="A81" s="804" t="s">
        <v>728</v>
      </c>
      <c r="B81" s="1012" t="s">
        <v>283</v>
      </c>
      <c r="C81" s="942" t="s">
        <v>749</v>
      </c>
      <c r="D81" s="799">
        <v>45406</v>
      </c>
      <c r="E81" s="849">
        <f t="shared" si="33"/>
        <v>45408</v>
      </c>
      <c r="F81" s="849">
        <f t="shared" si="34"/>
        <v>45411</v>
      </c>
      <c r="G81" s="849">
        <f t="shared" si="35"/>
        <v>45416</v>
      </c>
      <c r="H81" s="849">
        <f t="shared" si="36"/>
        <v>45422</v>
      </c>
      <c r="I81" s="849">
        <f t="shared" si="37"/>
        <v>45427</v>
      </c>
      <c r="K81" s="751"/>
    </row>
    <row r="82" spans="1:11" s="193" customFormat="1" ht="18" hidden="1" customHeight="1">
      <c r="A82" s="804" t="s">
        <v>731</v>
      </c>
      <c r="B82" s="964" t="s">
        <v>728</v>
      </c>
      <c r="C82" s="942" t="s">
        <v>750</v>
      </c>
      <c r="D82" s="942">
        <v>45419</v>
      </c>
      <c r="E82" s="801">
        <f t="shared" si="33"/>
        <v>45421</v>
      </c>
      <c r="F82" s="801">
        <f t="shared" si="34"/>
        <v>45424</v>
      </c>
      <c r="G82" s="801">
        <f t="shared" si="35"/>
        <v>45429</v>
      </c>
      <c r="H82" s="801">
        <f t="shared" si="36"/>
        <v>45435</v>
      </c>
      <c r="I82" s="801">
        <f t="shared" si="37"/>
        <v>45440</v>
      </c>
      <c r="K82" s="751"/>
    </row>
    <row r="83" spans="1:11" s="193" customFormat="1" ht="20.100000000000001" hidden="1" customHeight="1">
      <c r="A83" s="804" t="s">
        <v>751</v>
      </c>
      <c r="B83" s="942" t="s">
        <v>719</v>
      </c>
      <c r="C83" s="942" t="s">
        <v>752</v>
      </c>
      <c r="D83" s="942">
        <v>45426</v>
      </c>
      <c r="E83" s="801">
        <v>45423</v>
      </c>
      <c r="F83" s="801">
        <f t="shared" si="34"/>
        <v>45431</v>
      </c>
      <c r="G83" s="801">
        <f t="shared" si="35"/>
        <v>45436</v>
      </c>
      <c r="H83" s="801">
        <f t="shared" si="36"/>
        <v>45442</v>
      </c>
      <c r="I83" s="801">
        <f t="shared" si="37"/>
        <v>45447</v>
      </c>
      <c r="K83" s="751"/>
    </row>
    <row r="84" spans="1:11" s="193" customFormat="1" ht="20.100000000000001" hidden="1" customHeight="1">
      <c r="A84" s="804" t="s">
        <v>721</v>
      </c>
      <c r="B84" s="942" t="s">
        <v>724</v>
      </c>
      <c r="C84" s="942" t="s">
        <v>753</v>
      </c>
      <c r="D84" s="942">
        <v>45423</v>
      </c>
      <c r="E84" s="801">
        <f t="shared" si="33"/>
        <v>45425</v>
      </c>
      <c r="F84" s="801">
        <f t="shared" si="34"/>
        <v>45428</v>
      </c>
      <c r="G84" s="801">
        <f t="shared" si="35"/>
        <v>45433</v>
      </c>
      <c r="H84" s="801">
        <f t="shared" si="36"/>
        <v>45439</v>
      </c>
      <c r="I84" s="801">
        <f t="shared" si="37"/>
        <v>45444</v>
      </c>
      <c r="K84" s="751"/>
    </row>
    <row r="85" spans="1:11" s="193" customFormat="1" ht="20.100000000000001" hidden="1" customHeight="1">
      <c r="A85" s="804" t="s">
        <v>724</v>
      </c>
      <c r="B85" s="942" t="s">
        <v>721</v>
      </c>
      <c r="C85" s="942" t="s">
        <v>754</v>
      </c>
      <c r="D85" s="942">
        <f t="shared" ref="D85" si="38">D84+7</f>
        <v>45430</v>
      </c>
      <c r="E85" s="871" t="s">
        <v>283</v>
      </c>
      <c r="F85" s="871" t="s">
        <v>283</v>
      </c>
      <c r="G85" s="801">
        <f t="shared" si="35"/>
        <v>45440</v>
      </c>
      <c r="H85" s="801">
        <f t="shared" si="36"/>
        <v>45446</v>
      </c>
      <c r="I85" s="801">
        <f t="shared" si="37"/>
        <v>45451</v>
      </c>
      <c r="K85" s="751"/>
    </row>
    <row r="86" spans="1:11" s="193" customFormat="1" ht="20.100000000000001" hidden="1" customHeight="1">
      <c r="A86" s="804"/>
      <c r="B86" s="942" t="s">
        <v>726</v>
      </c>
      <c r="C86" s="942" t="s">
        <v>755</v>
      </c>
      <c r="D86" s="942">
        <v>45441</v>
      </c>
      <c r="E86" s="801">
        <f t="shared" ref="E86:E87" si="39">D86+2</f>
        <v>45443</v>
      </c>
      <c r="F86" s="801">
        <f t="shared" ref="F86" si="40">D86+5</f>
        <v>45446</v>
      </c>
      <c r="G86" s="801">
        <f t="shared" si="35"/>
        <v>45451</v>
      </c>
      <c r="H86" s="801">
        <f t="shared" si="36"/>
        <v>45457</v>
      </c>
      <c r="I86" s="801">
        <f t="shared" si="37"/>
        <v>45462</v>
      </c>
      <c r="K86" s="751"/>
    </row>
    <row r="87" spans="1:11" s="193" customFormat="1" ht="20.100000000000001" hidden="1" customHeight="1">
      <c r="A87" s="804" t="s">
        <v>717</v>
      </c>
      <c r="B87" s="942" t="s">
        <v>756</v>
      </c>
      <c r="C87" s="942" t="s">
        <v>757</v>
      </c>
      <c r="D87" s="942">
        <v>45454</v>
      </c>
      <c r="E87" s="801">
        <f t="shared" si="39"/>
        <v>45456</v>
      </c>
      <c r="F87" s="871" t="s">
        <v>283</v>
      </c>
      <c r="G87" s="801">
        <f t="shared" si="35"/>
        <v>45464</v>
      </c>
      <c r="H87" s="801">
        <f t="shared" si="36"/>
        <v>45470</v>
      </c>
      <c r="I87" s="871" t="s">
        <v>283</v>
      </c>
      <c r="K87" s="751"/>
    </row>
    <row r="88" spans="1:11" s="193" customFormat="1" ht="20.100000000000001" hidden="1" customHeight="1">
      <c r="A88" s="804" t="s">
        <v>758</v>
      </c>
      <c r="B88" s="942" t="s">
        <v>719</v>
      </c>
      <c r="C88" s="942" t="s">
        <v>759</v>
      </c>
      <c r="D88" s="942">
        <v>45457</v>
      </c>
      <c r="E88" s="871" t="s">
        <v>283</v>
      </c>
      <c r="F88" s="871" t="s">
        <v>283</v>
      </c>
      <c r="G88" s="801">
        <f t="shared" si="35"/>
        <v>45467</v>
      </c>
      <c r="H88" s="801">
        <f t="shared" si="36"/>
        <v>45473</v>
      </c>
      <c r="I88" s="801">
        <f t="shared" si="37"/>
        <v>45478</v>
      </c>
      <c r="K88" s="751"/>
    </row>
    <row r="89" spans="1:11" s="193" customFormat="1" ht="20.100000000000001" hidden="1" customHeight="1">
      <c r="A89" s="804" t="s">
        <v>760</v>
      </c>
      <c r="B89" s="942" t="s">
        <v>731</v>
      </c>
      <c r="C89" s="942" t="s">
        <v>761</v>
      </c>
      <c r="D89" s="942">
        <v>45461</v>
      </c>
      <c r="E89" s="801">
        <f t="shared" ref="E89" si="41">D89+2</f>
        <v>45463</v>
      </c>
      <c r="F89" s="801">
        <f t="shared" ref="F89" si="42">D89+5</f>
        <v>45466</v>
      </c>
      <c r="G89" s="801">
        <f t="shared" si="35"/>
        <v>45471</v>
      </c>
      <c r="H89" s="801">
        <f t="shared" si="36"/>
        <v>45477</v>
      </c>
      <c r="I89" s="801">
        <f t="shared" si="37"/>
        <v>45482</v>
      </c>
      <c r="K89" s="751"/>
    </row>
    <row r="90" spans="1:11" s="193" customFormat="1" ht="20.100000000000001" hidden="1" customHeight="1">
      <c r="A90" s="804" t="s">
        <v>762</v>
      </c>
      <c r="B90" s="1011" t="s">
        <v>459</v>
      </c>
      <c r="C90" s="942" t="s">
        <v>763</v>
      </c>
      <c r="D90" s="942">
        <v>45507</v>
      </c>
      <c r="E90" s="801">
        <f>D90+1</f>
        <v>45508</v>
      </c>
      <c r="F90" s="801">
        <f>D90+13</f>
        <v>45520</v>
      </c>
      <c r="G90" s="801">
        <f>D90+15</f>
        <v>45522</v>
      </c>
      <c r="H90" s="801">
        <f>D90+17</f>
        <v>45524</v>
      </c>
      <c r="I90" s="801">
        <f>D90+28</f>
        <v>45535</v>
      </c>
      <c r="K90" s="615" t="e">
        <f>WEEKNUM(#REF!)</f>
        <v>#REF!</v>
      </c>
    </row>
    <row r="91" spans="1:11" s="193" customFormat="1" ht="20.100000000000001" hidden="1" customHeight="1">
      <c r="A91" s="804"/>
      <c r="B91" s="942" t="s">
        <v>764</v>
      </c>
      <c r="C91" s="942" t="s">
        <v>765</v>
      </c>
      <c r="D91" s="942">
        <v>45521</v>
      </c>
      <c r="E91" s="801">
        <f t="shared" ref="E91:E93" si="43">D91+1</f>
        <v>45522</v>
      </c>
      <c r="F91" s="801">
        <f t="shared" ref="F91:F93" si="44">D91+13</f>
        <v>45534</v>
      </c>
      <c r="G91" s="801">
        <f t="shared" ref="G91:G93" si="45">D91+15</f>
        <v>45536</v>
      </c>
      <c r="H91" s="801">
        <f t="shared" ref="H91:H93" si="46">D91+17</f>
        <v>45538</v>
      </c>
      <c r="I91" s="801">
        <f t="shared" ref="I91:I93" si="47">D91+28</f>
        <v>45549</v>
      </c>
      <c r="K91" s="615" t="e">
        <f>WEEKNUM(#REF!)</f>
        <v>#REF!</v>
      </c>
    </row>
    <row r="92" spans="1:11" s="193" customFormat="1" ht="20.100000000000001" hidden="1" customHeight="1">
      <c r="A92" s="804" t="s">
        <v>766</v>
      </c>
      <c r="B92" s="1011" t="s">
        <v>307</v>
      </c>
      <c r="C92" s="942" t="s">
        <v>767</v>
      </c>
      <c r="D92" s="799">
        <v>45517</v>
      </c>
      <c r="E92" s="849">
        <f t="shared" si="43"/>
        <v>45518</v>
      </c>
      <c r="F92" s="849">
        <f t="shared" si="44"/>
        <v>45530</v>
      </c>
      <c r="G92" s="849">
        <f t="shared" si="45"/>
        <v>45532</v>
      </c>
      <c r="H92" s="849">
        <f t="shared" si="46"/>
        <v>45534</v>
      </c>
      <c r="I92" s="849">
        <f t="shared" si="47"/>
        <v>45545</v>
      </c>
      <c r="K92" s="615" t="e">
        <f>WEEKNUM(#REF!)</f>
        <v>#REF!</v>
      </c>
    </row>
    <row r="93" spans="1:11" s="193" customFormat="1" ht="20.100000000000001" hidden="1" customHeight="1">
      <c r="A93" s="804"/>
      <c r="B93" s="1011" t="s">
        <v>307</v>
      </c>
      <c r="C93" s="942" t="s">
        <v>768</v>
      </c>
      <c r="D93" s="799">
        <v>45537</v>
      </c>
      <c r="E93" s="849">
        <f t="shared" si="43"/>
        <v>45538</v>
      </c>
      <c r="F93" s="849">
        <f t="shared" si="44"/>
        <v>45550</v>
      </c>
      <c r="G93" s="849">
        <f t="shared" si="45"/>
        <v>45552</v>
      </c>
      <c r="H93" s="849">
        <f t="shared" si="46"/>
        <v>45554</v>
      </c>
      <c r="I93" s="849">
        <f t="shared" si="47"/>
        <v>45565</v>
      </c>
      <c r="K93" s="615" t="e">
        <f>WEEKNUM(#REF!)</f>
        <v>#REF!</v>
      </c>
    </row>
    <row r="94" spans="1:11" s="193" customFormat="1" ht="20.100000000000001" hidden="1" customHeight="1">
      <c r="A94" s="804" t="s">
        <v>643</v>
      </c>
      <c r="B94" s="942" t="s">
        <v>690</v>
      </c>
      <c r="C94" s="942" t="s">
        <v>769</v>
      </c>
      <c r="D94" s="871" t="s">
        <v>283</v>
      </c>
      <c r="E94" s="849" t="e">
        <f>D94+1</f>
        <v>#VALUE!</v>
      </c>
      <c r="F94" s="849" t="e">
        <f>D94+13</f>
        <v>#VALUE!</v>
      </c>
      <c r="G94" s="849" t="e">
        <f>D94+15</f>
        <v>#VALUE!</v>
      </c>
      <c r="H94" s="849" t="e">
        <f>D94+17</f>
        <v>#VALUE!</v>
      </c>
      <c r="I94" s="849" t="e">
        <f>D94+28</f>
        <v>#VALUE!</v>
      </c>
      <c r="K94" s="615" t="e">
        <f>WEEKNUM(#REF!)</f>
        <v>#REF!</v>
      </c>
    </row>
    <row r="95" spans="1:11" s="193" customFormat="1" ht="20.100000000000001" hidden="1" customHeight="1">
      <c r="A95" s="804" t="s">
        <v>764</v>
      </c>
      <c r="B95" s="1011" t="s">
        <v>307</v>
      </c>
      <c r="C95" s="942" t="s">
        <v>770</v>
      </c>
      <c r="D95" s="799">
        <v>45545</v>
      </c>
      <c r="E95" s="849">
        <f>D95+1</f>
        <v>45546</v>
      </c>
      <c r="F95" s="849">
        <f>D95+13</f>
        <v>45558</v>
      </c>
      <c r="G95" s="849">
        <f>D95+15</f>
        <v>45560</v>
      </c>
      <c r="H95" s="849">
        <f>D95+17</f>
        <v>45562</v>
      </c>
      <c r="I95" s="849">
        <f>D95+28</f>
        <v>45573</v>
      </c>
      <c r="K95" s="615" t="e">
        <f>WEEKNUM(#REF!)</f>
        <v>#REF!</v>
      </c>
    </row>
    <row r="96" spans="1:11" s="193" customFormat="1" ht="20.100000000000001" hidden="1" customHeight="1">
      <c r="A96" s="804" t="s">
        <v>771</v>
      </c>
      <c r="B96" s="1011" t="s">
        <v>307</v>
      </c>
      <c r="C96" s="942" t="s">
        <v>772</v>
      </c>
      <c r="D96" s="799">
        <v>45551</v>
      </c>
      <c r="E96" s="849">
        <f t="shared" ref="E96:E98" si="48">D96+1</f>
        <v>45552</v>
      </c>
      <c r="F96" s="849">
        <f t="shared" ref="F96:F98" si="49">D96+13</f>
        <v>45564</v>
      </c>
      <c r="G96" s="849">
        <f t="shared" ref="G96:G98" si="50">D96+15</f>
        <v>45566</v>
      </c>
      <c r="H96" s="849">
        <f t="shared" ref="H96:H98" si="51">D96+17</f>
        <v>45568</v>
      </c>
      <c r="I96" s="849">
        <f t="shared" ref="I96:I98" si="52">D96+28</f>
        <v>45579</v>
      </c>
      <c r="K96" s="615" t="e">
        <f>WEEKNUM(#REF!)</f>
        <v>#REF!</v>
      </c>
    </row>
    <row r="97" spans="1:11" s="193" customFormat="1" ht="20.100000000000001" hidden="1" customHeight="1">
      <c r="A97" s="804" t="s">
        <v>773</v>
      </c>
      <c r="B97" s="942" t="s">
        <v>774</v>
      </c>
      <c r="C97" s="942" t="s">
        <v>775</v>
      </c>
      <c r="D97" s="942">
        <v>45562</v>
      </c>
      <c r="E97" s="801">
        <f t="shared" si="48"/>
        <v>45563</v>
      </c>
      <c r="F97" s="801">
        <f t="shared" si="49"/>
        <v>45575</v>
      </c>
      <c r="G97" s="801">
        <f t="shared" si="50"/>
        <v>45577</v>
      </c>
      <c r="H97" s="801">
        <f t="shared" si="51"/>
        <v>45579</v>
      </c>
      <c r="I97" s="801">
        <f t="shared" si="52"/>
        <v>45590</v>
      </c>
      <c r="K97" s="615" t="e">
        <f>WEEKNUM(#REF!)</f>
        <v>#REF!</v>
      </c>
    </row>
    <row r="98" spans="1:11" s="193" customFormat="1" ht="20.100000000000001" hidden="1" customHeight="1">
      <c r="A98" s="804" t="s">
        <v>253</v>
      </c>
      <c r="B98" s="942" t="s">
        <v>764</v>
      </c>
      <c r="C98" s="942" t="s">
        <v>776</v>
      </c>
      <c r="D98" s="871" t="s">
        <v>283</v>
      </c>
      <c r="E98" s="849" t="e">
        <f t="shared" si="48"/>
        <v>#VALUE!</v>
      </c>
      <c r="F98" s="849" t="e">
        <f t="shared" si="49"/>
        <v>#VALUE!</v>
      </c>
      <c r="G98" s="849" t="e">
        <f t="shared" si="50"/>
        <v>#VALUE!</v>
      </c>
      <c r="H98" s="849" t="e">
        <f t="shared" si="51"/>
        <v>#VALUE!</v>
      </c>
      <c r="I98" s="849" t="e">
        <f t="shared" si="52"/>
        <v>#VALUE!</v>
      </c>
      <c r="K98" s="615" t="e">
        <f>WEEKNUM(#REF!)</f>
        <v>#REF!</v>
      </c>
    </row>
    <row r="99" spans="1:11" s="193" customFormat="1" ht="20.100000000000001" hidden="1" customHeight="1">
      <c r="A99" s="804" t="s">
        <v>777</v>
      </c>
      <c r="B99" s="1011" t="s">
        <v>307</v>
      </c>
      <c r="C99" s="942" t="s">
        <v>778</v>
      </c>
      <c r="D99" s="799">
        <v>45566</v>
      </c>
      <c r="E99" s="849">
        <f t="shared" ref="E99:E101" si="53">D99+1</f>
        <v>45567</v>
      </c>
      <c r="F99" s="849">
        <f t="shared" ref="F99:F101" si="54">D99+13</f>
        <v>45579</v>
      </c>
      <c r="G99" s="849">
        <f t="shared" ref="G99:G101" si="55">D99+15</f>
        <v>45581</v>
      </c>
      <c r="H99" s="849">
        <f t="shared" ref="H99:H101" si="56">D99+17</f>
        <v>45583</v>
      </c>
      <c r="I99" s="849">
        <f t="shared" ref="I99:I101" si="57">D99+28</f>
        <v>45594</v>
      </c>
      <c r="K99" s="615" t="e">
        <f>WEEKNUM(#REF!)</f>
        <v>#REF!</v>
      </c>
    </row>
    <row r="100" spans="1:11" s="193" customFormat="1" ht="20.100000000000001" hidden="1" customHeight="1">
      <c r="A100" s="804"/>
      <c r="B100" s="942" t="s">
        <v>690</v>
      </c>
      <c r="C100" s="942" t="s">
        <v>779</v>
      </c>
      <c r="D100" s="942">
        <v>45593</v>
      </c>
      <c r="E100" s="871" t="s">
        <v>283</v>
      </c>
      <c r="F100" s="801">
        <f t="shared" si="54"/>
        <v>45606</v>
      </c>
      <c r="G100" s="801">
        <f t="shared" si="55"/>
        <v>45608</v>
      </c>
      <c r="H100" s="801">
        <f t="shared" si="56"/>
        <v>45610</v>
      </c>
      <c r="I100" s="801">
        <f t="shared" si="57"/>
        <v>45621</v>
      </c>
      <c r="K100" s="615" t="e">
        <f>WEEKNUM(#REF!)</f>
        <v>#REF!</v>
      </c>
    </row>
    <row r="101" spans="1:11" s="193" customFormat="1" ht="20.100000000000001" hidden="1" customHeight="1">
      <c r="A101" s="804"/>
      <c r="B101" s="942" t="s">
        <v>780</v>
      </c>
      <c r="C101" s="942" t="s">
        <v>781</v>
      </c>
      <c r="D101" s="871" t="s">
        <v>283</v>
      </c>
      <c r="E101" s="849" t="e">
        <f t="shared" si="53"/>
        <v>#VALUE!</v>
      </c>
      <c r="F101" s="849" t="e">
        <f t="shared" si="54"/>
        <v>#VALUE!</v>
      </c>
      <c r="G101" s="849" t="e">
        <f t="shared" si="55"/>
        <v>#VALUE!</v>
      </c>
      <c r="H101" s="849" t="e">
        <f t="shared" si="56"/>
        <v>#VALUE!</v>
      </c>
      <c r="I101" s="849" t="e">
        <f t="shared" si="57"/>
        <v>#VALUE!</v>
      </c>
      <c r="K101" s="615" t="e">
        <f>WEEKNUM(#REF!)</f>
        <v>#REF!</v>
      </c>
    </row>
    <row r="102" spans="1:11" s="193" customFormat="1" ht="20.100000000000001" hidden="1" customHeight="1">
      <c r="A102" s="804"/>
      <c r="B102" s="1011" t="s">
        <v>307</v>
      </c>
      <c r="C102" s="942" t="s">
        <v>782</v>
      </c>
      <c r="D102" s="799">
        <v>45595</v>
      </c>
      <c r="E102" s="849">
        <f t="shared" ref="E102:E105" si="58">D102+1</f>
        <v>45596</v>
      </c>
      <c r="F102" s="849">
        <f t="shared" ref="F102:F107" si="59">D102+13</f>
        <v>45608</v>
      </c>
      <c r="G102" s="849">
        <f t="shared" ref="G102:G107" si="60">D102+15</f>
        <v>45610</v>
      </c>
      <c r="H102" s="849">
        <f t="shared" ref="H102:H107" si="61">D102+17</f>
        <v>45612</v>
      </c>
      <c r="I102" s="849">
        <f t="shared" ref="I102:I107" si="62">D102+28</f>
        <v>45623</v>
      </c>
      <c r="K102" s="615" t="e">
        <f>WEEKNUM(#REF!)</f>
        <v>#REF!</v>
      </c>
    </row>
    <row r="103" spans="1:11" s="193" customFormat="1" ht="20.100000000000001" hidden="1" customHeight="1">
      <c r="A103" s="804" t="s">
        <v>764</v>
      </c>
      <c r="B103" s="942" t="s">
        <v>774</v>
      </c>
      <c r="C103" s="942" t="s">
        <v>783</v>
      </c>
      <c r="D103" s="942">
        <v>45598</v>
      </c>
      <c r="E103" s="871" t="s">
        <v>283</v>
      </c>
      <c r="F103" s="801">
        <f t="shared" si="59"/>
        <v>45611</v>
      </c>
      <c r="G103" s="801">
        <f t="shared" si="60"/>
        <v>45613</v>
      </c>
      <c r="H103" s="801">
        <f t="shared" si="61"/>
        <v>45615</v>
      </c>
      <c r="I103" s="801">
        <f t="shared" si="62"/>
        <v>45626</v>
      </c>
      <c r="K103" s="615" t="e">
        <f>WEEKNUM(#REF!)</f>
        <v>#REF!</v>
      </c>
    </row>
    <row r="104" spans="1:11" s="193" customFormat="1" ht="20.100000000000001" hidden="1" customHeight="1">
      <c r="A104" s="804" t="s">
        <v>784</v>
      </c>
      <c r="B104" s="942" t="s">
        <v>785</v>
      </c>
      <c r="C104" s="942" t="s">
        <v>786</v>
      </c>
      <c r="D104" s="942">
        <v>45612</v>
      </c>
      <c r="E104" s="801">
        <f t="shared" si="58"/>
        <v>45613</v>
      </c>
      <c r="F104" s="801">
        <f t="shared" si="59"/>
        <v>45625</v>
      </c>
      <c r="G104" s="801">
        <f t="shared" si="60"/>
        <v>45627</v>
      </c>
      <c r="H104" s="801">
        <f t="shared" si="61"/>
        <v>45629</v>
      </c>
      <c r="I104" s="801">
        <f t="shared" si="62"/>
        <v>45640</v>
      </c>
      <c r="K104" s="615" t="e">
        <f>WEEKNUM(#REF!)</f>
        <v>#REF!</v>
      </c>
    </row>
    <row r="105" spans="1:11" s="193" customFormat="1" ht="20.100000000000001" hidden="1" customHeight="1">
      <c r="A105" s="804"/>
      <c r="B105" s="1011" t="s">
        <v>307</v>
      </c>
      <c r="C105" s="942" t="s">
        <v>787</v>
      </c>
      <c r="D105" s="799">
        <v>45608</v>
      </c>
      <c r="E105" s="849">
        <f t="shared" si="58"/>
        <v>45609</v>
      </c>
      <c r="F105" s="849">
        <f t="shared" si="59"/>
        <v>45621</v>
      </c>
      <c r="G105" s="849">
        <f t="shared" si="60"/>
        <v>45623</v>
      </c>
      <c r="H105" s="849">
        <f t="shared" si="61"/>
        <v>45625</v>
      </c>
      <c r="I105" s="849">
        <f t="shared" si="62"/>
        <v>45636</v>
      </c>
      <c r="K105" s="615" t="e">
        <f>WEEKNUM(#REF!)</f>
        <v>#REF!</v>
      </c>
    </row>
    <row r="106" spans="1:11" s="193" customFormat="1" ht="20.100000000000001" hidden="1" customHeight="1">
      <c r="A106" s="804"/>
      <c r="B106" s="942" t="s">
        <v>780</v>
      </c>
      <c r="C106" s="942" t="s">
        <v>788</v>
      </c>
      <c r="D106" s="942">
        <v>45624</v>
      </c>
      <c r="E106" s="871" t="s">
        <v>283</v>
      </c>
      <c r="F106" s="801">
        <f t="shared" si="59"/>
        <v>45637</v>
      </c>
      <c r="G106" s="801">
        <f t="shared" si="60"/>
        <v>45639</v>
      </c>
      <c r="H106" s="801">
        <f t="shared" si="61"/>
        <v>45641</v>
      </c>
      <c r="I106" s="801">
        <f t="shared" si="62"/>
        <v>45652</v>
      </c>
      <c r="K106" s="615" t="e">
        <f>WEEKNUM(#REF!)</f>
        <v>#REF!</v>
      </c>
    </row>
    <row r="107" spans="1:11" s="193" customFormat="1" ht="20.100000000000001" hidden="1" customHeight="1">
      <c r="A107" s="804"/>
      <c r="B107" s="942" t="s">
        <v>690</v>
      </c>
      <c r="C107" s="942" t="s">
        <v>789</v>
      </c>
      <c r="D107" s="942">
        <v>45635</v>
      </c>
      <c r="E107" s="871" t="s">
        <v>283</v>
      </c>
      <c r="F107" s="801">
        <f t="shared" si="59"/>
        <v>45648</v>
      </c>
      <c r="G107" s="801">
        <f t="shared" si="60"/>
        <v>45650</v>
      </c>
      <c r="H107" s="801">
        <f t="shared" si="61"/>
        <v>45652</v>
      </c>
      <c r="I107" s="801">
        <f t="shared" si="62"/>
        <v>45663</v>
      </c>
      <c r="K107" s="615" t="e">
        <f>WEEKNUM(#REF!)</f>
        <v>#REF!</v>
      </c>
    </row>
    <row r="108" spans="1:11" s="193" customFormat="1" ht="20.100000000000001" hidden="1" customHeight="1">
      <c r="A108" s="804" t="s">
        <v>790</v>
      </c>
      <c r="B108" s="942" t="s">
        <v>774</v>
      </c>
      <c r="C108" s="942" t="s">
        <v>791</v>
      </c>
      <c r="D108" s="942">
        <v>45635</v>
      </c>
      <c r="E108" s="801">
        <f t="shared" ref="E108" si="63">D108+1</f>
        <v>45636</v>
      </c>
      <c r="F108" s="801">
        <f t="shared" ref="F108" si="64">D108+13</f>
        <v>45648</v>
      </c>
      <c r="G108" s="801">
        <f t="shared" ref="G108" si="65">D108+15</f>
        <v>45650</v>
      </c>
      <c r="H108" s="801">
        <f t="shared" ref="H108" si="66">D108+17</f>
        <v>45652</v>
      </c>
      <c r="I108" s="801">
        <f t="shared" ref="I108" si="67">D108+28</f>
        <v>45663</v>
      </c>
      <c r="K108" s="615" t="e">
        <f>WEEKNUM(#REF!)</f>
        <v>#REF!</v>
      </c>
    </row>
    <row r="109" spans="1:11" s="193" customFormat="1" ht="20.100000000000001" hidden="1" customHeight="1">
      <c r="A109" s="804" t="s">
        <v>792</v>
      </c>
      <c r="B109" s="988" t="s">
        <v>653</v>
      </c>
      <c r="C109" s="942" t="s">
        <v>793</v>
      </c>
      <c r="D109" s="871" t="s">
        <v>283</v>
      </c>
      <c r="E109" s="849"/>
      <c r="F109" s="849"/>
      <c r="G109" s="849"/>
      <c r="H109" s="849"/>
      <c r="I109" s="849"/>
      <c r="K109" s="615" t="e">
        <f>WEEKNUM(#REF!)</f>
        <v>#REF!</v>
      </c>
    </row>
    <row r="110" spans="1:11" s="193" customFormat="1" ht="20.100000000000001" hidden="1" customHeight="1">
      <c r="A110" s="804" t="s">
        <v>785</v>
      </c>
      <c r="B110" s="942" t="s">
        <v>790</v>
      </c>
      <c r="C110" s="942" t="s">
        <v>794</v>
      </c>
      <c r="D110" s="871" t="s">
        <v>283</v>
      </c>
      <c r="E110" s="849"/>
      <c r="F110" s="849"/>
      <c r="G110" s="849"/>
      <c r="H110" s="849"/>
      <c r="I110" s="849"/>
      <c r="K110" s="615" t="e">
        <f>WEEKNUM(#REF!)</f>
        <v>#REF!</v>
      </c>
    </row>
    <row r="111" spans="1:11" s="193" customFormat="1" ht="20.100000000000001" hidden="1" customHeight="1">
      <c r="A111" s="804"/>
      <c r="B111" s="942" t="s">
        <v>780</v>
      </c>
      <c r="C111" s="942" t="s">
        <v>795</v>
      </c>
      <c r="D111" s="871" t="s">
        <v>283</v>
      </c>
      <c r="E111" s="849"/>
      <c r="F111" s="849"/>
      <c r="G111" s="849"/>
      <c r="H111" s="849"/>
      <c r="I111" s="849"/>
      <c r="K111" s="615" t="e">
        <f>WEEKNUM(#REF!)</f>
        <v>#REF!</v>
      </c>
    </row>
    <row r="112" spans="1:11" s="193" customFormat="1" ht="20.100000000000001" hidden="1" customHeight="1">
      <c r="A112" s="804" t="s">
        <v>690</v>
      </c>
      <c r="B112" s="942" t="s">
        <v>796</v>
      </c>
      <c r="C112" s="942" t="s">
        <v>797</v>
      </c>
      <c r="D112" s="942">
        <v>45662</v>
      </c>
      <c r="E112" s="871" t="s">
        <v>283</v>
      </c>
      <c r="F112" s="801">
        <f t="shared" ref="F112:F115" si="68">D112+13</f>
        <v>45675</v>
      </c>
      <c r="G112" s="801">
        <f t="shared" ref="G112:G116" si="69">D112+15</f>
        <v>45677</v>
      </c>
      <c r="H112" s="801">
        <f t="shared" ref="H112:H116" si="70">D112+17</f>
        <v>45679</v>
      </c>
      <c r="I112" s="801">
        <f t="shared" ref="I112:I115" si="71">D112+28</f>
        <v>45690</v>
      </c>
      <c r="K112" s="615" t="e">
        <f>WEEKNUM(#REF!)</f>
        <v>#REF!</v>
      </c>
    </row>
    <row r="113" spans="1:11" s="193" customFormat="1" ht="20.100000000000001" hidden="1" customHeight="1">
      <c r="A113" s="804"/>
      <c r="B113" s="942" t="s">
        <v>774</v>
      </c>
      <c r="C113" s="942" t="s">
        <v>798</v>
      </c>
      <c r="D113" s="942">
        <v>45670</v>
      </c>
      <c r="E113" s="871" t="s">
        <v>283</v>
      </c>
      <c r="F113" s="801">
        <f t="shared" si="68"/>
        <v>45683</v>
      </c>
      <c r="G113" s="801">
        <f t="shared" si="69"/>
        <v>45685</v>
      </c>
      <c r="H113" s="801">
        <f t="shared" si="70"/>
        <v>45687</v>
      </c>
      <c r="I113" s="801">
        <f t="shared" si="71"/>
        <v>45698</v>
      </c>
      <c r="K113" s="615" t="e">
        <f>WEEKNUM(#REF!)</f>
        <v>#REF!</v>
      </c>
    </row>
    <row r="114" spans="1:11" s="193" customFormat="1" ht="20.100000000000001" hidden="1" customHeight="1">
      <c r="A114" s="804" t="s">
        <v>653</v>
      </c>
      <c r="B114" s="942" t="s">
        <v>690</v>
      </c>
      <c r="C114" s="942" t="s">
        <v>799</v>
      </c>
      <c r="D114" s="942">
        <v>45681</v>
      </c>
      <c r="E114" s="801">
        <f t="shared" ref="E114:E115" si="72">D114+1</f>
        <v>45682</v>
      </c>
      <c r="F114" s="801">
        <f t="shared" si="68"/>
        <v>45694</v>
      </c>
      <c r="G114" s="801">
        <f t="shared" si="69"/>
        <v>45696</v>
      </c>
      <c r="H114" s="801">
        <f t="shared" si="70"/>
        <v>45698</v>
      </c>
      <c r="I114" s="801">
        <f t="shared" si="71"/>
        <v>45709</v>
      </c>
      <c r="K114" s="615" t="e">
        <f>WEEKNUM(#REF!)</f>
        <v>#REF!</v>
      </c>
    </row>
    <row r="115" spans="1:11" s="193" customFormat="1" ht="20.100000000000001" hidden="1" customHeight="1">
      <c r="A115" s="804" t="s">
        <v>790</v>
      </c>
      <c r="B115" s="1011" t="s">
        <v>307</v>
      </c>
      <c r="C115" s="942" t="s">
        <v>800</v>
      </c>
      <c r="D115" s="799">
        <v>45678</v>
      </c>
      <c r="E115" s="849">
        <f t="shared" si="72"/>
        <v>45679</v>
      </c>
      <c r="F115" s="849">
        <f t="shared" si="68"/>
        <v>45691</v>
      </c>
      <c r="G115" s="849">
        <f t="shared" si="69"/>
        <v>45693</v>
      </c>
      <c r="H115" s="849">
        <f t="shared" si="70"/>
        <v>45695</v>
      </c>
      <c r="I115" s="849">
        <f t="shared" si="71"/>
        <v>45706</v>
      </c>
      <c r="K115" s="615" t="e">
        <f>WEEKNUM(#REF!)</f>
        <v>#REF!</v>
      </c>
    </row>
    <row r="116" spans="1:11" s="193" customFormat="1" ht="20.100000000000001" hidden="1" customHeight="1">
      <c r="A116" s="804"/>
      <c r="B116" s="942" t="s">
        <v>780</v>
      </c>
      <c r="C116" s="942" t="s">
        <v>801</v>
      </c>
      <c r="D116" s="942">
        <v>45690</v>
      </c>
      <c r="E116" s="871" t="s">
        <v>283</v>
      </c>
      <c r="F116" s="871" t="s">
        <v>283</v>
      </c>
      <c r="G116" s="801">
        <f t="shared" si="69"/>
        <v>45705</v>
      </c>
      <c r="H116" s="801">
        <f t="shared" si="70"/>
        <v>45707</v>
      </c>
      <c r="I116" s="871" t="s">
        <v>283</v>
      </c>
      <c r="K116" s="615" t="e">
        <f>WEEKNUM(#REF!)</f>
        <v>#REF!</v>
      </c>
    </row>
    <row r="117" spans="1:11" s="193" customFormat="1" ht="20.100000000000001" hidden="1" customHeight="1">
      <c r="A117" s="804" t="s">
        <v>796</v>
      </c>
      <c r="B117" s="942" t="s">
        <v>802</v>
      </c>
      <c r="C117" s="942" t="s">
        <v>803</v>
      </c>
      <c r="D117" s="942">
        <v>45700</v>
      </c>
      <c r="E117" s="871" t="s">
        <v>283</v>
      </c>
      <c r="F117" s="801">
        <f t="shared" ref="F117:F118" si="73">D117+13</f>
        <v>45713</v>
      </c>
      <c r="G117" s="801">
        <f t="shared" ref="G117:G119" si="74">D117+15</f>
        <v>45715</v>
      </c>
      <c r="H117" s="801">
        <f t="shared" ref="H117:H119" si="75">D117+17</f>
        <v>45717</v>
      </c>
      <c r="I117" s="801">
        <f t="shared" ref="I117:I119" si="76">D117+28</f>
        <v>45728</v>
      </c>
      <c r="K117" s="615" t="e">
        <f>WEEKNUM(#REF!)</f>
        <v>#REF!</v>
      </c>
    </row>
    <row r="118" spans="1:11" s="193" customFormat="1" ht="20.100000000000001" hidden="1" customHeight="1">
      <c r="A118" s="804"/>
      <c r="B118" s="942" t="s">
        <v>774</v>
      </c>
      <c r="C118" s="942" t="s">
        <v>804</v>
      </c>
      <c r="D118" s="942">
        <v>45703</v>
      </c>
      <c r="E118" s="871" t="s">
        <v>283</v>
      </c>
      <c r="F118" s="801">
        <f t="shared" si="73"/>
        <v>45716</v>
      </c>
      <c r="G118" s="801">
        <f t="shared" si="74"/>
        <v>45718</v>
      </c>
      <c r="H118" s="801">
        <f t="shared" si="75"/>
        <v>45720</v>
      </c>
      <c r="I118" s="801">
        <f t="shared" si="76"/>
        <v>45731</v>
      </c>
      <c r="K118" s="615" t="e">
        <f>WEEKNUM(#REF!)</f>
        <v>#REF!</v>
      </c>
    </row>
    <row r="119" spans="1:11" s="193" customFormat="1" ht="20.100000000000001" hidden="1" customHeight="1">
      <c r="A119" s="804" t="s">
        <v>785</v>
      </c>
      <c r="B119" s="942" t="s">
        <v>790</v>
      </c>
      <c r="C119" s="942" t="s">
        <v>805</v>
      </c>
      <c r="D119" s="942">
        <v>45722</v>
      </c>
      <c r="E119" s="871" t="s">
        <v>283</v>
      </c>
      <c r="F119" s="871" t="s">
        <v>283</v>
      </c>
      <c r="G119" s="801">
        <f t="shared" si="74"/>
        <v>45737</v>
      </c>
      <c r="H119" s="801">
        <f t="shared" si="75"/>
        <v>45739</v>
      </c>
      <c r="I119" s="801">
        <f t="shared" si="76"/>
        <v>45750</v>
      </c>
      <c r="K119" s="615" t="e">
        <f>WEEKNUM(#REF!)</f>
        <v>#REF!</v>
      </c>
    </row>
    <row r="120" spans="1:11" s="193" customFormat="1" ht="20.100000000000001" hidden="1" customHeight="1">
      <c r="A120" s="804" t="s">
        <v>690</v>
      </c>
      <c r="B120" s="1011" t="s">
        <v>307</v>
      </c>
      <c r="C120" s="942" t="s">
        <v>806</v>
      </c>
      <c r="D120" s="799"/>
      <c r="E120" s="849"/>
      <c r="F120" s="849"/>
      <c r="G120" s="849"/>
      <c r="H120" s="849"/>
      <c r="I120" s="849"/>
      <c r="K120" s="615" t="e">
        <f>WEEKNUM(#REF!)</f>
        <v>#REF!</v>
      </c>
    </row>
    <row r="121" spans="1:11" s="193" customFormat="1" ht="20.100000000000001" hidden="1" customHeight="1">
      <c r="A121" s="804"/>
      <c r="B121" s="942" t="s">
        <v>780</v>
      </c>
      <c r="C121" s="942" t="s">
        <v>807</v>
      </c>
      <c r="D121" s="942">
        <v>45731</v>
      </c>
      <c r="E121" s="801">
        <f t="shared" ref="E121" si="77">D121+1</f>
        <v>45732</v>
      </c>
      <c r="F121" s="801">
        <f t="shared" ref="F121" si="78">D121+13</f>
        <v>45744</v>
      </c>
      <c r="G121" s="801">
        <f t="shared" ref="G121" si="79">D121+15</f>
        <v>45746</v>
      </c>
      <c r="H121" s="801">
        <f t="shared" ref="H121" si="80">D121+17</f>
        <v>45748</v>
      </c>
      <c r="I121" s="801">
        <f t="shared" ref="I121" si="81">D121+28</f>
        <v>45759</v>
      </c>
      <c r="K121" s="615" t="e">
        <f>WEEKNUM(#REF!)</f>
        <v>#REF!</v>
      </c>
    </row>
    <row r="122" spans="1:11" s="18" customFormat="1" ht="20.100000000000001" hidden="1" customHeight="1">
      <c r="A122" s="853"/>
      <c r="B122" s="147" t="s">
        <v>464</v>
      </c>
      <c r="C122" s="11"/>
      <c r="D122" s="11"/>
      <c r="E122" s="11"/>
      <c r="F122" s="11"/>
      <c r="G122" s="11"/>
      <c r="H122" s="11"/>
      <c r="I122" s="11"/>
      <c r="J122" s="11"/>
    </row>
    <row r="123" spans="1:11" s="147" customFormat="1" ht="18.75" hidden="1" customHeight="1">
      <c r="A123" s="855"/>
      <c r="B123" s="762"/>
      <c r="C123" s="750"/>
      <c r="D123" s="751"/>
      <c r="E123" s="763"/>
      <c r="F123" s="767"/>
      <c r="G123" s="424"/>
      <c r="H123" s="424"/>
      <c r="I123" s="751"/>
      <c r="J123" s="145"/>
      <c r="K123" s="145"/>
    </row>
    <row r="124" spans="1:11" s="193" customFormat="1" ht="33" hidden="1" customHeight="1">
      <c r="A124" s="804"/>
      <c r="B124" s="1589" t="s">
        <v>3</v>
      </c>
      <c r="C124" s="1602"/>
      <c r="D124" s="1579" t="s">
        <v>247</v>
      </c>
      <c r="E124" s="1161" t="s">
        <v>147</v>
      </c>
      <c r="F124" s="1147" t="s">
        <v>114</v>
      </c>
      <c r="G124" s="1147" t="s">
        <v>103</v>
      </c>
      <c r="H124" s="1147" t="s">
        <v>59</v>
      </c>
      <c r="I124" s="1179"/>
      <c r="J124" s="1180"/>
    </row>
    <row r="125" spans="1:11" s="193" customFormat="1" ht="21" hidden="1" customHeight="1">
      <c r="A125" s="804"/>
      <c r="B125" s="1148" t="s">
        <v>249</v>
      </c>
      <c r="C125" s="1148" t="s">
        <v>250</v>
      </c>
      <c r="D125" s="1580"/>
      <c r="E125" s="1182" t="s">
        <v>56</v>
      </c>
      <c r="F125" s="1182" t="s">
        <v>58</v>
      </c>
      <c r="G125" s="1182" t="s">
        <v>159</v>
      </c>
      <c r="H125" s="1182" t="s">
        <v>61</v>
      </c>
      <c r="I125" s="1179"/>
      <c r="J125" s="1183" t="s">
        <v>388</v>
      </c>
    </row>
    <row r="126" spans="1:11" s="193" customFormat="1" ht="21" hidden="1" customHeight="1">
      <c r="A126" s="804"/>
      <c r="B126" s="1184" t="s">
        <v>717</v>
      </c>
      <c r="C126" s="1184" t="s">
        <v>718</v>
      </c>
      <c r="D126" s="1150">
        <v>45262</v>
      </c>
      <c r="E126" s="1184">
        <f t="shared" ref="E126:E149" si="82">D126+5</f>
        <v>45267</v>
      </c>
      <c r="F126" s="1184">
        <f t="shared" ref="F126:F154" si="83">D126+10</f>
        <v>45272</v>
      </c>
      <c r="G126" s="1184">
        <f t="shared" ref="G126:G154" si="84">D126+16</f>
        <v>45278</v>
      </c>
      <c r="H126" s="1184">
        <f t="shared" ref="H126:H151" si="85">D126+21</f>
        <v>45283</v>
      </c>
      <c r="I126" s="1179">
        <v>45263</v>
      </c>
      <c r="J126" s="1185"/>
    </row>
    <row r="127" spans="1:11" s="193" customFormat="1" ht="21" hidden="1" customHeight="1">
      <c r="A127" s="804"/>
      <c r="B127" s="1184" t="s">
        <v>719</v>
      </c>
      <c r="C127" s="1184" t="s">
        <v>720</v>
      </c>
      <c r="D127" s="1150">
        <v>45269</v>
      </c>
      <c r="E127" s="1184">
        <f t="shared" si="82"/>
        <v>45274</v>
      </c>
      <c r="F127" s="1184">
        <f t="shared" si="83"/>
        <v>45279</v>
      </c>
      <c r="G127" s="1184">
        <f t="shared" si="84"/>
        <v>45285</v>
      </c>
      <c r="H127" s="1184">
        <f t="shared" si="85"/>
        <v>45290</v>
      </c>
      <c r="I127" s="1179">
        <v>45270</v>
      </c>
      <c r="J127" s="1185"/>
    </row>
    <row r="128" spans="1:11" s="193" customFormat="1" ht="21" hidden="1" customHeight="1">
      <c r="A128" s="804"/>
      <c r="B128" s="1184" t="s">
        <v>721</v>
      </c>
      <c r="C128" s="1184" t="s">
        <v>722</v>
      </c>
      <c r="D128" s="1150">
        <v>45277</v>
      </c>
      <c r="E128" s="1184">
        <f t="shared" si="82"/>
        <v>45282</v>
      </c>
      <c r="F128" s="1184">
        <f t="shared" si="83"/>
        <v>45287</v>
      </c>
      <c r="G128" s="1184">
        <f t="shared" si="84"/>
        <v>45293</v>
      </c>
      <c r="H128" s="1184">
        <f t="shared" si="85"/>
        <v>45298</v>
      </c>
      <c r="I128" s="1179">
        <v>45277</v>
      </c>
      <c r="J128" s="1185"/>
    </row>
    <row r="129" spans="1:10" s="193" customFormat="1" ht="21" hidden="1" customHeight="1">
      <c r="A129" s="804" t="s">
        <v>723</v>
      </c>
      <c r="B129" s="1150" t="s">
        <v>724</v>
      </c>
      <c r="C129" s="1184" t="s">
        <v>725</v>
      </c>
      <c r="D129" s="1150">
        <v>45285</v>
      </c>
      <c r="E129" s="1184">
        <f t="shared" si="82"/>
        <v>45290</v>
      </c>
      <c r="F129" s="1184">
        <f t="shared" si="83"/>
        <v>45295</v>
      </c>
      <c r="G129" s="1184">
        <f t="shared" si="84"/>
        <v>45301</v>
      </c>
      <c r="H129" s="1184">
        <f t="shared" si="85"/>
        <v>45306</v>
      </c>
      <c r="I129" s="1179">
        <v>45284</v>
      </c>
      <c r="J129" s="1185"/>
    </row>
    <row r="130" spans="1:10" s="193" customFormat="1" ht="21" hidden="1" customHeight="1">
      <c r="A130" s="804"/>
      <c r="B130" s="1184" t="s">
        <v>726</v>
      </c>
      <c r="C130" s="1184" t="s">
        <v>727</v>
      </c>
      <c r="D130" s="1150">
        <v>45294</v>
      </c>
      <c r="E130" s="1187">
        <f t="shared" si="82"/>
        <v>45299</v>
      </c>
      <c r="F130" s="1184">
        <f t="shared" si="83"/>
        <v>45304</v>
      </c>
      <c r="G130" s="1184">
        <f t="shared" si="84"/>
        <v>45310</v>
      </c>
      <c r="H130" s="1184">
        <f t="shared" si="85"/>
        <v>45315</v>
      </c>
      <c r="I130" s="1179">
        <v>45291</v>
      </c>
      <c r="J130" s="1185"/>
    </row>
    <row r="131" spans="1:10" s="193" customFormat="1" ht="21" hidden="1" customHeight="1">
      <c r="A131" s="804"/>
      <c r="B131" s="1184" t="s">
        <v>728</v>
      </c>
      <c r="C131" s="1184" t="s">
        <v>729</v>
      </c>
      <c r="D131" s="1150">
        <v>44932</v>
      </c>
      <c r="E131" s="1184">
        <f t="shared" si="82"/>
        <v>44937</v>
      </c>
      <c r="F131" s="1184">
        <f t="shared" si="83"/>
        <v>44942</v>
      </c>
      <c r="G131" s="1184">
        <f t="shared" si="84"/>
        <v>44948</v>
      </c>
      <c r="H131" s="1184">
        <f t="shared" si="85"/>
        <v>44953</v>
      </c>
      <c r="I131" s="1179">
        <v>45298</v>
      </c>
      <c r="J131" s="1185"/>
    </row>
    <row r="132" spans="1:10" s="193" customFormat="1" ht="21" hidden="1" customHeight="1">
      <c r="A132" s="804" t="s">
        <v>730</v>
      </c>
      <c r="B132" s="1184" t="s">
        <v>731</v>
      </c>
      <c r="C132" s="1184" t="s">
        <v>732</v>
      </c>
      <c r="D132" s="1150">
        <f t="shared" ref="D132:D134" si="86">D131+7</f>
        <v>44939</v>
      </c>
      <c r="E132" s="1184">
        <f t="shared" si="82"/>
        <v>44944</v>
      </c>
      <c r="F132" s="1184">
        <f t="shared" si="83"/>
        <v>44949</v>
      </c>
      <c r="G132" s="1184">
        <f t="shared" si="84"/>
        <v>44955</v>
      </c>
      <c r="H132" s="1184">
        <f t="shared" si="85"/>
        <v>44960</v>
      </c>
      <c r="I132" s="1179">
        <v>45305</v>
      </c>
      <c r="J132" s="1185"/>
    </row>
    <row r="133" spans="1:10" s="193" customFormat="1" ht="21" hidden="1" customHeight="1">
      <c r="A133" s="804"/>
      <c r="B133" s="1184" t="s">
        <v>717</v>
      </c>
      <c r="C133" s="1184" t="s">
        <v>733</v>
      </c>
      <c r="D133" s="1150">
        <f t="shared" si="86"/>
        <v>44946</v>
      </c>
      <c r="E133" s="1187">
        <f t="shared" si="82"/>
        <v>44951</v>
      </c>
      <c r="F133" s="1184">
        <f t="shared" si="83"/>
        <v>44956</v>
      </c>
      <c r="G133" s="1184">
        <f t="shared" si="84"/>
        <v>44962</v>
      </c>
      <c r="H133" s="1187">
        <f t="shared" si="85"/>
        <v>44967</v>
      </c>
      <c r="I133" s="1179">
        <v>45312</v>
      </c>
      <c r="J133" s="1185"/>
    </row>
    <row r="134" spans="1:10" s="193" customFormat="1" ht="21" hidden="1" customHeight="1">
      <c r="A134" s="804"/>
      <c r="B134" s="1184" t="s">
        <v>719</v>
      </c>
      <c r="C134" s="1184" t="s">
        <v>734</v>
      </c>
      <c r="D134" s="1150">
        <f t="shared" si="86"/>
        <v>44953</v>
      </c>
      <c r="E134" s="1187">
        <f t="shared" si="82"/>
        <v>44958</v>
      </c>
      <c r="F134" s="1184">
        <f t="shared" si="83"/>
        <v>44963</v>
      </c>
      <c r="G134" s="1184">
        <f t="shared" si="84"/>
        <v>44969</v>
      </c>
      <c r="H134" s="1187">
        <f t="shared" si="85"/>
        <v>44974</v>
      </c>
      <c r="I134" s="1179">
        <v>45319</v>
      </c>
      <c r="J134" s="1185"/>
    </row>
    <row r="135" spans="1:10" s="193" customFormat="1" ht="18" hidden="1" customHeight="1">
      <c r="A135" s="804"/>
      <c r="B135" s="1184" t="s">
        <v>721</v>
      </c>
      <c r="C135" s="1184" t="s">
        <v>735</v>
      </c>
      <c r="D135" s="1150">
        <v>45330</v>
      </c>
      <c r="E135" s="1184">
        <f t="shared" si="82"/>
        <v>45335</v>
      </c>
      <c r="F135" s="1184">
        <f t="shared" si="83"/>
        <v>45340</v>
      </c>
      <c r="G135" s="1184">
        <f t="shared" si="84"/>
        <v>45346</v>
      </c>
      <c r="H135" s="1184">
        <f t="shared" si="85"/>
        <v>45351</v>
      </c>
      <c r="I135" s="1179">
        <v>45326</v>
      </c>
      <c r="J135" s="1185"/>
    </row>
    <row r="136" spans="1:10" s="193" customFormat="1" ht="18" hidden="1" customHeight="1">
      <c r="A136" s="804"/>
      <c r="B136" s="1184" t="s">
        <v>724</v>
      </c>
      <c r="C136" s="1184" t="s">
        <v>736</v>
      </c>
      <c r="D136" s="1150">
        <v>45333</v>
      </c>
      <c r="E136" s="1184">
        <f t="shared" si="82"/>
        <v>45338</v>
      </c>
      <c r="F136" s="1184">
        <f t="shared" si="83"/>
        <v>45343</v>
      </c>
      <c r="G136" s="1184">
        <f t="shared" si="84"/>
        <v>45349</v>
      </c>
      <c r="H136" s="1184">
        <f t="shared" si="85"/>
        <v>45354</v>
      </c>
      <c r="I136" s="1181"/>
      <c r="J136" s="1188">
        <v>45333</v>
      </c>
    </row>
    <row r="137" spans="1:10" s="193" customFormat="1" ht="18" hidden="1" customHeight="1">
      <c r="A137" s="804"/>
      <c r="B137" s="1184" t="s">
        <v>726</v>
      </c>
      <c r="C137" s="1184" t="s">
        <v>737</v>
      </c>
      <c r="D137" s="1150">
        <v>45340</v>
      </c>
      <c r="E137" s="1184">
        <f t="shared" si="82"/>
        <v>45345</v>
      </c>
      <c r="F137" s="1184">
        <f t="shared" si="83"/>
        <v>45350</v>
      </c>
      <c r="G137" s="1184">
        <f t="shared" si="84"/>
        <v>45356</v>
      </c>
      <c r="H137" s="1184">
        <f t="shared" si="85"/>
        <v>45361</v>
      </c>
      <c r="I137" s="1181"/>
      <c r="J137" s="1188">
        <v>45340</v>
      </c>
    </row>
    <row r="138" spans="1:10" s="193" customFormat="1" ht="18" hidden="1" customHeight="1">
      <c r="A138" s="804" t="s">
        <v>738</v>
      </c>
      <c r="B138" s="1189" t="s">
        <v>717</v>
      </c>
      <c r="C138" s="1184" t="s">
        <v>739</v>
      </c>
      <c r="D138" s="1150">
        <v>45347</v>
      </c>
      <c r="E138" s="1184">
        <f t="shared" si="82"/>
        <v>45352</v>
      </c>
      <c r="F138" s="1184">
        <f t="shared" si="83"/>
        <v>45357</v>
      </c>
      <c r="G138" s="1184">
        <f t="shared" si="84"/>
        <v>45363</v>
      </c>
      <c r="H138" s="1184">
        <f t="shared" si="85"/>
        <v>45368</v>
      </c>
      <c r="I138" s="1181"/>
      <c r="J138" s="1188">
        <v>45347</v>
      </c>
    </row>
    <row r="139" spans="1:10" s="193" customFormat="1" ht="18" hidden="1" customHeight="1">
      <c r="A139" s="804" t="s">
        <v>740</v>
      </c>
      <c r="B139" s="1189" t="s">
        <v>728</v>
      </c>
      <c r="C139" s="1184" t="s">
        <v>741</v>
      </c>
      <c r="D139" s="1150">
        <v>45358</v>
      </c>
      <c r="E139" s="1184">
        <f t="shared" si="82"/>
        <v>45363</v>
      </c>
      <c r="F139" s="1184">
        <f t="shared" si="83"/>
        <v>45368</v>
      </c>
      <c r="G139" s="1184">
        <f t="shared" si="84"/>
        <v>45374</v>
      </c>
      <c r="H139" s="1184">
        <f t="shared" si="85"/>
        <v>45379</v>
      </c>
      <c r="I139" s="1181"/>
      <c r="J139" s="1188">
        <v>45354</v>
      </c>
    </row>
    <row r="140" spans="1:10" s="193" customFormat="1" ht="18" hidden="1" customHeight="1">
      <c r="A140" s="804" t="s">
        <v>742</v>
      </c>
      <c r="B140" s="1189" t="s">
        <v>731</v>
      </c>
      <c r="C140" s="1184" t="s">
        <v>743</v>
      </c>
      <c r="D140" s="1150">
        <v>45360</v>
      </c>
      <c r="E140" s="1184">
        <f t="shared" si="82"/>
        <v>45365</v>
      </c>
      <c r="F140" s="1184">
        <f t="shared" si="83"/>
        <v>45370</v>
      </c>
      <c r="G140" s="1184">
        <f t="shared" si="84"/>
        <v>45376</v>
      </c>
      <c r="H140" s="1184">
        <f t="shared" si="85"/>
        <v>45381</v>
      </c>
      <c r="I140" s="1181"/>
      <c r="J140" s="1188">
        <f t="shared" ref="J140:J203" si="87">J139+7</f>
        <v>45361</v>
      </c>
    </row>
    <row r="141" spans="1:10" s="193" customFormat="1" ht="18" hidden="1" customHeight="1">
      <c r="A141" s="804"/>
      <c r="B141" s="1184" t="s">
        <v>719</v>
      </c>
      <c r="C141" s="1184" t="s">
        <v>744</v>
      </c>
      <c r="D141" s="1150">
        <v>45369</v>
      </c>
      <c r="E141" s="1184">
        <f t="shared" si="82"/>
        <v>45374</v>
      </c>
      <c r="F141" s="1184">
        <f t="shared" si="83"/>
        <v>45379</v>
      </c>
      <c r="G141" s="1184">
        <f t="shared" si="84"/>
        <v>45385</v>
      </c>
      <c r="H141" s="1184">
        <f t="shared" si="85"/>
        <v>45390</v>
      </c>
      <c r="I141" s="1181"/>
      <c r="J141" s="1188">
        <f t="shared" si="87"/>
        <v>45368</v>
      </c>
    </row>
    <row r="142" spans="1:10" s="193" customFormat="1" ht="18" hidden="1" customHeight="1">
      <c r="A142" s="804"/>
      <c r="B142" s="1190" t="s">
        <v>721</v>
      </c>
      <c r="C142" s="1190" t="s">
        <v>745</v>
      </c>
      <c r="D142" s="1151">
        <v>45381</v>
      </c>
      <c r="E142" s="1184">
        <f t="shared" si="82"/>
        <v>45386</v>
      </c>
      <c r="F142" s="1184">
        <f t="shared" si="83"/>
        <v>45391</v>
      </c>
      <c r="G142" s="1184">
        <f t="shared" si="84"/>
        <v>45397</v>
      </c>
      <c r="H142" s="1184">
        <f t="shared" si="85"/>
        <v>45402</v>
      </c>
      <c r="I142" s="1181"/>
      <c r="J142" s="1151">
        <v>45376</v>
      </c>
    </row>
    <row r="143" spans="1:10" s="193" customFormat="1" ht="18" hidden="1" customHeight="1">
      <c r="A143" s="804"/>
      <c r="B143" s="1190" t="s">
        <v>724</v>
      </c>
      <c r="C143" s="1190" t="s">
        <v>746</v>
      </c>
      <c r="D143" s="1151">
        <v>45385</v>
      </c>
      <c r="E143" s="1184">
        <f t="shared" si="82"/>
        <v>45390</v>
      </c>
      <c r="F143" s="1184">
        <f t="shared" si="83"/>
        <v>45395</v>
      </c>
      <c r="G143" s="1184">
        <f t="shared" si="84"/>
        <v>45401</v>
      </c>
      <c r="H143" s="1184">
        <f t="shared" si="85"/>
        <v>45406</v>
      </c>
      <c r="I143" s="1181"/>
      <c r="J143" s="1151">
        <f t="shared" si="87"/>
        <v>45383</v>
      </c>
    </row>
    <row r="144" spans="1:10" s="193" customFormat="1" ht="18" hidden="1" customHeight="1">
      <c r="A144" s="804"/>
      <c r="B144" s="1190" t="s">
        <v>726</v>
      </c>
      <c r="C144" s="1190" t="s">
        <v>747</v>
      </c>
      <c r="D144" s="1151">
        <v>45388</v>
      </c>
      <c r="E144" s="1184">
        <f t="shared" si="82"/>
        <v>45393</v>
      </c>
      <c r="F144" s="1184">
        <f t="shared" si="83"/>
        <v>45398</v>
      </c>
      <c r="G144" s="1184">
        <f t="shared" si="84"/>
        <v>45404</v>
      </c>
      <c r="H144" s="1184">
        <f t="shared" si="85"/>
        <v>45409</v>
      </c>
      <c r="I144" s="1181"/>
      <c r="J144" s="1151">
        <f t="shared" si="87"/>
        <v>45390</v>
      </c>
    </row>
    <row r="145" spans="1:10" s="193" customFormat="1" ht="18" hidden="1" customHeight="1">
      <c r="A145" s="804" t="s">
        <v>738</v>
      </c>
      <c r="B145" s="1191" t="s">
        <v>717</v>
      </c>
      <c r="C145" s="1154" t="s">
        <v>748</v>
      </c>
      <c r="D145" s="1154">
        <v>45394</v>
      </c>
      <c r="E145" s="1184">
        <f t="shared" si="82"/>
        <v>45399</v>
      </c>
      <c r="F145" s="1184">
        <f t="shared" si="83"/>
        <v>45404</v>
      </c>
      <c r="G145" s="1184">
        <f t="shared" si="84"/>
        <v>45410</v>
      </c>
      <c r="H145" s="1184">
        <f t="shared" si="85"/>
        <v>45415</v>
      </c>
      <c r="I145" s="1181"/>
      <c r="J145" s="1151">
        <f t="shared" si="87"/>
        <v>45397</v>
      </c>
    </row>
    <row r="146" spans="1:10" s="193" customFormat="1" ht="18" hidden="1" customHeight="1">
      <c r="A146" s="804" t="s">
        <v>728</v>
      </c>
      <c r="B146" s="1192" t="s">
        <v>283</v>
      </c>
      <c r="C146" s="1154" t="s">
        <v>749</v>
      </c>
      <c r="D146" s="1156">
        <v>45406</v>
      </c>
      <c r="E146" s="1193">
        <f t="shared" si="82"/>
        <v>45411</v>
      </c>
      <c r="F146" s="1193">
        <f t="shared" si="83"/>
        <v>45416</v>
      </c>
      <c r="G146" s="1193">
        <f t="shared" si="84"/>
        <v>45422</v>
      </c>
      <c r="H146" s="1193">
        <f t="shared" si="85"/>
        <v>45427</v>
      </c>
      <c r="I146" s="1181"/>
      <c r="J146" s="1151">
        <v>45403</v>
      </c>
    </row>
    <row r="147" spans="1:10" s="193" customFormat="1" ht="18" hidden="1" customHeight="1">
      <c r="A147" s="804" t="s">
        <v>731</v>
      </c>
      <c r="B147" s="1191" t="s">
        <v>728</v>
      </c>
      <c r="C147" s="1154" t="s">
        <v>750</v>
      </c>
      <c r="D147" s="1154">
        <v>45419</v>
      </c>
      <c r="E147" s="1184">
        <f t="shared" si="82"/>
        <v>45424</v>
      </c>
      <c r="F147" s="1184">
        <f t="shared" si="83"/>
        <v>45429</v>
      </c>
      <c r="G147" s="1184">
        <f t="shared" si="84"/>
        <v>45435</v>
      </c>
      <c r="H147" s="1184">
        <f t="shared" si="85"/>
        <v>45440</v>
      </c>
      <c r="I147" s="1181"/>
      <c r="J147" s="1151">
        <f t="shared" si="87"/>
        <v>45410</v>
      </c>
    </row>
    <row r="148" spans="1:10" s="193" customFormat="1" ht="20.100000000000001" hidden="1" customHeight="1">
      <c r="A148" s="804" t="s">
        <v>751</v>
      </c>
      <c r="B148" s="1154" t="s">
        <v>719</v>
      </c>
      <c r="C148" s="1154" t="s">
        <v>752</v>
      </c>
      <c r="D148" s="1154">
        <v>45426</v>
      </c>
      <c r="E148" s="1184">
        <f t="shared" si="82"/>
        <v>45431</v>
      </c>
      <c r="F148" s="1184">
        <f t="shared" si="83"/>
        <v>45436</v>
      </c>
      <c r="G148" s="1184">
        <f t="shared" si="84"/>
        <v>45442</v>
      </c>
      <c r="H148" s="1184">
        <f t="shared" si="85"/>
        <v>45447</v>
      </c>
      <c r="I148" s="1181"/>
      <c r="J148" s="1151">
        <f t="shared" si="87"/>
        <v>45417</v>
      </c>
    </row>
    <row r="149" spans="1:10" s="193" customFormat="1" ht="20.100000000000001" hidden="1" customHeight="1">
      <c r="A149" s="804" t="s">
        <v>721</v>
      </c>
      <c r="B149" s="1154" t="s">
        <v>724</v>
      </c>
      <c r="C149" s="1154" t="s">
        <v>753</v>
      </c>
      <c r="D149" s="1154">
        <v>45423</v>
      </c>
      <c r="E149" s="1184">
        <f t="shared" si="82"/>
        <v>45428</v>
      </c>
      <c r="F149" s="1184">
        <f t="shared" si="83"/>
        <v>45433</v>
      </c>
      <c r="G149" s="1184">
        <f t="shared" si="84"/>
        <v>45439</v>
      </c>
      <c r="H149" s="1184">
        <f t="shared" si="85"/>
        <v>45444</v>
      </c>
      <c r="I149" s="1181"/>
      <c r="J149" s="1151">
        <f t="shared" si="87"/>
        <v>45424</v>
      </c>
    </row>
    <row r="150" spans="1:10" s="193" customFormat="1" ht="20.100000000000001" hidden="1" customHeight="1">
      <c r="A150" s="804" t="s">
        <v>724</v>
      </c>
      <c r="B150" s="1154" t="s">
        <v>721</v>
      </c>
      <c r="C150" s="1154" t="s">
        <v>754</v>
      </c>
      <c r="D150" s="1154">
        <f t="shared" ref="D150" si="88">D149+7</f>
        <v>45430</v>
      </c>
      <c r="E150" s="1155" t="s">
        <v>283</v>
      </c>
      <c r="F150" s="1184">
        <f t="shared" si="83"/>
        <v>45440</v>
      </c>
      <c r="G150" s="1184">
        <f t="shared" si="84"/>
        <v>45446</v>
      </c>
      <c r="H150" s="1184">
        <f t="shared" si="85"/>
        <v>45451</v>
      </c>
      <c r="I150" s="1181"/>
      <c r="J150" s="1151">
        <f t="shared" si="87"/>
        <v>45431</v>
      </c>
    </row>
    <row r="151" spans="1:10" s="193" customFormat="1" ht="20.100000000000001" hidden="1" customHeight="1">
      <c r="A151" s="804"/>
      <c r="B151" s="1154" t="s">
        <v>726</v>
      </c>
      <c r="C151" s="1154" t="s">
        <v>755</v>
      </c>
      <c r="D151" s="1154">
        <v>45441</v>
      </c>
      <c r="E151" s="1184">
        <f>D151+5</f>
        <v>45446</v>
      </c>
      <c r="F151" s="1184">
        <f t="shared" si="83"/>
        <v>45451</v>
      </c>
      <c r="G151" s="1184">
        <f t="shared" si="84"/>
        <v>45457</v>
      </c>
      <c r="H151" s="1184">
        <f t="shared" si="85"/>
        <v>45462</v>
      </c>
      <c r="I151" s="1181"/>
      <c r="J151" s="1151">
        <f t="shared" si="87"/>
        <v>45438</v>
      </c>
    </row>
    <row r="152" spans="1:10" s="193" customFormat="1" ht="20.100000000000001" hidden="1" customHeight="1">
      <c r="A152" s="804" t="s">
        <v>717</v>
      </c>
      <c r="B152" s="1154" t="s">
        <v>756</v>
      </c>
      <c r="C152" s="1154" t="s">
        <v>757</v>
      </c>
      <c r="D152" s="1154">
        <v>45454</v>
      </c>
      <c r="E152" s="1155" t="s">
        <v>283</v>
      </c>
      <c r="F152" s="1184">
        <f t="shared" si="83"/>
        <v>45464</v>
      </c>
      <c r="G152" s="1184">
        <f t="shared" si="84"/>
        <v>45470</v>
      </c>
      <c r="H152" s="1155" t="s">
        <v>283</v>
      </c>
      <c r="I152" s="1181"/>
      <c r="J152" s="1151">
        <f t="shared" si="87"/>
        <v>45445</v>
      </c>
    </row>
    <row r="153" spans="1:10" s="193" customFormat="1" ht="20.100000000000001" hidden="1" customHeight="1">
      <c r="A153" s="804" t="s">
        <v>758</v>
      </c>
      <c r="B153" s="1154" t="s">
        <v>719</v>
      </c>
      <c r="C153" s="1154" t="s">
        <v>759</v>
      </c>
      <c r="D153" s="1154">
        <v>45457</v>
      </c>
      <c r="E153" s="1155" t="s">
        <v>283</v>
      </c>
      <c r="F153" s="1184">
        <f t="shared" si="83"/>
        <v>45467</v>
      </c>
      <c r="G153" s="1184">
        <f t="shared" si="84"/>
        <v>45473</v>
      </c>
      <c r="H153" s="1184">
        <f>D153+21</f>
        <v>45478</v>
      </c>
      <c r="I153" s="1181"/>
      <c r="J153" s="1151">
        <f t="shared" si="87"/>
        <v>45452</v>
      </c>
    </row>
    <row r="154" spans="1:10" s="193" customFormat="1" ht="20.100000000000001" hidden="1" customHeight="1">
      <c r="A154" s="804" t="s">
        <v>760</v>
      </c>
      <c r="B154" s="1154" t="s">
        <v>731</v>
      </c>
      <c r="C154" s="1154" t="s">
        <v>761</v>
      </c>
      <c r="D154" s="1154">
        <v>45461</v>
      </c>
      <c r="E154" s="1184">
        <f>D154+5</f>
        <v>45466</v>
      </c>
      <c r="F154" s="1184">
        <f t="shared" si="83"/>
        <v>45471</v>
      </c>
      <c r="G154" s="1184">
        <f t="shared" si="84"/>
        <v>45477</v>
      </c>
      <c r="H154" s="1184">
        <f>D154+21</f>
        <v>45482</v>
      </c>
      <c r="I154" s="1181"/>
      <c r="J154" s="1151">
        <f t="shared" si="87"/>
        <v>45459</v>
      </c>
    </row>
    <row r="155" spans="1:10" s="193" customFormat="1" ht="20.100000000000001" hidden="1" customHeight="1">
      <c r="A155" s="804" t="s">
        <v>762</v>
      </c>
      <c r="B155" s="1158" t="s">
        <v>459</v>
      </c>
      <c r="C155" s="1154" t="s">
        <v>763</v>
      </c>
      <c r="D155" s="1154">
        <v>45507</v>
      </c>
      <c r="E155" s="1184">
        <f t="shared" ref="E155:E173" si="89">D155+13</f>
        <v>45520</v>
      </c>
      <c r="F155" s="1184">
        <f t="shared" ref="F155:F173" si="90">D155+15</f>
        <v>45522</v>
      </c>
      <c r="G155" s="1184">
        <f t="shared" ref="G155:G173" si="91">D155+17</f>
        <v>45524</v>
      </c>
      <c r="H155" s="1184">
        <f t="shared" ref="H155:H173" si="92">D155+28</f>
        <v>45535</v>
      </c>
      <c r="I155" s="1181"/>
      <c r="J155" s="1151">
        <v>45504</v>
      </c>
    </row>
    <row r="156" spans="1:10" s="193" customFormat="1" ht="20.100000000000001" hidden="1" customHeight="1">
      <c r="A156" s="804"/>
      <c r="B156" s="1154" t="s">
        <v>764</v>
      </c>
      <c r="C156" s="1154" t="s">
        <v>765</v>
      </c>
      <c r="D156" s="1154">
        <v>45521</v>
      </c>
      <c r="E156" s="1184">
        <f t="shared" si="89"/>
        <v>45534</v>
      </c>
      <c r="F156" s="1184">
        <f t="shared" si="90"/>
        <v>45536</v>
      </c>
      <c r="G156" s="1184">
        <f t="shared" si="91"/>
        <v>45538</v>
      </c>
      <c r="H156" s="1184">
        <f t="shared" si="92"/>
        <v>45549</v>
      </c>
      <c r="I156" s="1181"/>
      <c r="J156" s="1151">
        <f t="shared" si="87"/>
        <v>45511</v>
      </c>
    </row>
    <row r="157" spans="1:10" s="193" customFormat="1" ht="20.100000000000001" hidden="1" customHeight="1">
      <c r="A157" s="804" t="s">
        <v>766</v>
      </c>
      <c r="B157" s="1158" t="s">
        <v>307</v>
      </c>
      <c r="C157" s="1154" t="s">
        <v>767</v>
      </c>
      <c r="D157" s="1156">
        <v>45517</v>
      </c>
      <c r="E157" s="1193">
        <f t="shared" si="89"/>
        <v>45530</v>
      </c>
      <c r="F157" s="1193">
        <f t="shared" si="90"/>
        <v>45532</v>
      </c>
      <c r="G157" s="1193">
        <f t="shared" si="91"/>
        <v>45534</v>
      </c>
      <c r="H157" s="1193">
        <f t="shared" si="92"/>
        <v>45545</v>
      </c>
      <c r="I157" s="1181"/>
      <c r="J157" s="1151">
        <f t="shared" si="87"/>
        <v>45518</v>
      </c>
    </row>
    <row r="158" spans="1:10" s="193" customFormat="1" ht="20.100000000000001" hidden="1" customHeight="1">
      <c r="A158" s="804"/>
      <c r="B158" s="1158" t="s">
        <v>307</v>
      </c>
      <c r="C158" s="1154" t="s">
        <v>768</v>
      </c>
      <c r="D158" s="1156">
        <v>45537</v>
      </c>
      <c r="E158" s="1193">
        <f t="shared" si="89"/>
        <v>45550</v>
      </c>
      <c r="F158" s="1193">
        <f t="shared" si="90"/>
        <v>45552</v>
      </c>
      <c r="G158" s="1193">
        <f t="shared" si="91"/>
        <v>45554</v>
      </c>
      <c r="H158" s="1193">
        <f t="shared" si="92"/>
        <v>45565</v>
      </c>
      <c r="I158" s="1181"/>
      <c r="J158" s="1151">
        <f t="shared" si="87"/>
        <v>45525</v>
      </c>
    </row>
    <row r="159" spans="1:10" s="193" customFormat="1" ht="20.100000000000001" hidden="1" customHeight="1">
      <c r="A159" s="804" t="s">
        <v>643</v>
      </c>
      <c r="B159" s="1154" t="s">
        <v>690</v>
      </c>
      <c r="C159" s="1154" t="s">
        <v>769</v>
      </c>
      <c r="D159" s="1155" t="s">
        <v>283</v>
      </c>
      <c r="E159" s="1193" t="e">
        <f t="shared" si="89"/>
        <v>#VALUE!</v>
      </c>
      <c r="F159" s="1193" t="e">
        <f t="shared" si="90"/>
        <v>#VALUE!</v>
      </c>
      <c r="G159" s="1193" t="e">
        <f t="shared" si="91"/>
        <v>#VALUE!</v>
      </c>
      <c r="H159" s="1193" t="e">
        <f t="shared" si="92"/>
        <v>#VALUE!</v>
      </c>
      <c r="I159" s="1181"/>
      <c r="J159" s="1151">
        <f t="shared" si="87"/>
        <v>45532</v>
      </c>
    </row>
    <row r="160" spans="1:10" s="193" customFormat="1" ht="20.100000000000001" hidden="1" customHeight="1">
      <c r="A160" s="804" t="s">
        <v>764</v>
      </c>
      <c r="B160" s="1158" t="s">
        <v>307</v>
      </c>
      <c r="C160" s="1154" t="s">
        <v>770</v>
      </c>
      <c r="D160" s="1156">
        <v>45545</v>
      </c>
      <c r="E160" s="1193">
        <f t="shared" si="89"/>
        <v>45558</v>
      </c>
      <c r="F160" s="1193">
        <f t="shared" si="90"/>
        <v>45560</v>
      </c>
      <c r="G160" s="1193">
        <f t="shared" si="91"/>
        <v>45562</v>
      </c>
      <c r="H160" s="1193">
        <f t="shared" si="92"/>
        <v>45573</v>
      </c>
      <c r="I160" s="1181"/>
      <c r="J160" s="1151">
        <f t="shared" si="87"/>
        <v>45539</v>
      </c>
    </row>
    <row r="161" spans="1:10" s="193" customFormat="1" ht="20.100000000000001" hidden="1" customHeight="1">
      <c r="A161" s="804" t="s">
        <v>771</v>
      </c>
      <c r="B161" s="1158" t="s">
        <v>307</v>
      </c>
      <c r="C161" s="1154" t="s">
        <v>772</v>
      </c>
      <c r="D161" s="1156">
        <v>45551</v>
      </c>
      <c r="E161" s="1193">
        <f t="shared" si="89"/>
        <v>45564</v>
      </c>
      <c r="F161" s="1193">
        <f t="shared" si="90"/>
        <v>45566</v>
      </c>
      <c r="G161" s="1193">
        <f t="shared" si="91"/>
        <v>45568</v>
      </c>
      <c r="H161" s="1193">
        <f t="shared" si="92"/>
        <v>45579</v>
      </c>
      <c r="I161" s="1181"/>
      <c r="J161" s="1151">
        <f t="shared" si="87"/>
        <v>45546</v>
      </c>
    </row>
    <row r="162" spans="1:10" s="193" customFormat="1" ht="20.100000000000001" hidden="1" customHeight="1">
      <c r="A162" s="804" t="s">
        <v>773</v>
      </c>
      <c r="B162" s="1154" t="s">
        <v>774</v>
      </c>
      <c r="C162" s="1154" t="s">
        <v>775</v>
      </c>
      <c r="D162" s="1154">
        <v>45562</v>
      </c>
      <c r="E162" s="1184">
        <f t="shared" si="89"/>
        <v>45575</v>
      </c>
      <c r="F162" s="1184">
        <f t="shared" si="90"/>
        <v>45577</v>
      </c>
      <c r="G162" s="1184">
        <f t="shared" si="91"/>
        <v>45579</v>
      </c>
      <c r="H162" s="1184">
        <f t="shared" si="92"/>
        <v>45590</v>
      </c>
      <c r="I162" s="1181"/>
      <c r="J162" s="1151">
        <f t="shared" si="87"/>
        <v>45553</v>
      </c>
    </row>
    <row r="163" spans="1:10" s="193" customFormat="1" ht="20.100000000000001" hidden="1" customHeight="1">
      <c r="A163" s="804" t="s">
        <v>253</v>
      </c>
      <c r="B163" s="1154" t="s">
        <v>764</v>
      </c>
      <c r="C163" s="1154" t="s">
        <v>776</v>
      </c>
      <c r="D163" s="1155" t="s">
        <v>283</v>
      </c>
      <c r="E163" s="1193" t="e">
        <f t="shared" si="89"/>
        <v>#VALUE!</v>
      </c>
      <c r="F163" s="1193" t="e">
        <f t="shared" si="90"/>
        <v>#VALUE!</v>
      </c>
      <c r="G163" s="1193" t="e">
        <f t="shared" si="91"/>
        <v>#VALUE!</v>
      </c>
      <c r="H163" s="1193" t="e">
        <f t="shared" si="92"/>
        <v>#VALUE!</v>
      </c>
      <c r="I163" s="1181"/>
      <c r="J163" s="1151">
        <f t="shared" si="87"/>
        <v>45560</v>
      </c>
    </row>
    <row r="164" spans="1:10" s="193" customFormat="1" ht="20.100000000000001" hidden="1" customHeight="1">
      <c r="A164" s="804" t="s">
        <v>777</v>
      </c>
      <c r="B164" s="1158" t="s">
        <v>307</v>
      </c>
      <c r="C164" s="1154" t="s">
        <v>778</v>
      </c>
      <c r="D164" s="1156">
        <v>45566</v>
      </c>
      <c r="E164" s="1193">
        <f t="shared" si="89"/>
        <v>45579</v>
      </c>
      <c r="F164" s="1193">
        <f t="shared" si="90"/>
        <v>45581</v>
      </c>
      <c r="G164" s="1193">
        <f t="shared" si="91"/>
        <v>45583</v>
      </c>
      <c r="H164" s="1193">
        <f t="shared" si="92"/>
        <v>45594</v>
      </c>
      <c r="I164" s="1181"/>
      <c r="J164" s="1151">
        <f t="shared" si="87"/>
        <v>45567</v>
      </c>
    </row>
    <row r="165" spans="1:10" s="193" customFormat="1" ht="20.100000000000001" hidden="1" customHeight="1">
      <c r="A165" s="804"/>
      <c r="B165" s="1154" t="s">
        <v>690</v>
      </c>
      <c r="C165" s="1154" t="s">
        <v>779</v>
      </c>
      <c r="D165" s="1154">
        <v>45593</v>
      </c>
      <c r="E165" s="1184">
        <f t="shared" si="89"/>
        <v>45606</v>
      </c>
      <c r="F165" s="1184">
        <f t="shared" si="90"/>
        <v>45608</v>
      </c>
      <c r="G165" s="1184">
        <f t="shared" si="91"/>
        <v>45610</v>
      </c>
      <c r="H165" s="1184">
        <f t="shared" si="92"/>
        <v>45621</v>
      </c>
      <c r="I165" s="1181"/>
      <c r="J165" s="1151">
        <f t="shared" si="87"/>
        <v>45574</v>
      </c>
    </row>
    <row r="166" spans="1:10" s="193" customFormat="1" ht="20.100000000000001" hidden="1" customHeight="1">
      <c r="A166" s="804"/>
      <c r="B166" s="1154" t="s">
        <v>780</v>
      </c>
      <c r="C166" s="1154" t="s">
        <v>781</v>
      </c>
      <c r="D166" s="1155" t="s">
        <v>283</v>
      </c>
      <c r="E166" s="1193" t="e">
        <f t="shared" si="89"/>
        <v>#VALUE!</v>
      </c>
      <c r="F166" s="1193" t="e">
        <f t="shared" si="90"/>
        <v>#VALUE!</v>
      </c>
      <c r="G166" s="1193" t="e">
        <f t="shared" si="91"/>
        <v>#VALUE!</v>
      </c>
      <c r="H166" s="1193" t="e">
        <f t="shared" si="92"/>
        <v>#VALUE!</v>
      </c>
      <c r="I166" s="1181"/>
      <c r="J166" s="1151">
        <f t="shared" si="87"/>
        <v>45581</v>
      </c>
    </row>
    <row r="167" spans="1:10" s="193" customFormat="1" ht="20.100000000000001" hidden="1" customHeight="1">
      <c r="A167" s="804"/>
      <c r="B167" s="1158" t="s">
        <v>307</v>
      </c>
      <c r="C167" s="1154" t="s">
        <v>782</v>
      </c>
      <c r="D167" s="1156">
        <v>45595</v>
      </c>
      <c r="E167" s="1193">
        <f t="shared" si="89"/>
        <v>45608</v>
      </c>
      <c r="F167" s="1193">
        <f t="shared" si="90"/>
        <v>45610</v>
      </c>
      <c r="G167" s="1193">
        <f t="shared" si="91"/>
        <v>45612</v>
      </c>
      <c r="H167" s="1193">
        <f t="shared" si="92"/>
        <v>45623</v>
      </c>
      <c r="I167" s="1181"/>
      <c r="J167" s="1151">
        <f t="shared" si="87"/>
        <v>45588</v>
      </c>
    </row>
    <row r="168" spans="1:10" s="193" customFormat="1" ht="20.100000000000001" hidden="1" customHeight="1">
      <c r="A168" s="804" t="s">
        <v>764</v>
      </c>
      <c r="B168" s="1154" t="s">
        <v>774</v>
      </c>
      <c r="C168" s="1154" t="s">
        <v>783</v>
      </c>
      <c r="D168" s="1154">
        <v>45598</v>
      </c>
      <c r="E168" s="1184">
        <f t="shared" si="89"/>
        <v>45611</v>
      </c>
      <c r="F168" s="1184">
        <f t="shared" si="90"/>
        <v>45613</v>
      </c>
      <c r="G168" s="1184">
        <f t="shared" si="91"/>
        <v>45615</v>
      </c>
      <c r="H168" s="1184">
        <f t="shared" si="92"/>
        <v>45626</v>
      </c>
      <c r="I168" s="1181"/>
      <c r="J168" s="1151">
        <f t="shared" si="87"/>
        <v>45595</v>
      </c>
    </row>
    <row r="169" spans="1:10" s="193" customFormat="1" ht="20.100000000000001" hidden="1" customHeight="1">
      <c r="A169" s="804" t="s">
        <v>784</v>
      </c>
      <c r="B169" s="1154" t="s">
        <v>785</v>
      </c>
      <c r="C169" s="1154" t="s">
        <v>786</v>
      </c>
      <c r="D169" s="1154">
        <v>45612</v>
      </c>
      <c r="E169" s="1184">
        <f t="shared" si="89"/>
        <v>45625</v>
      </c>
      <c r="F169" s="1184">
        <f t="shared" si="90"/>
        <v>45627</v>
      </c>
      <c r="G169" s="1184">
        <f t="shared" si="91"/>
        <v>45629</v>
      </c>
      <c r="H169" s="1184">
        <f t="shared" si="92"/>
        <v>45640</v>
      </c>
      <c r="I169" s="1181"/>
      <c r="J169" s="1151">
        <f t="shared" si="87"/>
        <v>45602</v>
      </c>
    </row>
    <row r="170" spans="1:10" s="193" customFormat="1" ht="20.100000000000001" hidden="1" customHeight="1">
      <c r="A170" s="804"/>
      <c r="B170" s="1158" t="s">
        <v>307</v>
      </c>
      <c r="C170" s="1154" t="s">
        <v>787</v>
      </c>
      <c r="D170" s="1156">
        <v>45608</v>
      </c>
      <c r="E170" s="1193">
        <f t="shared" si="89"/>
        <v>45621</v>
      </c>
      <c r="F170" s="1193">
        <f t="shared" si="90"/>
        <v>45623</v>
      </c>
      <c r="G170" s="1193">
        <f t="shared" si="91"/>
        <v>45625</v>
      </c>
      <c r="H170" s="1193">
        <f t="shared" si="92"/>
        <v>45636</v>
      </c>
      <c r="I170" s="1181"/>
      <c r="J170" s="1151">
        <f t="shared" si="87"/>
        <v>45609</v>
      </c>
    </row>
    <row r="171" spans="1:10" s="193" customFormat="1" ht="20.100000000000001" hidden="1" customHeight="1">
      <c r="A171" s="804"/>
      <c r="B171" s="1154" t="s">
        <v>780</v>
      </c>
      <c r="C171" s="1154" t="s">
        <v>788</v>
      </c>
      <c r="D171" s="1154">
        <v>45624</v>
      </c>
      <c r="E171" s="1184">
        <f t="shared" si="89"/>
        <v>45637</v>
      </c>
      <c r="F171" s="1184">
        <f t="shared" si="90"/>
        <v>45639</v>
      </c>
      <c r="G171" s="1184">
        <f t="shared" si="91"/>
        <v>45641</v>
      </c>
      <c r="H171" s="1184">
        <f t="shared" si="92"/>
        <v>45652</v>
      </c>
      <c r="I171" s="1181"/>
      <c r="J171" s="1151">
        <f t="shared" si="87"/>
        <v>45616</v>
      </c>
    </row>
    <row r="172" spans="1:10" s="193" customFormat="1" ht="20.100000000000001" hidden="1" customHeight="1">
      <c r="A172" s="804"/>
      <c r="B172" s="1154" t="s">
        <v>690</v>
      </c>
      <c r="C172" s="1154" t="s">
        <v>789</v>
      </c>
      <c r="D172" s="1154">
        <v>45635</v>
      </c>
      <c r="E172" s="1184">
        <f t="shared" si="89"/>
        <v>45648</v>
      </c>
      <c r="F172" s="1184">
        <f t="shared" si="90"/>
        <v>45650</v>
      </c>
      <c r="G172" s="1184">
        <f t="shared" si="91"/>
        <v>45652</v>
      </c>
      <c r="H172" s="1184">
        <f t="shared" si="92"/>
        <v>45663</v>
      </c>
      <c r="I172" s="1181"/>
      <c r="J172" s="1151">
        <f t="shared" si="87"/>
        <v>45623</v>
      </c>
    </row>
    <row r="173" spans="1:10" s="193" customFormat="1" ht="20.100000000000001" hidden="1" customHeight="1">
      <c r="A173" s="804" t="s">
        <v>790</v>
      </c>
      <c r="B173" s="1154" t="s">
        <v>774</v>
      </c>
      <c r="C173" s="1154" t="s">
        <v>791</v>
      </c>
      <c r="D173" s="1154">
        <v>45635</v>
      </c>
      <c r="E173" s="1184">
        <f t="shared" si="89"/>
        <v>45648</v>
      </c>
      <c r="F173" s="1184">
        <f t="shared" si="90"/>
        <v>45650</v>
      </c>
      <c r="G173" s="1184">
        <f t="shared" si="91"/>
        <v>45652</v>
      </c>
      <c r="H173" s="1184">
        <f t="shared" si="92"/>
        <v>45663</v>
      </c>
      <c r="I173" s="1181"/>
      <c r="J173" s="1151">
        <f t="shared" si="87"/>
        <v>45630</v>
      </c>
    </row>
    <row r="174" spans="1:10" s="193" customFormat="1" ht="20.100000000000001" hidden="1" customHeight="1">
      <c r="A174" s="804" t="s">
        <v>792</v>
      </c>
      <c r="B174" s="1168" t="s">
        <v>653</v>
      </c>
      <c r="C174" s="1154" t="s">
        <v>793</v>
      </c>
      <c r="D174" s="1155" t="s">
        <v>283</v>
      </c>
      <c r="E174" s="1193"/>
      <c r="F174" s="1193"/>
      <c r="G174" s="1193"/>
      <c r="H174" s="1193"/>
      <c r="I174" s="1181"/>
      <c r="J174" s="1151">
        <f t="shared" si="87"/>
        <v>45637</v>
      </c>
    </row>
    <row r="175" spans="1:10" s="193" customFormat="1" ht="20.100000000000001" hidden="1" customHeight="1">
      <c r="A175" s="804" t="s">
        <v>785</v>
      </c>
      <c r="B175" s="1154" t="s">
        <v>790</v>
      </c>
      <c r="C175" s="1154" t="s">
        <v>794</v>
      </c>
      <c r="D175" s="1155" t="s">
        <v>283</v>
      </c>
      <c r="E175" s="1193"/>
      <c r="F175" s="1193"/>
      <c r="G175" s="1193"/>
      <c r="H175" s="1193"/>
      <c r="I175" s="1181"/>
      <c r="J175" s="1151">
        <f t="shared" si="87"/>
        <v>45644</v>
      </c>
    </row>
    <row r="176" spans="1:10" s="193" customFormat="1" ht="20.100000000000001" hidden="1" customHeight="1">
      <c r="A176" s="804"/>
      <c r="B176" s="1154" t="s">
        <v>780</v>
      </c>
      <c r="C176" s="1154" t="s">
        <v>795</v>
      </c>
      <c r="D176" s="1155" t="s">
        <v>283</v>
      </c>
      <c r="E176" s="1193"/>
      <c r="F176" s="1193"/>
      <c r="G176" s="1193"/>
      <c r="H176" s="1193"/>
      <c r="I176" s="1181"/>
      <c r="J176" s="1151">
        <f t="shared" si="87"/>
        <v>45651</v>
      </c>
    </row>
    <row r="177" spans="1:10" s="193" customFormat="1" ht="20.100000000000001" hidden="1" customHeight="1">
      <c r="A177" s="804" t="s">
        <v>690</v>
      </c>
      <c r="B177" s="1154" t="s">
        <v>796</v>
      </c>
      <c r="C177" s="1154" t="s">
        <v>797</v>
      </c>
      <c r="D177" s="1154">
        <v>45662</v>
      </c>
      <c r="E177" s="1184">
        <f>D177+13</f>
        <v>45675</v>
      </c>
      <c r="F177" s="1184">
        <f t="shared" ref="F177:F183" si="93">D177+15</f>
        <v>45677</v>
      </c>
      <c r="G177" s="1184">
        <f t="shared" ref="G177:G183" si="94">D177+17</f>
        <v>45679</v>
      </c>
      <c r="H177" s="1184">
        <f>D177+28</f>
        <v>45690</v>
      </c>
      <c r="I177" s="1181"/>
      <c r="J177" s="1151">
        <f t="shared" si="87"/>
        <v>45658</v>
      </c>
    </row>
    <row r="178" spans="1:10" s="193" customFormat="1" ht="20.100000000000001" hidden="1" customHeight="1">
      <c r="A178" s="804"/>
      <c r="B178" s="1154" t="s">
        <v>774</v>
      </c>
      <c r="C178" s="1154" t="s">
        <v>798</v>
      </c>
      <c r="D178" s="1154">
        <v>45670</v>
      </c>
      <c r="E178" s="1184">
        <f>D178+13</f>
        <v>45683</v>
      </c>
      <c r="F178" s="1184">
        <f t="shared" si="93"/>
        <v>45685</v>
      </c>
      <c r="G178" s="1184">
        <f t="shared" si="94"/>
        <v>45687</v>
      </c>
      <c r="H178" s="1184">
        <f>D178+28</f>
        <v>45698</v>
      </c>
      <c r="I178" s="1181"/>
      <c r="J178" s="1151">
        <f t="shared" si="87"/>
        <v>45665</v>
      </c>
    </row>
    <row r="179" spans="1:10" s="193" customFormat="1" ht="20.100000000000001" hidden="1" customHeight="1">
      <c r="A179" s="804" t="s">
        <v>653</v>
      </c>
      <c r="B179" s="1154" t="s">
        <v>690</v>
      </c>
      <c r="C179" s="1154" t="s">
        <v>799</v>
      </c>
      <c r="D179" s="1154">
        <v>45681</v>
      </c>
      <c r="E179" s="1184">
        <f>D179+13</f>
        <v>45694</v>
      </c>
      <c r="F179" s="1184">
        <f t="shared" si="93"/>
        <v>45696</v>
      </c>
      <c r="G179" s="1184">
        <f t="shared" si="94"/>
        <v>45698</v>
      </c>
      <c r="H179" s="1184">
        <f>D179+28</f>
        <v>45709</v>
      </c>
      <c r="I179" s="1181"/>
      <c r="J179" s="1151">
        <f t="shared" si="87"/>
        <v>45672</v>
      </c>
    </row>
    <row r="180" spans="1:10" s="193" customFormat="1" ht="20.100000000000001" hidden="1" customHeight="1">
      <c r="A180" s="804" t="s">
        <v>790</v>
      </c>
      <c r="B180" s="1158" t="s">
        <v>307</v>
      </c>
      <c r="C180" s="1154" t="s">
        <v>800</v>
      </c>
      <c r="D180" s="1156">
        <v>45678</v>
      </c>
      <c r="E180" s="1193">
        <f>D180+13</f>
        <v>45691</v>
      </c>
      <c r="F180" s="1193">
        <f t="shared" si="93"/>
        <v>45693</v>
      </c>
      <c r="G180" s="1193">
        <f t="shared" si="94"/>
        <v>45695</v>
      </c>
      <c r="H180" s="1193">
        <f>D180+28</f>
        <v>45706</v>
      </c>
      <c r="I180" s="1181"/>
      <c r="J180" s="1151">
        <f t="shared" si="87"/>
        <v>45679</v>
      </c>
    </row>
    <row r="181" spans="1:10" s="193" customFormat="1" ht="20.100000000000001" hidden="1" customHeight="1">
      <c r="A181" s="804"/>
      <c r="B181" s="1154" t="s">
        <v>780</v>
      </c>
      <c r="C181" s="1154" t="s">
        <v>801</v>
      </c>
      <c r="D181" s="1154">
        <v>45690</v>
      </c>
      <c r="E181" s="1155" t="s">
        <v>283</v>
      </c>
      <c r="F181" s="1184">
        <f t="shared" si="93"/>
        <v>45705</v>
      </c>
      <c r="G181" s="1184">
        <f t="shared" si="94"/>
        <v>45707</v>
      </c>
      <c r="H181" s="1155" t="s">
        <v>283</v>
      </c>
      <c r="I181" s="1181"/>
      <c r="J181" s="1151">
        <f t="shared" si="87"/>
        <v>45686</v>
      </c>
    </row>
    <row r="182" spans="1:10" s="193" customFormat="1" ht="20.100000000000001" hidden="1" customHeight="1">
      <c r="A182" s="804" t="s">
        <v>796</v>
      </c>
      <c r="B182" s="1154" t="s">
        <v>802</v>
      </c>
      <c r="C182" s="1154" t="s">
        <v>803</v>
      </c>
      <c r="D182" s="1154">
        <v>45700</v>
      </c>
      <c r="E182" s="1184">
        <f>D182+13</f>
        <v>45713</v>
      </c>
      <c r="F182" s="1184">
        <f t="shared" si="93"/>
        <v>45715</v>
      </c>
      <c r="G182" s="1184">
        <f t="shared" si="94"/>
        <v>45717</v>
      </c>
      <c r="H182" s="1184">
        <f>D182+28</f>
        <v>45728</v>
      </c>
      <c r="I182" s="1181"/>
      <c r="J182" s="1151">
        <f t="shared" si="87"/>
        <v>45693</v>
      </c>
    </row>
    <row r="183" spans="1:10" s="193" customFormat="1" ht="20.100000000000001" hidden="1" customHeight="1">
      <c r="A183" s="804"/>
      <c r="B183" s="1154" t="s">
        <v>774</v>
      </c>
      <c r="C183" s="1154" t="s">
        <v>804</v>
      </c>
      <c r="D183" s="1154">
        <v>45703</v>
      </c>
      <c r="E183" s="1184">
        <f>D183+13</f>
        <v>45716</v>
      </c>
      <c r="F183" s="1184">
        <f t="shared" si="93"/>
        <v>45718</v>
      </c>
      <c r="G183" s="1184">
        <f t="shared" si="94"/>
        <v>45720</v>
      </c>
      <c r="H183" s="1184">
        <f>D183+28</f>
        <v>45731</v>
      </c>
      <c r="I183" s="1181"/>
      <c r="J183" s="1151">
        <f t="shared" si="87"/>
        <v>45700</v>
      </c>
    </row>
    <row r="184" spans="1:10" s="193" customFormat="1" ht="20.100000000000001" hidden="1" customHeight="1">
      <c r="A184" s="804" t="s">
        <v>796</v>
      </c>
      <c r="B184" s="1158" t="s">
        <v>307</v>
      </c>
      <c r="C184" s="1154" t="s">
        <v>808</v>
      </c>
      <c r="D184" s="1156"/>
      <c r="E184" s="1193"/>
      <c r="F184" s="1193"/>
      <c r="G184" s="1193"/>
      <c r="H184" s="1193"/>
      <c r="I184" s="1181"/>
      <c r="J184" s="1151">
        <v>45728</v>
      </c>
    </row>
    <row r="185" spans="1:10" s="193" customFormat="1" ht="20.100000000000001" hidden="1" customHeight="1">
      <c r="A185" s="804"/>
      <c r="B185" s="1154" t="s">
        <v>802</v>
      </c>
      <c r="C185" s="1154" t="s">
        <v>809</v>
      </c>
      <c r="D185" s="1154">
        <v>45738</v>
      </c>
      <c r="E185" s="1184">
        <f t="shared" ref="E185:E191" si="95">D185+13</f>
        <v>45751</v>
      </c>
      <c r="F185" s="1184">
        <f t="shared" ref="F185:F191" si="96">D185+15</f>
        <v>45753</v>
      </c>
      <c r="G185" s="1184">
        <f t="shared" ref="G185:G191" si="97">D185+17</f>
        <v>45755</v>
      </c>
      <c r="H185" s="1184">
        <f t="shared" ref="H185:H191" si="98">D185+28</f>
        <v>45766</v>
      </c>
      <c r="I185" s="1181"/>
      <c r="J185" s="1151">
        <f t="shared" si="87"/>
        <v>45735</v>
      </c>
    </row>
    <row r="186" spans="1:10" s="193" customFormat="1" ht="20.100000000000001" hidden="1" customHeight="1">
      <c r="A186" s="804"/>
      <c r="B186" s="1158" t="s">
        <v>307</v>
      </c>
      <c r="C186" s="1154" t="s">
        <v>810</v>
      </c>
      <c r="D186" s="1156"/>
      <c r="E186" s="1193"/>
      <c r="F186" s="1193"/>
      <c r="G186" s="1193"/>
      <c r="H186" s="1193"/>
      <c r="I186" s="1181"/>
      <c r="J186" s="1151">
        <f t="shared" si="87"/>
        <v>45742</v>
      </c>
    </row>
    <row r="187" spans="1:10" s="193" customFormat="1" ht="20.100000000000001" hidden="1" customHeight="1">
      <c r="A187" s="804"/>
      <c r="B187" s="1154" t="s">
        <v>690</v>
      </c>
      <c r="C187" s="1154" t="s">
        <v>811</v>
      </c>
      <c r="D187" s="1154">
        <v>45757</v>
      </c>
      <c r="E187" s="1155" t="s">
        <v>283</v>
      </c>
      <c r="F187" s="1184">
        <v>45764</v>
      </c>
      <c r="G187" s="1184">
        <f t="shared" si="97"/>
        <v>45774</v>
      </c>
      <c r="H187" s="1184">
        <v>45783</v>
      </c>
      <c r="I187" s="1181"/>
      <c r="J187" s="1151">
        <f t="shared" si="87"/>
        <v>45749</v>
      </c>
    </row>
    <row r="188" spans="1:10" s="193" customFormat="1" ht="20.100000000000001" hidden="1" customHeight="1">
      <c r="A188" s="804"/>
      <c r="B188" s="1154" t="s">
        <v>790</v>
      </c>
      <c r="C188" s="1154" t="s">
        <v>812</v>
      </c>
      <c r="D188" s="1154">
        <v>45760</v>
      </c>
      <c r="E188" s="1184">
        <f t="shared" si="95"/>
        <v>45773</v>
      </c>
      <c r="F188" s="1184">
        <f t="shared" si="96"/>
        <v>45775</v>
      </c>
      <c r="G188" s="1184">
        <f t="shared" si="97"/>
        <v>45777</v>
      </c>
      <c r="H188" s="1184">
        <f t="shared" si="98"/>
        <v>45788</v>
      </c>
      <c r="I188" s="1181"/>
      <c r="J188" s="1151">
        <f t="shared" si="87"/>
        <v>45756</v>
      </c>
    </row>
    <row r="189" spans="1:10" s="193" customFormat="1" ht="20.100000000000001" hidden="1" customHeight="1">
      <c r="A189" s="804"/>
      <c r="B189" s="1154" t="s">
        <v>774</v>
      </c>
      <c r="C189" s="1154" t="s">
        <v>813</v>
      </c>
      <c r="D189" s="1154">
        <v>45768</v>
      </c>
      <c r="E189" s="1177" t="s">
        <v>283</v>
      </c>
      <c r="F189" s="1184">
        <f t="shared" si="96"/>
        <v>45783</v>
      </c>
      <c r="G189" s="1184">
        <f t="shared" si="97"/>
        <v>45785</v>
      </c>
      <c r="H189" s="1184">
        <f t="shared" si="98"/>
        <v>45796</v>
      </c>
      <c r="I189" s="1181"/>
      <c r="J189" s="1151">
        <f t="shared" si="87"/>
        <v>45763</v>
      </c>
    </row>
    <row r="190" spans="1:10" s="193" customFormat="1" ht="20.100000000000001" hidden="1" customHeight="1">
      <c r="A190" s="804"/>
      <c r="B190" s="1154" t="s">
        <v>780</v>
      </c>
      <c r="C190" s="1154" t="s">
        <v>814</v>
      </c>
      <c r="D190" s="1154">
        <v>45771</v>
      </c>
      <c r="E190" s="1184">
        <f t="shared" si="95"/>
        <v>45784</v>
      </c>
      <c r="F190" s="1184">
        <f t="shared" si="96"/>
        <v>45786</v>
      </c>
      <c r="G190" s="1184">
        <f t="shared" si="97"/>
        <v>45788</v>
      </c>
      <c r="H190" s="1184">
        <f t="shared" si="98"/>
        <v>45799</v>
      </c>
      <c r="I190" s="1181"/>
      <c r="J190" s="1151">
        <f t="shared" si="87"/>
        <v>45770</v>
      </c>
    </row>
    <row r="191" spans="1:10" s="193" customFormat="1" ht="20.100000000000001" hidden="1" customHeight="1">
      <c r="A191" s="804"/>
      <c r="B191" s="1154" t="s">
        <v>802</v>
      </c>
      <c r="C191" s="1154" t="s">
        <v>815</v>
      </c>
      <c r="D191" s="1154">
        <v>45779</v>
      </c>
      <c r="E191" s="1184">
        <f t="shared" si="95"/>
        <v>45792</v>
      </c>
      <c r="F191" s="1184">
        <f t="shared" si="96"/>
        <v>45794</v>
      </c>
      <c r="G191" s="1184">
        <f t="shared" si="97"/>
        <v>45796</v>
      </c>
      <c r="H191" s="1184">
        <f t="shared" si="98"/>
        <v>45807</v>
      </c>
      <c r="I191" s="1181"/>
      <c r="J191" s="1151">
        <f t="shared" si="87"/>
        <v>45777</v>
      </c>
    </row>
    <row r="192" spans="1:10" s="193" customFormat="1" ht="20.100000000000001" hidden="1" customHeight="1">
      <c r="A192" s="804"/>
      <c r="B192" s="1154" t="s">
        <v>796</v>
      </c>
      <c r="C192" s="1154" t="s">
        <v>816</v>
      </c>
      <c r="D192" s="1154">
        <v>45784</v>
      </c>
      <c r="E192" s="1184">
        <f t="shared" ref="E192" si="99">D192+13</f>
        <v>45797</v>
      </c>
      <c r="F192" s="1184">
        <f t="shared" ref="F192" si="100">D192+15</f>
        <v>45799</v>
      </c>
      <c r="G192" s="1184">
        <f t="shared" ref="G192" si="101">D192+17</f>
        <v>45801</v>
      </c>
      <c r="H192" s="1184">
        <f t="shared" ref="H192" si="102">D192+28</f>
        <v>45812</v>
      </c>
      <c r="I192" s="1181"/>
      <c r="J192" s="1151">
        <f t="shared" si="87"/>
        <v>45784</v>
      </c>
    </row>
    <row r="193" spans="1:10" s="193" customFormat="1" ht="20.100000000000001" hidden="1" customHeight="1">
      <c r="A193" s="804"/>
      <c r="B193" s="1154" t="s">
        <v>690</v>
      </c>
      <c r="C193" s="1154" t="s">
        <v>817</v>
      </c>
      <c r="D193" s="1154">
        <v>45795</v>
      </c>
      <c r="E193" s="1184">
        <f t="shared" ref="E193:E197" si="103">D193+13</f>
        <v>45808</v>
      </c>
      <c r="F193" s="1184">
        <f t="shared" ref="F193:F197" si="104">D193+15</f>
        <v>45810</v>
      </c>
      <c r="G193" s="1184">
        <f t="shared" ref="G193:G197" si="105">D193+17</f>
        <v>45812</v>
      </c>
      <c r="H193" s="1184">
        <f t="shared" ref="H193:H197" si="106">D193+28</f>
        <v>45823</v>
      </c>
      <c r="I193" s="1181"/>
      <c r="J193" s="1151">
        <f t="shared" si="87"/>
        <v>45791</v>
      </c>
    </row>
    <row r="194" spans="1:10" s="193" customFormat="1" ht="20.100000000000001" hidden="1" customHeight="1">
      <c r="A194" s="804"/>
      <c r="B194" s="1154" t="s">
        <v>790</v>
      </c>
      <c r="C194" s="1154" t="s">
        <v>818</v>
      </c>
      <c r="D194" s="1154">
        <v>45803</v>
      </c>
      <c r="E194" s="1184">
        <f t="shared" si="103"/>
        <v>45816</v>
      </c>
      <c r="F194" s="1184">
        <f>D194+15</f>
        <v>45818</v>
      </c>
      <c r="G194" s="1184">
        <f t="shared" si="105"/>
        <v>45820</v>
      </c>
      <c r="H194" s="1184">
        <f t="shared" si="106"/>
        <v>45831</v>
      </c>
      <c r="I194" s="1181"/>
      <c r="J194" s="1151">
        <f t="shared" si="87"/>
        <v>45798</v>
      </c>
    </row>
    <row r="195" spans="1:10" s="193" customFormat="1" ht="20.100000000000001" hidden="1" customHeight="1">
      <c r="A195" s="804"/>
      <c r="B195" s="1154" t="s">
        <v>774</v>
      </c>
      <c r="C195" s="1154" t="s">
        <v>819</v>
      </c>
      <c r="D195" s="1177" t="s">
        <v>283</v>
      </c>
      <c r="E195" s="1193"/>
      <c r="F195" s="1193"/>
      <c r="G195" s="1193"/>
      <c r="H195" s="1193"/>
      <c r="I195" s="1181"/>
      <c r="J195" s="1151">
        <f t="shared" si="87"/>
        <v>45805</v>
      </c>
    </row>
    <row r="196" spans="1:10" s="193" customFormat="1" ht="20.100000000000001" hidden="1" customHeight="1">
      <c r="A196" s="804"/>
      <c r="B196" s="1154" t="s">
        <v>780</v>
      </c>
      <c r="C196" s="1154" t="s">
        <v>820</v>
      </c>
      <c r="D196" s="1154">
        <v>45813</v>
      </c>
      <c r="E196" s="1184">
        <f t="shared" si="103"/>
        <v>45826</v>
      </c>
      <c r="F196" s="1184">
        <f t="shared" si="104"/>
        <v>45828</v>
      </c>
      <c r="G196" s="1184">
        <f t="shared" si="105"/>
        <v>45830</v>
      </c>
      <c r="H196" s="1184">
        <f t="shared" si="106"/>
        <v>45841</v>
      </c>
      <c r="I196" s="1181"/>
      <c r="J196" s="1151">
        <f t="shared" si="87"/>
        <v>45812</v>
      </c>
    </row>
    <row r="197" spans="1:10" s="193" customFormat="1" ht="20.100000000000001" hidden="1" customHeight="1">
      <c r="A197" s="804"/>
      <c r="B197" s="1154" t="s">
        <v>802</v>
      </c>
      <c r="C197" s="1154" t="s">
        <v>821</v>
      </c>
      <c r="D197" s="1154">
        <v>45819</v>
      </c>
      <c r="E197" s="1184">
        <f t="shared" si="103"/>
        <v>45832</v>
      </c>
      <c r="F197" s="1184">
        <f t="shared" si="104"/>
        <v>45834</v>
      </c>
      <c r="G197" s="1184">
        <f t="shared" si="105"/>
        <v>45836</v>
      </c>
      <c r="H197" s="1184">
        <f t="shared" si="106"/>
        <v>45847</v>
      </c>
      <c r="I197" s="1181"/>
      <c r="J197" s="1151">
        <f t="shared" si="87"/>
        <v>45819</v>
      </c>
    </row>
    <row r="198" spans="1:10" s="193" customFormat="1" ht="20.100000000000001" hidden="1" customHeight="1">
      <c r="A198" s="804"/>
      <c r="B198" s="1158" t="s">
        <v>307</v>
      </c>
      <c r="C198" s="1154" t="s">
        <v>822</v>
      </c>
      <c r="D198" s="1156"/>
      <c r="E198" s="1193"/>
      <c r="F198" s="1193"/>
      <c r="G198" s="1193"/>
      <c r="H198" s="1193"/>
      <c r="I198" s="1181"/>
      <c r="J198" s="1151">
        <f t="shared" si="87"/>
        <v>45826</v>
      </c>
    </row>
    <row r="199" spans="1:10" s="193" customFormat="1" ht="20.100000000000001" hidden="1" customHeight="1">
      <c r="A199" s="804"/>
      <c r="B199" s="1158" t="s">
        <v>307</v>
      </c>
      <c r="C199" s="1154" t="s">
        <v>823</v>
      </c>
      <c r="D199" s="1156"/>
      <c r="E199" s="1193"/>
      <c r="F199" s="1193"/>
      <c r="G199" s="1193"/>
      <c r="H199" s="1193"/>
      <c r="I199" s="1181"/>
      <c r="J199" s="1151">
        <f t="shared" si="87"/>
        <v>45833</v>
      </c>
    </row>
    <row r="200" spans="1:10" s="193" customFormat="1" ht="20.100000000000001" hidden="1" customHeight="1">
      <c r="A200" s="804"/>
      <c r="B200" s="1158" t="s">
        <v>307</v>
      </c>
      <c r="C200" s="1154" t="s">
        <v>824</v>
      </c>
      <c r="D200" s="1156"/>
      <c r="E200" s="1193"/>
      <c r="F200" s="1193"/>
      <c r="G200" s="1193"/>
      <c r="H200" s="1193"/>
      <c r="I200" s="1181"/>
      <c r="J200" s="1151">
        <f t="shared" si="87"/>
        <v>45840</v>
      </c>
    </row>
    <row r="201" spans="1:10" s="193" customFormat="1" ht="20.100000000000001" hidden="1" customHeight="1">
      <c r="A201" s="804" t="s">
        <v>774</v>
      </c>
      <c r="B201" s="1154" t="s">
        <v>653</v>
      </c>
      <c r="C201" s="1154" t="s">
        <v>825</v>
      </c>
      <c r="D201" s="1154">
        <v>45853</v>
      </c>
      <c r="E201" s="1177" t="s">
        <v>283</v>
      </c>
      <c r="F201" s="1184">
        <v>45867</v>
      </c>
      <c r="G201" s="1184">
        <v>45865</v>
      </c>
      <c r="H201" s="1184">
        <f t="shared" ref="H201:H202" si="107">D201+28</f>
        <v>45881</v>
      </c>
      <c r="I201" s="1181"/>
      <c r="J201" s="1151">
        <f t="shared" si="87"/>
        <v>45847</v>
      </c>
    </row>
    <row r="202" spans="1:10" s="193" customFormat="1" ht="20.100000000000001" hidden="1" customHeight="1">
      <c r="A202" s="804"/>
      <c r="B202" s="1154" t="s">
        <v>780</v>
      </c>
      <c r="C202" s="1154" t="s">
        <v>826</v>
      </c>
      <c r="D202" s="1154">
        <v>45855</v>
      </c>
      <c r="E202" s="1184">
        <f t="shared" ref="E202" si="108">D202+13</f>
        <v>45868</v>
      </c>
      <c r="F202" s="1177" t="s">
        <v>283</v>
      </c>
      <c r="G202" s="1184">
        <f t="shared" ref="G202" si="109">D202+17</f>
        <v>45872</v>
      </c>
      <c r="H202" s="1184">
        <f t="shared" si="107"/>
        <v>45883</v>
      </c>
      <c r="I202" s="1181"/>
      <c r="J202" s="1151">
        <f t="shared" si="87"/>
        <v>45854</v>
      </c>
    </row>
    <row r="203" spans="1:10" s="193" customFormat="1" ht="20.100000000000001" hidden="1" customHeight="1">
      <c r="A203" s="804"/>
      <c r="B203" s="1154" t="s">
        <v>802</v>
      </c>
      <c r="C203" s="1154" t="s">
        <v>827</v>
      </c>
      <c r="D203" s="1154">
        <v>45869</v>
      </c>
      <c r="E203" s="1177" t="s">
        <v>283</v>
      </c>
      <c r="F203" s="1177" t="s">
        <v>283</v>
      </c>
      <c r="G203" s="1177" t="s">
        <v>283</v>
      </c>
      <c r="H203" s="1177" t="s">
        <v>283</v>
      </c>
      <c r="I203" s="1181"/>
      <c r="J203" s="1151">
        <f t="shared" si="87"/>
        <v>45861</v>
      </c>
    </row>
    <row r="204" spans="1:10" s="193" customFormat="1" ht="20.100000000000001" hidden="1" customHeight="1">
      <c r="A204" s="804" t="s">
        <v>796</v>
      </c>
      <c r="B204" s="1154" t="s">
        <v>828</v>
      </c>
      <c r="C204" s="1154" t="s">
        <v>829</v>
      </c>
      <c r="D204" s="1154">
        <v>45879</v>
      </c>
      <c r="E204" s="1184">
        <v>45887</v>
      </c>
      <c r="F204" s="1177" t="s">
        <v>283</v>
      </c>
      <c r="G204" s="1184">
        <v>45886</v>
      </c>
      <c r="H204" s="1184">
        <v>45903</v>
      </c>
      <c r="I204" s="1181"/>
      <c r="J204" s="1151">
        <f t="shared" ref="J204:J236" si="110">J203+7</f>
        <v>45868</v>
      </c>
    </row>
    <row r="205" spans="1:10" s="193" customFormat="1" ht="20.100000000000001" hidden="1" customHeight="1">
      <c r="A205" s="804" t="s">
        <v>253</v>
      </c>
      <c r="B205" s="1158" t="s">
        <v>307</v>
      </c>
      <c r="C205" s="1154" t="s">
        <v>830</v>
      </c>
      <c r="D205" s="1156"/>
      <c r="E205" s="1193"/>
      <c r="F205" s="1193"/>
      <c r="G205" s="1193"/>
      <c r="H205" s="1193"/>
      <c r="I205" s="1181"/>
      <c r="J205" s="1151">
        <f t="shared" si="110"/>
        <v>45875</v>
      </c>
    </row>
    <row r="206" spans="1:10" s="193" customFormat="1" ht="20.100000000000001" hidden="1" customHeight="1">
      <c r="A206" s="804"/>
      <c r="B206" s="1154" t="s">
        <v>796</v>
      </c>
      <c r="C206" s="1154" t="s">
        <v>831</v>
      </c>
      <c r="D206" s="1154">
        <v>45889</v>
      </c>
      <c r="E206" s="1184">
        <f t="shared" ref="E206:E211" si="111">D206+13</f>
        <v>45902</v>
      </c>
      <c r="F206" s="1184">
        <f t="shared" ref="F206:F211" si="112">D206+15</f>
        <v>45904</v>
      </c>
      <c r="G206" s="1184">
        <f t="shared" ref="G206:G211" si="113">D206+17</f>
        <v>45906</v>
      </c>
      <c r="H206" s="1184">
        <f t="shared" ref="H206:H211" si="114">D206+28</f>
        <v>45917</v>
      </c>
      <c r="I206" s="1181"/>
      <c r="J206" s="1151">
        <f t="shared" si="110"/>
        <v>45882</v>
      </c>
    </row>
    <row r="207" spans="1:10" s="193" customFormat="1" ht="20.100000000000001" hidden="1" customHeight="1">
      <c r="A207" s="804"/>
      <c r="B207" s="1154" t="s">
        <v>653</v>
      </c>
      <c r="C207" s="1154" t="s">
        <v>832</v>
      </c>
      <c r="D207" s="1154">
        <v>45892</v>
      </c>
      <c r="E207" s="1184">
        <f t="shared" si="111"/>
        <v>45905</v>
      </c>
      <c r="F207" s="1184">
        <f t="shared" si="112"/>
        <v>45907</v>
      </c>
      <c r="G207" s="1184">
        <f t="shared" si="113"/>
        <v>45909</v>
      </c>
      <c r="H207" s="1184">
        <f t="shared" si="114"/>
        <v>45920</v>
      </c>
      <c r="I207" s="1181"/>
      <c r="J207" s="1151">
        <f t="shared" si="110"/>
        <v>45889</v>
      </c>
    </row>
    <row r="208" spans="1:10" s="193" customFormat="1" ht="20.100000000000001" hidden="1" customHeight="1">
      <c r="A208" s="804"/>
      <c r="B208" s="1154" t="s">
        <v>780</v>
      </c>
      <c r="C208" s="1154" t="s">
        <v>833</v>
      </c>
      <c r="D208" s="1154">
        <v>45895</v>
      </c>
      <c r="E208" s="1184">
        <f t="shared" si="111"/>
        <v>45908</v>
      </c>
      <c r="F208" s="1184">
        <f t="shared" si="112"/>
        <v>45910</v>
      </c>
      <c r="G208" s="1184">
        <f t="shared" si="113"/>
        <v>45912</v>
      </c>
      <c r="H208" s="1184">
        <f t="shared" si="114"/>
        <v>45923</v>
      </c>
      <c r="I208" s="1181"/>
      <c r="J208" s="1151">
        <f t="shared" si="110"/>
        <v>45896</v>
      </c>
    </row>
    <row r="209" spans="1:10" s="193" customFormat="1" ht="20.100000000000001" hidden="1" customHeight="1">
      <c r="A209" s="804" t="s">
        <v>802</v>
      </c>
      <c r="B209" s="1154" t="s">
        <v>774</v>
      </c>
      <c r="C209" s="1154" t="s">
        <v>834</v>
      </c>
      <c r="D209" s="1154">
        <v>45904</v>
      </c>
      <c r="E209" s="1184">
        <f t="shared" si="111"/>
        <v>45917</v>
      </c>
      <c r="F209" s="1184">
        <f t="shared" si="112"/>
        <v>45919</v>
      </c>
      <c r="G209" s="1184">
        <f t="shared" si="113"/>
        <v>45921</v>
      </c>
      <c r="H209" s="1184">
        <f t="shared" si="114"/>
        <v>45932</v>
      </c>
      <c r="I209" s="1181"/>
      <c r="J209" s="1151">
        <f t="shared" si="110"/>
        <v>45903</v>
      </c>
    </row>
    <row r="210" spans="1:10" s="193" customFormat="1" ht="20.100000000000001" hidden="1" customHeight="1">
      <c r="A210" s="804" t="s">
        <v>796</v>
      </c>
      <c r="B210" s="1154" t="s">
        <v>828</v>
      </c>
      <c r="C210" s="1154" t="s">
        <v>835</v>
      </c>
      <c r="D210" s="1154">
        <v>45913</v>
      </c>
      <c r="E210" s="1184">
        <f t="shared" si="111"/>
        <v>45926</v>
      </c>
      <c r="F210" s="1184">
        <f t="shared" si="112"/>
        <v>45928</v>
      </c>
      <c r="G210" s="1184">
        <f t="shared" si="113"/>
        <v>45930</v>
      </c>
      <c r="H210" s="1184">
        <f t="shared" si="114"/>
        <v>45941</v>
      </c>
      <c r="I210" s="1181"/>
      <c r="J210" s="1151">
        <f t="shared" si="110"/>
        <v>45910</v>
      </c>
    </row>
    <row r="211" spans="1:10" s="193" customFormat="1" ht="20.100000000000001" hidden="1" customHeight="1">
      <c r="A211" s="804" t="s">
        <v>836</v>
      </c>
      <c r="B211" s="1154" t="s">
        <v>837</v>
      </c>
      <c r="C211" s="1154" t="s">
        <v>838</v>
      </c>
      <c r="D211" s="1154">
        <v>45921</v>
      </c>
      <c r="E211" s="1184">
        <f t="shared" si="111"/>
        <v>45934</v>
      </c>
      <c r="F211" s="1184">
        <f t="shared" si="112"/>
        <v>45936</v>
      </c>
      <c r="G211" s="1184">
        <f t="shared" si="113"/>
        <v>45938</v>
      </c>
      <c r="H211" s="1184">
        <f t="shared" si="114"/>
        <v>45949</v>
      </c>
      <c r="I211" s="1181"/>
      <c r="J211" s="1151">
        <f t="shared" si="110"/>
        <v>45917</v>
      </c>
    </row>
    <row r="212" spans="1:10" s="193" customFormat="1" ht="20.100000000000001" hidden="1" customHeight="1">
      <c r="A212" s="804"/>
      <c r="B212" s="1154" t="s">
        <v>796</v>
      </c>
      <c r="C212" s="1154" t="s">
        <v>839</v>
      </c>
      <c r="D212" s="1177" t="s">
        <v>283</v>
      </c>
      <c r="E212" s="1195"/>
      <c r="F212" s="1195"/>
      <c r="G212" s="1195"/>
      <c r="H212" s="1193"/>
      <c r="I212" s="1181"/>
      <c r="J212" s="1151">
        <f t="shared" si="110"/>
        <v>45924</v>
      </c>
    </row>
    <row r="213" spans="1:10" s="193" customFormat="1" ht="20.100000000000001" hidden="1" customHeight="1">
      <c r="A213" s="804"/>
      <c r="B213" s="1154" t="s">
        <v>653</v>
      </c>
      <c r="C213" s="1154" t="s">
        <v>840</v>
      </c>
      <c r="D213" s="1154">
        <v>45932</v>
      </c>
      <c r="E213" s="1177" t="s">
        <v>283</v>
      </c>
      <c r="F213" s="1184">
        <f t="shared" ref="F213:F217" si="115">D213+15</f>
        <v>45947</v>
      </c>
      <c r="G213" s="1184">
        <f t="shared" ref="G213:G217" si="116">D213+17</f>
        <v>45949</v>
      </c>
      <c r="H213" s="1184">
        <f t="shared" ref="H213:H217" si="117">D213+28</f>
        <v>45960</v>
      </c>
      <c r="I213" s="1181"/>
      <c r="J213" s="1151">
        <f t="shared" si="110"/>
        <v>45931</v>
      </c>
    </row>
    <row r="214" spans="1:10" s="193" customFormat="1" ht="20.100000000000001" hidden="1" customHeight="1">
      <c r="A214" s="804"/>
      <c r="B214" s="1154" t="s">
        <v>780</v>
      </c>
      <c r="C214" s="1154" t="s">
        <v>841</v>
      </c>
      <c r="D214" s="1154">
        <v>45936</v>
      </c>
      <c r="E214" s="1177" t="s">
        <v>283</v>
      </c>
      <c r="F214" s="1184">
        <f>D214+15</f>
        <v>45951</v>
      </c>
      <c r="G214" s="1184">
        <f t="shared" si="116"/>
        <v>45953</v>
      </c>
      <c r="H214" s="1184">
        <f t="shared" si="117"/>
        <v>45964</v>
      </c>
      <c r="I214" s="1181"/>
      <c r="J214" s="1151">
        <f t="shared" si="110"/>
        <v>45938</v>
      </c>
    </row>
    <row r="215" spans="1:10" s="193" customFormat="1" ht="20.100000000000001" hidden="1" customHeight="1">
      <c r="A215" s="804" t="s">
        <v>842</v>
      </c>
      <c r="B215" s="1159" t="s">
        <v>307</v>
      </c>
      <c r="C215" s="1154" t="s">
        <v>843</v>
      </c>
      <c r="D215" s="1160">
        <v>45946</v>
      </c>
      <c r="E215" s="1187">
        <f t="shared" ref="E215:E217" si="118">D215+13</f>
        <v>45959</v>
      </c>
      <c r="F215" s="1187">
        <f t="shared" si="115"/>
        <v>45961</v>
      </c>
      <c r="G215" s="1187">
        <f t="shared" si="116"/>
        <v>45963</v>
      </c>
      <c r="H215" s="1187">
        <f t="shared" si="117"/>
        <v>45974</v>
      </c>
      <c r="I215" s="1181"/>
      <c r="J215" s="1151">
        <v>45944</v>
      </c>
    </row>
    <row r="216" spans="1:10" s="193" customFormat="1" ht="20.100000000000001" hidden="1" customHeight="1">
      <c r="A216" s="804"/>
      <c r="B216" s="1154" t="s">
        <v>828</v>
      </c>
      <c r="C216" s="1154" t="s">
        <v>844</v>
      </c>
      <c r="D216" s="1154">
        <v>45952</v>
      </c>
      <c r="E216" s="1184">
        <f t="shared" si="118"/>
        <v>45965</v>
      </c>
      <c r="F216" s="1184">
        <f t="shared" si="115"/>
        <v>45967</v>
      </c>
      <c r="G216" s="1184">
        <f t="shared" si="116"/>
        <v>45969</v>
      </c>
      <c r="H216" s="1184">
        <f t="shared" si="117"/>
        <v>45980</v>
      </c>
      <c r="I216" s="1181"/>
      <c r="J216" s="1151">
        <f t="shared" si="110"/>
        <v>45951</v>
      </c>
    </row>
    <row r="217" spans="1:10" s="193" customFormat="1" ht="20.100000000000001" hidden="1" customHeight="1">
      <c r="A217" s="804" t="s">
        <v>647</v>
      </c>
      <c r="B217" s="1154" t="s">
        <v>837</v>
      </c>
      <c r="C217" s="1154" t="s">
        <v>845</v>
      </c>
      <c r="D217" s="1154">
        <v>45955</v>
      </c>
      <c r="E217" s="1184">
        <f t="shared" si="118"/>
        <v>45968</v>
      </c>
      <c r="F217" s="1184">
        <f t="shared" si="115"/>
        <v>45970</v>
      </c>
      <c r="G217" s="1184">
        <f t="shared" si="116"/>
        <v>45972</v>
      </c>
      <c r="H217" s="1184">
        <f t="shared" si="117"/>
        <v>45983</v>
      </c>
      <c r="I217" s="1181"/>
      <c r="J217" s="1151">
        <f t="shared" si="110"/>
        <v>45958</v>
      </c>
    </row>
    <row r="218" spans="1:10" s="193" customFormat="1" ht="20.100000000000001" hidden="1" customHeight="1">
      <c r="A218" s="804" t="s">
        <v>796</v>
      </c>
      <c r="B218" s="1159" t="s">
        <v>307</v>
      </c>
      <c r="C218" s="1154" t="s">
        <v>846</v>
      </c>
      <c r="D218" s="1160">
        <v>45965</v>
      </c>
      <c r="E218" s="1187">
        <f t="shared" ref="E218" si="119">D218+13</f>
        <v>45978</v>
      </c>
      <c r="F218" s="1187">
        <f t="shared" ref="F218" si="120">D218+15</f>
        <v>45980</v>
      </c>
      <c r="G218" s="1187">
        <f t="shared" ref="G218" si="121">D218+17</f>
        <v>45982</v>
      </c>
      <c r="H218" s="1187">
        <v>45958</v>
      </c>
      <c r="I218" s="1181"/>
      <c r="J218" s="1151">
        <f t="shared" si="110"/>
        <v>45965</v>
      </c>
    </row>
    <row r="219" spans="1:10" s="193" customFormat="1" ht="20.100000000000001" hidden="1" customHeight="1">
      <c r="A219" s="804"/>
      <c r="B219" s="1154" t="s">
        <v>653</v>
      </c>
      <c r="C219" s="1154" t="s">
        <v>847</v>
      </c>
      <c r="D219" s="1154">
        <v>45976</v>
      </c>
      <c r="E219" s="1184">
        <f t="shared" ref="E219:E221" si="122">D219+13</f>
        <v>45989</v>
      </c>
      <c r="F219" s="1177" t="s">
        <v>283</v>
      </c>
      <c r="G219" s="1184">
        <f t="shared" ref="G219:G222" si="123">D219+19</f>
        <v>45995</v>
      </c>
      <c r="H219" s="1184">
        <f t="shared" ref="H219:H222" si="124">D219+35</f>
        <v>46011</v>
      </c>
      <c r="I219" s="1181"/>
      <c r="J219" s="1151">
        <f t="shared" si="110"/>
        <v>45972</v>
      </c>
    </row>
    <row r="220" spans="1:10" s="193" customFormat="1" ht="20.100000000000001" hidden="1" customHeight="1">
      <c r="A220" s="804"/>
      <c r="B220" s="1154" t="s">
        <v>780</v>
      </c>
      <c r="C220" s="1154" t="s">
        <v>848</v>
      </c>
      <c r="D220" s="1154">
        <v>45979</v>
      </c>
      <c r="E220" s="1184">
        <f t="shared" si="122"/>
        <v>45992</v>
      </c>
      <c r="F220" s="1184">
        <f t="shared" ref="F220:F230" si="125">D220+16</f>
        <v>45995</v>
      </c>
      <c r="G220" s="1184">
        <f t="shared" si="123"/>
        <v>45998</v>
      </c>
      <c r="H220" s="1184">
        <f t="shared" si="124"/>
        <v>46014</v>
      </c>
      <c r="I220" s="1181"/>
      <c r="J220" s="1151">
        <f t="shared" si="110"/>
        <v>45979</v>
      </c>
    </row>
    <row r="221" spans="1:10" s="193" customFormat="1" ht="20.100000000000001" hidden="1" customHeight="1">
      <c r="A221" s="804" t="s">
        <v>842</v>
      </c>
      <c r="B221" s="1167" t="s">
        <v>766</v>
      </c>
      <c r="C221" s="1154" t="s">
        <v>849</v>
      </c>
      <c r="D221" s="1154">
        <v>45986</v>
      </c>
      <c r="E221" s="1184">
        <f t="shared" si="122"/>
        <v>45999</v>
      </c>
      <c r="F221" s="1184">
        <f t="shared" si="125"/>
        <v>46002</v>
      </c>
      <c r="G221" s="1184">
        <f t="shared" si="123"/>
        <v>46005</v>
      </c>
      <c r="H221" s="1184">
        <f t="shared" si="124"/>
        <v>46021</v>
      </c>
      <c r="I221" s="1181"/>
      <c r="J221" s="1151">
        <f t="shared" si="110"/>
        <v>45986</v>
      </c>
    </row>
    <row r="222" spans="1:10" s="193" customFormat="1" ht="20.100000000000001" hidden="1" customHeight="1">
      <c r="A222" s="804" t="s">
        <v>828</v>
      </c>
      <c r="B222" s="1159" t="s">
        <v>307</v>
      </c>
      <c r="C222" s="1154" t="s">
        <v>850</v>
      </c>
      <c r="D222" s="1160">
        <v>45992</v>
      </c>
      <c r="E222" s="1187">
        <f t="shared" ref="E222:E225" si="126">D222+13</f>
        <v>46005</v>
      </c>
      <c r="F222" s="1187">
        <f t="shared" si="125"/>
        <v>46008</v>
      </c>
      <c r="G222" s="1187">
        <f t="shared" si="123"/>
        <v>46011</v>
      </c>
      <c r="H222" s="1187">
        <f t="shared" si="124"/>
        <v>46027</v>
      </c>
      <c r="I222" s="1181"/>
      <c r="J222" s="1151">
        <f t="shared" si="110"/>
        <v>45993</v>
      </c>
    </row>
    <row r="223" spans="1:10" s="193" customFormat="1" ht="20.100000000000001" hidden="1" customHeight="1">
      <c r="A223" s="804" t="s">
        <v>837</v>
      </c>
      <c r="B223" s="1159" t="s">
        <v>307</v>
      </c>
      <c r="C223" s="1154" t="s">
        <v>851</v>
      </c>
      <c r="D223" s="1160">
        <v>46000</v>
      </c>
      <c r="E223" s="1187">
        <f t="shared" si="126"/>
        <v>46013</v>
      </c>
      <c r="F223" s="1187">
        <f t="shared" si="125"/>
        <v>46016</v>
      </c>
      <c r="G223" s="1187">
        <f>D223+19</f>
        <v>46019</v>
      </c>
      <c r="H223" s="1187">
        <f>D223+35</f>
        <v>46035</v>
      </c>
      <c r="I223" s="1181"/>
      <c r="J223" s="1151">
        <f t="shared" si="110"/>
        <v>46000</v>
      </c>
    </row>
    <row r="224" spans="1:10" s="193" customFormat="1" ht="20.100000000000001" hidden="1" customHeight="1">
      <c r="A224" s="804"/>
      <c r="B224" s="1167" t="s">
        <v>796</v>
      </c>
      <c r="C224" s="1154" t="s">
        <v>852</v>
      </c>
      <c r="D224" s="1154">
        <v>46012</v>
      </c>
      <c r="E224" s="1184">
        <f t="shared" si="126"/>
        <v>46025</v>
      </c>
      <c r="F224" s="1184">
        <f t="shared" si="125"/>
        <v>46028</v>
      </c>
      <c r="G224" s="1184">
        <f t="shared" ref="G224:G230" si="127">D224+19</f>
        <v>46031</v>
      </c>
      <c r="H224" s="1184">
        <f t="shared" ref="H224:H230" si="128">D224+35</f>
        <v>46047</v>
      </c>
      <c r="I224" s="1181"/>
      <c r="J224" s="1151">
        <f t="shared" si="110"/>
        <v>46007</v>
      </c>
    </row>
    <row r="225" spans="1:11" s="193" customFormat="1" ht="20.100000000000001" hidden="1" customHeight="1">
      <c r="A225" s="804"/>
      <c r="B225" s="1167" t="s">
        <v>653</v>
      </c>
      <c r="C225" s="1154" t="s">
        <v>853</v>
      </c>
      <c r="D225" s="1154">
        <v>46014</v>
      </c>
      <c r="E225" s="1184">
        <f t="shared" si="126"/>
        <v>46027</v>
      </c>
      <c r="F225" s="1184">
        <f t="shared" si="125"/>
        <v>46030</v>
      </c>
      <c r="G225" s="1184">
        <f t="shared" si="127"/>
        <v>46033</v>
      </c>
      <c r="H225" s="1184">
        <f t="shared" si="128"/>
        <v>46049</v>
      </c>
      <c r="I225" s="1181"/>
      <c r="J225" s="1151">
        <f t="shared" si="110"/>
        <v>46014</v>
      </c>
    </row>
    <row r="226" spans="1:11" s="193" customFormat="1" ht="20.100000000000001" hidden="1" customHeight="1">
      <c r="A226" s="804" t="s">
        <v>780</v>
      </c>
      <c r="B226" s="1159" t="s">
        <v>459</v>
      </c>
      <c r="C226" s="1154" t="s">
        <v>854</v>
      </c>
      <c r="D226" s="1154">
        <v>46023</v>
      </c>
      <c r="E226" s="1184">
        <f t="shared" ref="E226" si="129">D226+13</f>
        <v>46036</v>
      </c>
      <c r="F226" s="1184">
        <f t="shared" si="125"/>
        <v>46039</v>
      </c>
      <c r="G226" s="1184">
        <f t="shared" si="127"/>
        <v>46042</v>
      </c>
      <c r="H226" s="1184">
        <f t="shared" si="128"/>
        <v>46058</v>
      </c>
      <c r="I226" s="1181"/>
      <c r="J226" s="1151">
        <f t="shared" si="110"/>
        <v>46021</v>
      </c>
    </row>
    <row r="227" spans="1:11" s="193" customFormat="1" ht="20.100000000000001" hidden="1" customHeight="1">
      <c r="A227" s="804" t="s">
        <v>766</v>
      </c>
      <c r="B227" s="1159" t="s">
        <v>459</v>
      </c>
      <c r="C227" s="1154" t="s">
        <v>855</v>
      </c>
      <c r="D227" s="1154">
        <v>46028</v>
      </c>
      <c r="E227" s="1184">
        <f t="shared" ref="E227:E230" si="130">D227+13</f>
        <v>46041</v>
      </c>
      <c r="F227" s="1184">
        <f t="shared" si="125"/>
        <v>46044</v>
      </c>
      <c r="G227" s="1184">
        <f t="shared" si="127"/>
        <v>46047</v>
      </c>
      <c r="H227" s="1184">
        <f t="shared" si="128"/>
        <v>46063</v>
      </c>
      <c r="I227" s="1181"/>
      <c r="J227" s="1151">
        <v>46028</v>
      </c>
    </row>
    <row r="228" spans="1:11" s="193" customFormat="1" ht="20.100000000000001" hidden="1" customHeight="1">
      <c r="A228" s="804"/>
      <c r="B228" s="1167" t="s">
        <v>828</v>
      </c>
      <c r="C228" s="1154" t="s">
        <v>856</v>
      </c>
      <c r="D228" s="1154">
        <v>46037</v>
      </c>
      <c r="E228" s="1184">
        <f t="shared" si="130"/>
        <v>46050</v>
      </c>
      <c r="F228" s="1184">
        <f t="shared" si="125"/>
        <v>46053</v>
      </c>
      <c r="G228" s="1184">
        <f t="shared" si="127"/>
        <v>46056</v>
      </c>
      <c r="H228" s="1184">
        <f t="shared" si="128"/>
        <v>46072</v>
      </c>
      <c r="I228" s="1181"/>
      <c r="J228" s="1151">
        <f t="shared" si="110"/>
        <v>46035</v>
      </c>
    </row>
    <row r="229" spans="1:11" s="193" customFormat="1" ht="20.100000000000001" hidden="1" customHeight="1">
      <c r="A229" s="804"/>
      <c r="B229" s="1167" t="s">
        <v>837</v>
      </c>
      <c r="C229" s="1154" t="s">
        <v>857</v>
      </c>
      <c r="D229" s="1154">
        <v>46045</v>
      </c>
      <c r="E229" s="1184">
        <f t="shared" si="130"/>
        <v>46058</v>
      </c>
      <c r="F229" s="1184">
        <f t="shared" si="125"/>
        <v>46061</v>
      </c>
      <c r="G229" s="1184">
        <f t="shared" si="127"/>
        <v>46064</v>
      </c>
      <c r="H229" s="1184">
        <f t="shared" si="128"/>
        <v>46080</v>
      </c>
      <c r="I229" s="1181"/>
      <c r="J229" s="1151">
        <f t="shared" si="110"/>
        <v>46042</v>
      </c>
    </row>
    <row r="230" spans="1:11" s="193" customFormat="1" ht="20.100000000000001" hidden="1" customHeight="1">
      <c r="A230" s="804"/>
      <c r="B230" s="1167" t="s">
        <v>796</v>
      </c>
      <c r="C230" s="1154" t="s">
        <v>858</v>
      </c>
      <c r="D230" s="1154">
        <v>46050</v>
      </c>
      <c r="E230" s="1184">
        <f t="shared" si="130"/>
        <v>46063</v>
      </c>
      <c r="F230" s="1184">
        <f t="shared" si="125"/>
        <v>46066</v>
      </c>
      <c r="G230" s="1184">
        <f t="shared" si="127"/>
        <v>46069</v>
      </c>
      <c r="H230" s="1184">
        <f t="shared" si="128"/>
        <v>46085</v>
      </c>
      <c r="I230" s="1181"/>
      <c r="J230" s="1151">
        <f t="shared" si="110"/>
        <v>46049</v>
      </c>
    </row>
    <row r="231" spans="1:11" s="193" customFormat="1" ht="20.100000000000001" hidden="1" customHeight="1">
      <c r="A231" s="804"/>
      <c r="B231" s="1167" t="s">
        <v>653</v>
      </c>
      <c r="C231" s="1154" t="s">
        <v>859</v>
      </c>
      <c r="D231" s="1154">
        <v>46055</v>
      </c>
      <c r="E231" s="1184">
        <f t="shared" ref="E231:E232" si="131">D231+13</f>
        <v>46068</v>
      </c>
      <c r="F231" s="1184">
        <f t="shared" ref="F231:F232" si="132">D231+16</f>
        <v>46071</v>
      </c>
      <c r="G231" s="1184">
        <f t="shared" ref="G231:G232" si="133">D231+19</f>
        <v>46074</v>
      </c>
      <c r="H231" s="1184">
        <f t="shared" ref="H231:H232" si="134">D231+35</f>
        <v>46090</v>
      </c>
      <c r="I231" s="1181"/>
      <c r="J231" s="1151">
        <f t="shared" si="110"/>
        <v>46056</v>
      </c>
    </row>
    <row r="232" spans="1:11" s="193" customFormat="1" ht="20.100000000000001" hidden="1" customHeight="1">
      <c r="A232" s="804" t="s">
        <v>860</v>
      </c>
      <c r="B232" s="1159" t="s">
        <v>459</v>
      </c>
      <c r="C232" s="1154" t="s">
        <v>861</v>
      </c>
      <c r="D232" s="1154">
        <v>46066</v>
      </c>
      <c r="E232" s="1184">
        <f t="shared" si="131"/>
        <v>46079</v>
      </c>
      <c r="F232" s="1184">
        <f t="shared" si="132"/>
        <v>46082</v>
      </c>
      <c r="G232" s="1184">
        <f t="shared" si="133"/>
        <v>46085</v>
      </c>
      <c r="H232" s="1184">
        <f t="shared" si="134"/>
        <v>46101</v>
      </c>
      <c r="I232" s="1181"/>
      <c r="J232" s="1151">
        <f t="shared" si="110"/>
        <v>46063</v>
      </c>
    </row>
    <row r="233" spans="1:11" s="193" customFormat="1" ht="20.100000000000001" hidden="1" customHeight="1">
      <c r="A233" s="804"/>
      <c r="B233" s="1167" t="s">
        <v>766</v>
      </c>
      <c r="C233" s="1154" t="s">
        <v>862</v>
      </c>
      <c r="D233" s="1154">
        <v>46077</v>
      </c>
      <c r="E233" s="1177" t="s">
        <v>283</v>
      </c>
      <c r="F233" s="1177" t="s">
        <v>283</v>
      </c>
      <c r="G233" s="1177" t="s">
        <v>283</v>
      </c>
      <c r="H233" s="1177" t="s">
        <v>283</v>
      </c>
      <c r="I233" s="1181" t="s">
        <v>863</v>
      </c>
      <c r="J233" s="1151">
        <f t="shared" si="110"/>
        <v>46070</v>
      </c>
    </row>
    <row r="234" spans="1:11" s="193" customFormat="1" ht="20.100000000000001" hidden="1" customHeight="1">
      <c r="A234" s="804"/>
      <c r="B234" s="1167" t="s">
        <v>828</v>
      </c>
      <c r="C234" s="1154" t="s">
        <v>864</v>
      </c>
      <c r="D234" s="1154">
        <v>46085</v>
      </c>
      <c r="E234" s="1184">
        <f t="shared" ref="E234" si="135">D234+13</f>
        <v>46098</v>
      </c>
      <c r="F234" s="1184">
        <f t="shared" ref="F234" si="136">D234+16</f>
        <v>46101</v>
      </c>
      <c r="G234" s="1184">
        <f t="shared" ref="G234" si="137">D234+19</f>
        <v>46104</v>
      </c>
      <c r="H234" s="1184">
        <f t="shared" ref="H234" si="138">D234+35</f>
        <v>46120</v>
      </c>
      <c r="I234" s="1181"/>
      <c r="J234" s="1151">
        <f t="shared" si="110"/>
        <v>46077</v>
      </c>
    </row>
    <row r="235" spans="1:11" s="193" customFormat="1" ht="20.100000000000001" hidden="1" customHeight="1">
      <c r="A235" s="804"/>
      <c r="B235" s="1406" t="s">
        <v>837</v>
      </c>
      <c r="C235" s="1374" t="s">
        <v>865</v>
      </c>
      <c r="D235" s="1374">
        <v>46091</v>
      </c>
      <c r="E235" s="1257">
        <f t="shared" ref="E235" si="139">D235+13</f>
        <v>46104</v>
      </c>
      <c r="F235" s="1257">
        <f t="shared" ref="F235" si="140">D235+16</f>
        <v>46107</v>
      </c>
      <c r="G235" s="1257">
        <f t="shared" ref="G235" si="141">D235+19</f>
        <v>46110</v>
      </c>
      <c r="H235" s="1257">
        <f t="shared" ref="H235" si="142">D235+35</f>
        <v>46126</v>
      </c>
      <c r="I235" s="1181"/>
      <c r="J235" s="1325">
        <f t="shared" si="110"/>
        <v>46084</v>
      </c>
    </row>
    <row r="236" spans="1:11" s="193" customFormat="1" ht="20.100000000000001" hidden="1" customHeight="1">
      <c r="A236" s="804"/>
      <c r="B236" s="1433" t="s">
        <v>796</v>
      </c>
      <c r="C236" s="1408" t="s">
        <v>866</v>
      </c>
      <c r="D236" s="1408">
        <v>46094</v>
      </c>
      <c r="E236" s="1434">
        <f t="shared" ref="E236" si="143">D236+13</f>
        <v>46107</v>
      </c>
      <c r="F236" s="1434">
        <f t="shared" ref="F236" si="144">D236+16</f>
        <v>46110</v>
      </c>
      <c r="G236" s="1434">
        <f t="shared" ref="G236" si="145">D236+19</f>
        <v>46113</v>
      </c>
      <c r="H236" s="1435">
        <f t="shared" ref="H236" si="146">D236+35</f>
        <v>46129</v>
      </c>
      <c r="I236" s="1181"/>
      <c r="J236" s="1342">
        <f t="shared" si="110"/>
        <v>46091</v>
      </c>
    </row>
    <row r="237" spans="1:11" s="193" customFormat="1" ht="20.100000000000001" customHeight="1">
      <c r="A237" s="804"/>
      <c r="B237" s="1407"/>
      <c r="C237" s="1202"/>
      <c r="D237" s="1202"/>
      <c r="E237" s="1238"/>
      <c r="F237" s="1238"/>
      <c r="G237" s="1238"/>
      <c r="H237" s="1238"/>
      <c r="I237" s="1181"/>
      <c r="J237" s="1202"/>
    </row>
    <row r="238" spans="1:11" s="193" customFormat="1" ht="29.25" customHeight="1">
      <c r="A238" s="804"/>
      <c r="B238" s="1589" t="s">
        <v>3</v>
      </c>
      <c r="C238" s="1589"/>
      <c r="D238" s="1600" t="s">
        <v>247</v>
      </c>
      <c r="E238" s="1436" t="s">
        <v>209</v>
      </c>
      <c r="F238" s="1161" t="s">
        <v>147</v>
      </c>
      <c r="G238" s="1147" t="s">
        <v>114</v>
      </c>
      <c r="H238" s="1147" t="s">
        <v>103</v>
      </c>
      <c r="I238" s="1147" t="s">
        <v>59</v>
      </c>
      <c r="J238" s="1202"/>
    </row>
    <row r="239" spans="1:11" s="193" customFormat="1" ht="24.75" customHeight="1">
      <c r="A239" s="804"/>
      <c r="B239" s="1148" t="s">
        <v>249</v>
      </c>
      <c r="C239" s="1259" t="s">
        <v>250</v>
      </c>
      <c r="D239" s="1601"/>
      <c r="E239" s="1437" t="s">
        <v>64</v>
      </c>
      <c r="F239" s="1182" t="s">
        <v>56</v>
      </c>
      <c r="G239" s="1182" t="s">
        <v>58</v>
      </c>
      <c r="H239" s="1182" t="s">
        <v>159</v>
      </c>
      <c r="I239" s="1182" t="s">
        <v>61</v>
      </c>
      <c r="K239" s="1415" t="s">
        <v>252</v>
      </c>
    </row>
    <row r="240" spans="1:11" s="193" customFormat="1" ht="20.100000000000001" hidden="1" customHeight="1">
      <c r="A240" s="804"/>
      <c r="B240" s="1167" t="s">
        <v>653</v>
      </c>
      <c r="C240" s="1154" t="s">
        <v>867</v>
      </c>
      <c r="D240" s="1377">
        <v>46107</v>
      </c>
      <c r="E240" s="1244">
        <f>D240+7</f>
        <v>46114</v>
      </c>
      <c r="F240" s="1244">
        <f>D240+13</f>
        <v>46120</v>
      </c>
      <c r="G240" s="1244">
        <f>D240+16</f>
        <v>46123</v>
      </c>
      <c r="H240" s="1244">
        <f>D240+19</f>
        <v>46126</v>
      </c>
      <c r="I240" s="1244">
        <f>E240+35</f>
        <v>46149</v>
      </c>
      <c r="K240" s="1432" t="e">
        <f>WEEKNUM(#REF!)</f>
        <v>#REF!</v>
      </c>
    </row>
    <row r="241" spans="1:11" s="193" customFormat="1" ht="20.100000000000001" hidden="1" customHeight="1">
      <c r="A241" s="804" t="s">
        <v>774</v>
      </c>
      <c r="B241" s="1159" t="s">
        <v>307</v>
      </c>
      <c r="C241" s="1154" t="s">
        <v>868</v>
      </c>
      <c r="D241" s="1160">
        <v>46105</v>
      </c>
      <c r="E241" s="1187">
        <f t="shared" ref="E241" si="147">D241+13</f>
        <v>46118</v>
      </c>
      <c r="F241" s="1187">
        <f t="shared" ref="F241" si="148">D241+16</f>
        <v>46121</v>
      </c>
      <c r="G241" s="1187">
        <f t="shared" ref="G241" si="149">D241+19</f>
        <v>46124</v>
      </c>
      <c r="H241" s="1187">
        <f t="shared" ref="H241:I241" si="150">D241+35</f>
        <v>46140</v>
      </c>
      <c r="I241" s="1187">
        <f t="shared" si="150"/>
        <v>46153</v>
      </c>
      <c r="K241" s="1194" t="e">
        <f>WEEKNUM(#REF!)</f>
        <v>#REF!</v>
      </c>
    </row>
    <row r="242" spans="1:11" s="193" customFormat="1" ht="20.100000000000001" hidden="1" customHeight="1">
      <c r="A242" s="804" t="s">
        <v>869</v>
      </c>
      <c r="B242" s="1167" t="s">
        <v>870</v>
      </c>
      <c r="C242" s="1154" t="s">
        <v>871</v>
      </c>
      <c r="D242" s="1154">
        <v>46115</v>
      </c>
      <c r="E242" s="1178" t="s">
        <v>283</v>
      </c>
      <c r="F242" s="1244">
        <f>D242+13</f>
        <v>46128</v>
      </c>
      <c r="G242" s="1244">
        <f>F242+3</f>
        <v>46131</v>
      </c>
      <c r="H242" s="1244">
        <f>G242+3</f>
        <v>46134</v>
      </c>
      <c r="I242" s="1184">
        <f>H242+16</f>
        <v>46150</v>
      </c>
      <c r="K242" s="1194" t="e">
        <f>WEEKNUM(#REF!)</f>
        <v>#REF!</v>
      </c>
    </row>
    <row r="243" spans="1:11" s="193" customFormat="1" ht="20.100000000000001" hidden="1" customHeight="1">
      <c r="A243" s="804" t="s">
        <v>872</v>
      </c>
      <c r="B243" s="1167" t="s">
        <v>780</v>
      </c>
      <c r="C243" s="1154" t="s">
        <v>873</v>
      </c>
      <c r="D243" s="1154">
        <v>46117</v>
      </c>
      <c r="E243" s="1178" t="s">
        <v>283</v>
      </c>
      <c r="F243" s="1178" t="s">
        <v>283</v>
      </c>
      <c r="G243" s="1178" t="s">
        <v>283</v>
      </c>
      <c r="H243" s="1178" t="s">
        <v>283</v>
      </c>
      <c r="I243" s="1178" t="s">
        <v>283</v>
      </c>
      <c r="K243" s="1194" t="e">
        <f>WEEKNUM(#REF!)</f>
        <v>#REF!</v>
      </c>
    </row>
    <row r="244" spans="1:11" s="193" customFormat="1" ht="20.100000000000001" hidden="1" customHeight="1">
      <c r="A244" s="804" t="s">
        <v>837</v>
      </c>
      <c r="B244" s="1167" t="s">
        <v>828</v>
      </c>
      <c r="C244" s="1154" t="s">
        <v>874</v>
      </c>
      <c r="D244" s="1154">
        <v>46130</v>
      </c>
      <c r="E244" s="1178" t="s">
        <v>283</v>
      </c>
      <c r="F244" s="1244">
        <f t="shared" ref="F244" si="151">D244+13</f>
        <v>46143</v>
      </c>
      <c r="G244" s="1244">
        <f t="shared" ref="G244:G246" si="152">D244+16</f>
        <v>46146</v>
      </c>
      <c r="H244" s="1244">
        <f t="shared" ref="H244:H246" si="153">D244+19</f>
        <v>46149</v>
      </c>
      <c r="I244" s="1184">
        <f>D244+35</f>
        <v>46165</v>
      </c>
      <c r="K244" s="1194" t="e">
        <f>WEEKNUM(#REF!)</f>
        <v>#REF!</v>
      </c>
    </row>
    <row r="245" spans="1:11" s="193" customFormat="1" ht="20.100000000000001" hidden="1" customHeight="1">
      <c r="A245" s="804"/>
      <c r="B245" s="1167" t="s">
        <v>837</v>
      </c>
      <c r="C245" s="1154" t="s">
        <v>875</v>
      </c>
      <c r="D245" s="1154">
        <v>46129</v>
      </c>
      <c r="E245" s="1178" t="s">
        <v>283</v>
      </c>
      <c r="F245" s="1178" t="s">
        <v>283</v>
      </c>
      <c r="G245" s="1178" t="s">
        <v>283</v>
      </c>
      <c r="H245" s="1178" t="s">
        <v>283</v>
      </c>
      <c r="I245" s="1178" t="s">
        <v>283</v>
      </c>
      <c r="K245" s="1194" t="e">
        <f>WEEKNUM(#REF!)</f>
        <v>#REF!</v>
      </c>
    </row>
    <row r="246" spans="1:11" s="193" customFormat="1" ht="20.100000000000001" hidden="1" customHeight="1">
      <c r="A246" s="804"/>
      <c r="B246" s="1167" t="s">
        <v>796</v>
      </c>
      <c r="C246" s="1154" t="s">
        <v>876</v>
      </c>
      <c r="D246" s="1154">
        <v>46143</v>
      </c>
      <c r="E246" s="1244">
        <f t="shared" ref="E246" si="154">D246+7</f>
        <v>46150</v>
      </c>
      <c r="F246" s="1178" t="s">
        <v>283</v>
      </c>
      <c r="G246" s="1244">
        <f t="shared" si="152"/>
        <v>46159</v>
      </c>
      <c r="H246" s="1244">
        <f t="shared" si="153"/>
        <v>46162</v>
      </c>
      <c r="I246" s="1184">
        <f>D246+35</f>
        <v>46178</v>
      </c>
      <c r="K246" s="1194" t="e">
        <f>WEEKNUM(#REF!)</f>
        <v>#REF!</v>
      </c>
    </row>
    <row r="247" spans="1:11" s="193" customFormat="1" ht="20.100000000000001" hidden="1" customHeight="1">
      <c r="A247" s="804"/>
      <c r="B247" s="1167" t="s">
        <v>653</v>
      </c>
      <c r="C247" s="1154" t="s">
        <v>877</v>
      </c>
      <c r="D247" s="1154">
        <v>46148</v>
      </c>
      <c r="E247" s="1178" t="s">
        <v>283</v>
      </c>
      <c r="F247" s="1178" t="s">
        <v>283</v>
      </c>
      <c r="G247" s="1178" t="s">
        <v>283</v>
      </c>
      <c r="H247" s="1178" t="s">
        <v>283</v>
      </c>
      <c r="I247" s="1178" t="s">
        <v>283</v>
      </c>
      <c r="K247" s="1194">
        <v>19</v>
      </c>
    </row>
    <row r="248" spans="1:11" s="193" customFormat="1" ht="20.100000000000001" hidden="1" customHeight="1">
      <c r="A248" s="804" t="s">
        <v>878</v>
      </c>
      <c r="B248" s="1167" t="s">
        <v>780</v>
      </c>
      <c r="C248" s="1154" t="s">
        <v>879</v>
      </c>
      <c r="D248" s="1154">
        <v>46151</v>
      </c>
      <c r="E248" s="1178" t="s">
        <v>283</v>
      </c>
      <c r="F248" s="1178" t="s">
        <v>283</v>
      </c>
      <c r="G248" s="1178" t="s">
        <v>283</v>
      </c>
      <c r="H248" s="1178" t="s">
        <v>283</v>
      </c>
      <c r="I248" s="1178" t="s">
        <v>283</v>
      </c>
      <c r="K248" s="1194">
        <v>20</v>
      </c>
    </row>
    <row r="249" spans="1:11" s="193" customFormat="1" ht="20.100000000000001" hidden="1" customHeight="1">
      <c r="A249" s="804" t="s">
        <v>880</v>
      </c>
      <c r="B249" s="1167" t="s">
        <v>647</v>
      </c>
      <c r="C249" s="1154" t="s">
        <v>881</v>
      </c>
      <c r="D249" s="1154">
        <v>46161</v>
      </c>
      <c r="E249" s="1178" t="s">
        <v>283</v>
      </c>
      <c r="F249" s="1178" t="s">
        <v>283</v>
      </c>
      <c r="G249" s="1178" t="s">
        <v>283</v>
      </c>
      <c r="H249" s="1178" t="s">
        <v>283</v>
      </c>
      <c r="I249" s="1178" t="s">
        <v>283</v>
      </c>
      <c r="K249" s="1194">
        <v>21</v>
      </c>
    </row>
    <row r="250" spans="1:11" s="193" customFormat="1" ht="20.100000000000001" hidden="1" customHeight="1">
      <c r="A250" s="804"/>
      <c r="B250" s="1167" t="s">
        <v>882</v>
      </c>
      <c r="C250" s="1154" t="s">
        <v>883</v>
      </c>
      <c r="D250" s="1154">
        <v>46169</v>
      </c>
      <c r="E250" s="1178" t="s">
        <v>283</v>
      </c>
      <c r="F250" s="1178" t="s">
        <v>283</v>
      </c>
      <c r="G250" s="1178" t="s">
        <v>283</v>
      </c>
      <c r="H250" s="1178" t="s">
        <v>283</v>
      </c>
      <c r="I250" s="1178" t="s">
        <v>283</v>
      </c>
      <c r="K250" s="1194">
        <v>22</v>
      </c>
    </row>
    <row r="251" spans="1:11" s="193" customFormat="1" ht="20.100000000000001" hidden="1" customHeight="1">
      <c r="A251" s="804" t="s">
        <v>884</v>
      </c>
      <c r="B251" s="1167" t="s">
        <v>766</v>
      </c>
      <c r="C251" s="1154" t="s">
        <v>885</v>
      </c>
      <c r="D251" s="1154">
        <v>46177</v>
      </c>
      <c r="E251" s="1244">
        <f t="shared" ref="E251" si="155">D251+7</f>
        <v>46184</v>
      </c>
      <c r="F251" s="1244">
        <f t="shared" ref="F251" si="156">D251+13</f>
        <v>46190</v>
      </c>
      <c r="G251" s="1244">
        <f t="shared" ref="G251" si="157">D251+16</f>
        <v>46193</v>
      </c>
      <c r="H251" s="1244">
        <f t="shared" ref="H251" si="158">D251+19</f>
        <v>46196</v>
      </c>
      <c r="I251" s="1184">
        <f t="shared" ref="I251:I253" si="159">D251+35</f>
        <v>46212</v>
      </c>
      <c r="K251" s="1194">
        <v>23</v>
      </c>
    </row>
    <row r="252" spans="1:11" s="193" customFormat="1" ht="20.100000000000001" hidden="1" customHeight="1">
      <c r="A252" s="804"/>
      <c r="B252" s="1167" t="s">
        <v>886</v>
      </c>
      <c r="C252" s="1154" t="s">
        <v>887</v>
      </c>
      <c r="D252" s="1154">
        <v>46184</v>
      </c>
      <c r="E252" s="1244">
        <f t="shared" ref="E252" si="160">D252+7</f>
        <v>46191</v>
      </c>
      <c r="F252" s="1244">
        <f t="shared" ref="F252" si="161">D252+13</f>
        <v>46197</v>
      </c>
      <c r="G252" s="1244">
        <f t="shared" ref="G252" si="162">D252+16</f>
        <v>46200</v>
      </c>
      <c r="H252" s="1244">
        <f t="shared" ref="H252" si="163">D252+19</f>
        <v>46203</v>
      </c>
      <c r="I252" s="1184">
        <f t="shared" si="159"/>
        <v>46219</v>
      </c>
      <c r="K252" s="1194">
        <v>24</v>
      </c>
    </row>
    <row r="253" spans="1:11" s="193" customFormat="1" ht="20.100000000000001" hidden="1" customHeight="1">
      <c r="A253" s="804" t="s">
        <v>888</v>
      </c>
      <c r="B253" s="1167" t="s">
        <v>889</v>
      </c>
      <c r="C253" s="1154" t="s">
        <v>890</v>
      </c>
      <c r="D253" s="1154">
        <v>46190</v>
      </c>
      <c r="E253" s="1178" t="s">
        <v>283</v>
      </c>
      <c r="F253" s="1244">
        <f t="shared" ref="F253" si="164">D253+13</f>
        <v>46203</v>
      </c>
      <c r="G253" s="1244">
        <f t="shared" ref="G253" si="165">D253+16</f>
        <v>46206</v>
      </c>
      <c r="H253" s="1244">
        <f t="shared" ref="H253" si="166">D253+19</f>
        <v>46209</v>
      </c>
      <c r="I253" s="1184">
        <f t="shared" si="159"/>
        <v>46225</v>
      </c>
      <c r="K253" s="1194">
        <v>25</v>
      </c>
    </row>
    <row r="254" spans="1:11" s="193" customFormat="1" ht="20.100000000000001" hidden="1" customHeight="1">
      <c r="A254" s="804" t="s">
        <v>891</v>
      </c>
      <c r="B254" s="1167" t="s">
        <v>837</v>
      </c>
      <c r="C254" s="1154" t="s">
        <v>892</v>
      </c>
      <c r="D254" s="1178" t="s">
        <v>283</v>
      </c>
      <c r="E254" s="1244">
        <v>46204</v>
      </c>
      <c r="F254" s="1244">
        <v>46210</v>
      </c>
      <c r="G254" s="1244">
        <v>46213</v>
      </c>
      <c r="H254" s="1244">
        <v>46216</v>
      </c>
      <c r="I254" s="1184">
        <v>46232</v>
      </c>
      <c r="K254" s="1194">
        <v>26</v>
      </c>
    </row>
    <row r="255" spans="1:11" s="193" customFormat="1" ht="20.100000000000001" hidden="1" customHeight="1">
      <c r="A255" s="804" t="s">
        <v>893</v>
      </c>
      <c r="B255" s="1167" t="s">
        <v>802</v>
      </c>
      <c r="C255" s="1154" t="s">
        <v>894</v>
      </c>
      <c r="D255" s="1178" t="s">
        <v>283</v>
      </c>
      <c r="E255" s="1244">
        <v>46212</v>
      </c>
      <c r="F255" s="1244">
        <v>46218</v>
      </c>
      <c r="G255" s="1244">
        <v>46221</v>
      </c>
      <c r="H255" s="1244">
        <v>46224</v>
      </c>
      <c r="I255" s="1184">
        <v>46240</v>
      </c>
      <c r="K255" s="1194">
        <v>27</v>
      </c>
    </row>
    <row r="256" spans="1:11" s="193" customFormat="1" ht="20.100000000000001" hidden="1" customHeight="1">
      <c r="A256" s="804"/>
      <c r="B256" s="1167" t="s">
        <v>882</v>
      </c>
      <c r="C256" s="1154" t="s">
        <v>895</v>
      </c>
      <c r="D256" s="1154">
        <v>46212</v>
      </c>
      <c r="E256" s="1178" t="s">
        <v>283</v>
      </c>
      <c r="F256" s="1178" t="s">
        <v>283</v>
      </c>
      <c r="G256" s="1244">
        <f t="shared" ref="G256" si="167">D256+16</f>
        <v>46228</v>
      </c>
      <c r="H256" s="1244">
        <f t="shared" ref="H256" si="168">D256+19</f>
        <v>46231</v>
      </c>
      <c r="I256" s="1184">
        <f t="shared" ref="I256" si="169">D256+35</f>
        <v>46247</v>
      </c>
      <c r="K256" s="1194">
        <v>28</v>
      </c>
    </row>
    <row r="257" spans="1:11" s="193" customFormat="1" ht="20.100000000000001" hidden="1" customHeight="1">
      <c r="A257" s="804"/>
      <c r="B257" s="1167" t="s">
        <v>872</v>
      </c>
      <c r="C257" s="1154" t="s">
        <v>896</v>
      </c>
      <c r="D257" s="1154">
        <v>46214</v>
      </c>
      <c r="E257" s="1178" t="s">
        <v>283</v>
      </c>
      <c r="F257" s="1244">
        <f t="shared" ref="F257" si="170">D257+13</f>
        <v>46227</v>
      </c>
      <c r="G257" s="1244">
        <f t="shared" ref="G257" si="171">D257+16</f>
        <v>46230</v>
      </c>
      <c r="H257" s="1244">
        <f t="shared" ref="H257" si="172">D257+19</f>
        <v>46233</v>
      </c>
      <c r="I257" s="1184">
        <f t="shared" ref="I257" si="173">D257+35</f>
        <v>46249</v>
      </c>
      <c r="K257" s="1194">
        <v>29</v>
      </c>
    </row>
    <row r="258" spans="1:11" s="193" customFormat="1" ht="20.100000000000001" hidden="1" customHeight="1">
      <c r="A258" s="804"/>
      <c r="B258" s="1167" t="s">
        <v>886</v>
      </c>
      <c r="C258" s="1154" t="s">
        <v>897</v>
      </c>
      <c r="D258" s="1154">
        <v>46225</v>
      </c>
      <c r="E258" s="1244">
        <f t="shared" ref="E258" si="174">D258+7</f>
        <v>46232</v>
      </c>
      <c r="F258" s="1244">
        <f t="shared" ref="F258" si="175">D258+13</f>
        <v>46238</v>
      </c>
      <c r="G258" s="1244">
        <f t="shared" ref="G258" si="176">D258+16</f>
        <v>46241</v>
      </c>
      <c r="H258" s="1178" t="s">
        <v>283</v>
      </c>
      <c r="I258" s="1184">
        <f t="shared" ref="I258" si="177">D258+35</f>
        <v>46260</v>
      </c>
      <c r="K258" s="1194">
        <v>30</v>
      </c>
    </row>
    <row r="259" spans="1:11" s="193" customFormat="1" ht="20.100000000000001" hidden="1" customHeight="1">
      <c r="A259" s="804"/>
      <c r="B259" s="1167" t="s">
        <v>898</v>
      </c>
      <c r="C259" s="1154" t="s">
        <v>899</v>
      </c>
      <c r="D259" s="1154">
        <v>46229</v>
      </c>
      <c r="E259" s="1244">
        <f t="shared" ref="E259" si="178">D259+7</f>
        <v>46236</v>
      </c>
      <c r="F259" s="1244">
        <f t="shared" ref="F259" si="179">D259+13</f>
        <v>46242</v>
      </c>
      <c r="G259" s="1178" t="s">
        <v>283</v>
      </c>
      <c r="H259" s="1244">
        <f t="shared" ref="H259" si="180">D259+19</f>
        <v>46248</v>
      </c>
      <c r="I259" s="1184">
        <f t="shared" ref="I259" si="181">D259+35</f>
        <v>46264</v>
      </c>
      <c r="K259" s="1194">
        <v>31</v>
      </c>
    </row>
    <row r="260" spans="1:11" s="193" customFormat="1" ht="20.100000000000001" hidden="1" customHeight="1">
      <c r="A260" s="804" t="s">
        <v>884</v>
      </c>
      <c r="B260" s="1167" t="s">
        <v>884</v>
      </c>
      <c r="C260" s="1154" t="s">
        <v>900</v>
      </c>
      <c r="D260" s="1154">
        <v>46242</v>
      </c>
      <c r="E260" s="1244">
        <f t="shared" ref="E260" si="182">D260+7</f>
        <v>46249</v>
      </c>
      <c r="F260" s="1244">
        <f t="shared" ref="F260" si="183">D260+13</f>
        <v>46255</v>
      </c>
      <c r="G260" s="1244">
        <f t="shared" ref="G260" si="184">D260+16</f>
        <v>46258</v>
      </c>
      <c r="H260" s="1244">
        <f t="shared" ref="H260" si="185">D260+19</f>
        <v>46261</v>
      </c>
      <c r="I260" s="1184">
        <f t="shared" ref="I260" si="186">D260+35</f>
        <v>46277</v>
      </c>
      <c r="K260" s="1194">
        <v>32</v>
      </c>
    </row>
    <row r="261" spans="1:11" s="193" customFormat="1" ht="20.100000000000001" hidden="1" customHeight="1">
      <c r="A261" s="804" t="s">
        <v>802</v>
      </c>
      <c r="B261" s="1167" t="s">
        <v>882</v>
      </c>
      <c r="C261" s="1154" t="s">
        <v>901</v>
      </c>
      <c r="D261" s="1154">
        <v>46249</v>
      </c>
      <c r="E261" s="1244">
        <f t="shared" ref="E261:E262" si="187">D261+7</f>
        <v>46256</v>
      </c>
      <c r="F261" s="1178" t="s">
        <v>283</v>
      </c>
      <c r="G261" s="1244">
        <f t="shared" ref="G261" si="188">D261+16</f>
        <v>46265</v>
      </c>
      <c r="H261" s="1244">
        <f t="shared" ref="H261:H262" si="189">D261+19</f>
        <v>46268</v>
      </c>
      <c r="I261" s="1184">
        <f t="shared" ref="I261:I262" si="190">D261+35</f>
        <v>46284</v>
      </c>
      <c r="K261" s="1194">
        <v>33</v>
      </c>
    </row>
    <row r="262" spans="1:11" s="193" customFormat="1" ht="20.100000000000001" customHeight="1">
      <c r="A262" s="804" t="s">
        <v>902</v>
      </c>
      <c r="B262" s="1167" t="s">
        <v>766</v>
      </c>
      <c r="C262" s="1154" t="s">
        <v>903</v>
      </c>
      <c r="D262" s="1154">
        <v>46255</v>
      </c>
      <c r="E262" s="1244">
        <f t="shared" si="187"/>
        <v>46262</v>
      </c>
      <c r="F262" s="1244">
        <f t="shared" ref="F262" si="191">D262+13</f>
        <v>46268</v>
      </c>
      <c r="G262" s="1178" t="s">
        <v>283</v>
      </c>
      <c r="H262" s="1244">
        <f t="shared" si="189"/>
        <v>46274</v>
      </c>
      <c r="I262" s="1184">
        <f t="shared" si="190"/>
        <v>46290</v>
      </c>
      <c r="K262" s="1194">
        <v>34</v>
      </c>
    </row>
    <row r="263" spans="1:11" s="193" customFormat="1" ht="20.100000000000001" customHeight="1">
      <c r="A263" s="804" t="s">
        <v>904</v>
      </c>
      <c r="B263" s="1159" t="s">
        <v>905</v>
      </c>
      <c r="C263" s="1154" t="s">
        <v>906</v>
      </c>
      <c r="D263" s="1160">
        <v>46266</v>
      </c>
      <c r="E263" s="1246">
        <f t="shared" ref="E263:E264" si="192">D263+7</f>
        <v>46273</v>
      </c>
      <c r="F263" s="1246">
        <f t="shared" ref="F263" si="193">D263+13</f>
        <v>46279</v>
      </c>
      <c r="G263" s="1246">
        <f t="shared" ref="G263:G264" si="194">D263+16</f>
        <v>46282</v>
      </c>
      <c r="H263" s="1246">
        <f t="shared" ref="H263:H264" si="195">D263+19</f>
        <v>46285</v>
      </c>
      <c r="I263" s="1187">
        <f t="shared" ref="I263:I264" si="196">D263+35</f>
        <v>46301</v>
      </c>
      <c r="K263" s="1194">
        <v>35</v>
      </c>
    </row>
    <row r="264" spans="1:11" s="193" customFormat="1" ht="20.100000000000001" customHeight="1">
      <c r="A264" s="804"/>
      <c r="B264" s="1167" t="s">
        <v>886</v>
      </c>
      <c r="C264" s="1154" t="s">
        <v>907</v>
      </c>
      <c r="D264" s="1154">
        <v>46272</v>
      </c>
      <c r="E264" s="1244">
        <f t="shared" si="192"/>
        <v>46279</v>
      </c>
      <c r="F264" s="1178" t="s">
        <v>283</v>
      </c>
      <c r="G264" s="1244">
        <f t="shared" si="194"/>
        <v>46288</v>
      </c>
      <c r="H264" s="1244">
        <f t="shared" si="195"/>
        <v>46291</v>
      </c>
      <c r="I264" s="1184">
        <f t="shared" si="196"/>
        <v>46307</v>
      </c>
      <c r="K264" s="1194">
        <v>36</v>
      </c>
    </row>
    <row r="265" spans="1:11" s="193" customFormat="1" ht="20.100000000000001" customHeight="1">
      <c r="A265" s="804" t="s">
        <v>908</v>
      </c>
      <c r="B265" s="1159" t="s">
        <v>905</v>
      </c>
      <c r="C265" s="1154" t="s">
        <v>909</v>
      </c>
      <c r="D265" s="1160">
        <v>46276</v>
      </c>
      <c r="E265" s="1253">
        <f t="shared" ref="E265" si="197">D265+7</f>
        <v>46283</v>
      </c>
      <c r="F265" s="1253">
        <f t="shared" ref="F265" si="198">D265+13</f>
        <v>46289</v>
      </c>
      <c r="G265" s="1253">
        <f t="shared" ref="G265" si="199">D265+16</f>
        <v>46292</v>
      </c>
      <c r="H265" s="1246">
        <f t="shared" ref="H265" si="200">D265+19</f>
        <v>46295</v>
      </c>
      <c r="I265" s="1187">
        <f t="shared" ref="I265" si="201">D265+35</f>
        <v>46311</v>
      </c>
      <c r="K265" s="1194">
        <v>37</v>
      </c>
    </row>
    <row r="266" spans="1:11" s="193" customFormat="1" ht="20.100000000000001" customHeight="1">
      <c r="A266" s="804"/>
      <c r="B266" s="1167" t="s">
        <v>884</v>
      </c>
      <c r="C266" s="1154" t="s">
        <v>910</v>
      </c>
      <c r="D266" s="1154">
        <v>46284</v>
      </c>
      <c r="E266" s="1244">
        <f t="shared" ref="E266" si="202">D266+7</f>
        <v>46291</v>
      </c>
      <c r="F266" s="1244">
        <f t="shared" ref="F266" si="203">D266+13</f>
        <v>46297</v>
      </c>
      <c r="G266" s="1244">
        <f t="shared" ref="G266" si="204">D266+16</f>
        <v>46300</v>
      </c>
      <c r="H266" s="1244">
        <f t="shared" ref="H266" si="205">D266+19</f>
        <v>46303</v>
      </c>
      <c r="I266" s="1184">
        <f t="shared" ref="I266" si="206">D266+35</f>
        <v>46319</v>
      </c>
      <c r="K266" s="1194">
        <v>38</v>
      </c>
    </row>
    <row r="267" spans="1:11" s="193" customFormat="1" ht="20.100000000000001" customHeight="1">
      <c r="A267" s="804" t="s">
        <v>911</v>
      </c>
      <c r="B267" s="1167" t="s">
        <v>882</v>
      </c>
      <c r="C267" s="1154" t="s">
        <v>912</v>
      </c>
      <c r="D267" s="1154">
        <v>46287</v>
      </c>
      <c r="E267" s="1244">
        <f t="shared" ref="E267" si="207">D267+7</f>
        <v>46294</v>
      </c>
      <c r="F267" s="1244">
        <f t="shared" ref="F267" si="208">D267+13</f>
        <v>46300</v>
      </c>
      <c r="G267" s="1244">
        <f t="shared" ref="G267" si="209">D267+16</f>
        <v>46303</v>
      </c>
      <c r="H267" s="1244">
        <f t="shared" ref="H267" si="210">D267+19</f>
        <v>46306</v>
      </c>
      <c r="I267" s="1184">
        <f t="shared" ref="I267" si="211">D267+35</f>
        <v>46322</v>
      </c>
      <c r="K267" s="1194">
        <v>39</v>
      </c>
    </row>
    <row r="268" spans="1:11" s="193" customFormat="1" ht="20.100000000000001" customHeight="1">
      <c r="A268" s="804" t="s">
        <v>802</v>
      </c>
      <c r="B268" s="1167" t="s">
        <v>766</v>
      </c>
      <c r="C268" s="1154" t="s">
        <v>913</v>
      </c>
      <c r="D268" s="1154">
        <v>46294</v>
      </c>
      <c r="E268" s="1244">
        <f t="shared" ref="E268" si="212">D268+7</f>
        <v>46301</v>
      </c>
      <c r="F268" s="1244">
        <f t="shared" ref="F268" si="213">D268+13</f>
        <v>46307</v>
      </c>
      <c r="G268" s="1244">
        <f t="shared" ref="G268" si="214">D268+16</f>
        <v>46310</v>
      </c>
      <c r="H268" s="1244">
        <f t="shared" ref="H268" si="215">D268+19</f>
        <v>46313</v>
      </c>
      <c r="I268" s="1184">
        <f t="shared" ref="I268" si="216">D268+35</f>
        <v>46329</v>
      </c>
      <c r="K268" s="1194">
        <v>40</v>
      </c>
    </row>
    <row r="269" spans="1:11" s="193" customFormat="1" ht="20.100000000000001" customHeight="1">
      <c r="A269" s="804" t="s">
        <v>911</v>
      </c>
      <c r="B269" s="1167" t="s">
        <v>914</v>
      </c>
      <c r="C269" s="1154" t="s">
        <v>915</v>
      </c>
      <c r="D269" s="1154">
        <v>46301</v>
      </c>
      <c r="E269" s="1244">
        <f t="shared" ref="E269:E270" si="217">D269+7</f>
        <v>46308</v>
      </c>
      <c r="F269" s="1244">
        <f t="shared" ref="F269:F270" si="218">D269+13</f>
        <v>46314</v>
      </c>
      <c r="G269" s="1244">
        <f t="shared" ref="G269:G270" si="219">D269+16</f>
        <v>46317</v>
      </c>
      <c r="H269" s="1244">
        <f t="shared" ref="H269:H270" si="220">D269+19</f>
        <v>46320</v>
      </c>
      <c r="I269" s="1184">
        <f t="shared" ref="I269:I270" si="221">D269+35</f>
        <v>46336</v>
      </c>
      <c r="K269" s="1194">
        <v>41</v>
      </c>
    </row>
    <row r="270" spans="1:11" s="193" customFormat="1" ht="20.100000000000001" customHeight="1">
      <c r="A270" s="804"/>
      <c r="B270" s="1167" t="s">
        <v>886</v>
      </c>
      <c r="C270" s="1154" t="s">
        <v>916</v>
      </c>
      <c r="D270" s="1154">
        <v>46308</v>
      </c>
      <c r="E270" s="1244">
        <f t="shared" si="217"/>
        <v>46315</v>
      </c>
      <c r="F270" s="1244">
        <f t="shared" si="218"/>
        <v>46321</v>
      </c>
      <c r="G270" s="1244">
        <f t="shared" si="219"/>
        <v>46324</v>
      </c>
      <c r="H270" s="1244">
        <f t="shared" si="220"/>
        <v>46327</v>
      </c>
      <c r="I270" s="1184">
        <f t="shared" si="221"/>
        <v>46343</v>
      </c>
      <c r="K270" s="1194">
        <v>42</v>
      </c>
    </row>
    <row r="271" spans="1:11" s="193" customFormat="1" ht="20.100000000000001" customHeight="1">
      <c r="A271" s="804"/>
      <c r="B271" s="1167" t="s">
        <v>898</v>
      </c>
      <c r="C271" s="1154" t="s">
        <v>917</v>
      </c>
      <c r="D271" s="1154">
        <v>46315</v>
      </c>
      <c r="E271" s="1244">
        <f t="shared" ref="E271:E272" si="222">D271+7</f>
        <v>46322</v>
      </c>
      <c r="F271" s="1244">
        <f t="shared" ref="F271:F272" si="223">D271+13</f>
        <v>46328</v>
      </c>
      <c r="G271" s="1244">
        <f t="shared" ref="G271:G272" si="224">D271+16</f>
        <v>46331</v>
      </c>
      <c r="H271" s="1244">
        <f t="shared" ref="H271:H272" si="225">D271+19</f>
        <v>46334</v>
      </c>
      <c r="I271" s="1184">
        <f t="shared" ref="I271:I272" si="226">D271+35</f>
        <v>46350</v>
      </c>
      <c r="K271" s="1194">
        <v>43</v>
      </c>
    </row>
    <row r="272" spans="1:11" s="193" customFormat="1" ht="20.100000000000001" customHeight="1">
      <c r="A272" s="804"/>
      <c r="B272" s="1167" t="s">
        <v>884</v>
      </c>
      <c r="C272" s="1154" t="s">
        <v>918</v>
      </c>
      <c r="D272" s="1154">
        <v>46322</v>
      </c>
      <c r="E272" s="1244">
        <f t="shared" si="222"/>
        <v>46329</v>
      </c>
      <c r="F272" s="1244">
        <f t="shared" si="223"/>
        <v>46335</v>
      </c>
      <c r="G272" s="1244">
        <f t="shared" si="224"/>
        <v>46338</v>
      </c>
      <c r="H272" s="1244">
        <f t="shared" si="225"/>
        <v>46341</v>
      </c>
      <c r="I272" s="1184">
        <f t="shared" si="226"/>
        <v>46357</v>
      </c>
      <c r="K272" s="1194">
        <v>44</v>
      </c>
    </row>
    <row r="273" spans="1:14" s="193" customFormat="1" ht="20.100000000000001" customHeight="1">
      <c r="A273" s="804" t="s">
        <v>882</v>
      </c>
      <c r="B273" s="1159" t="s">
        <v>905</v>
      </c>
      <c r="C273" s="1154" t="s">
        <v>919</v>
      </c>
      <c r="D273" s="1160">
        <v>46329</v>
      </c>
      <c r="E273" s="1246">
        <f t="shared" ref="E273" si="227">D273+7</f>
        <v>46336</v>
      </c>
      <c r="F273" s="1246">
        <f t="shared" ref="F273" si="228">D273+13</f>
        <v>46342</v>
      </c>
      <c r="G273" s="1246">
        <f t="shared" ref="G273" si="229">D273+16</f>
        <v>46345</v>
      </c>
      <c r="H273" s="1246">
        <f t="shared" ref="H273" si="230">D273+19</f>
        <v>46348</v>
      </c>
      <c r="I273" s="1187">
        <f t="shared" ref="I273" si="231">D273+35</f>
        <v>46364</v>
      </c>
      <c r="K273" s="1194">
        <v>45</v>
      </c>
    </row>
    <row r="274" spans="1:14" s="193" customFormat="1" ht="20.100000000000001" customHeight="1">
      <c r="A274" s="804" t="s">
        <v>872</v>
      </c>
      <c r="B274" s="1167" t="s">
        <v>882</v>
      </c>
      <c r="C274" s="1154" t="s">
        <v>920</v>
      </c>
      <c r="D274" s="1154">
        <v>46336</v>
      </c>
      <c r="E274" s="1244">
        <f t="shared" ref="E274" si="232">D274+7</f>
        <v>46343</v>
      </c>
      <c r="F274" s="1244">
        <f t="shared" ref="F274" si="233">D274+13</f>
        <v>46349</v>
      </c>
      <c r="G274" s="1244">
        <f t="shared" ref="G274" si="234">D274+16</f>
        <v>46352</v>
      </c>
      <c r="H274" s="1244">
        <f t="shared" ref="H274" si="235">D274+19</f>
        <v>46355</v>
      </c>
      <c r="I274" s="1184">
        <f t="shared" ref="I274" si="236">D274+35</f>
        <v>46371</v>
      </c>
      <c r="K274" s="1194">
        <v>46</v>
      </c>
    </row>
    <row r="275" spans="1:14" s="193" customFormat="1" ht="20.100000000000001" customHeight="1">
      <c r="A275" s="804" t="s">
        <v>914</v>
      </c>
      <c r="B275" s="1167" t="s">
        <v>872</v>
      </c>
      <c r="C275" s="1154" t="s">
        <v>921</v>
      </c>
      <c r="D275" s="1154">
        <v>46343</v>
      </c>
      <c r="E275" s="1244">
        <f t="shared" ref="E275" si="237">D275+7</f>
        <v>46350</v>
      </c>
      <c r="F275" s="1244">
        <f t="shared" ref="F275" si="238">D275+13</f>
        <v>46356</v>
      </c>
      <c r="G275" s="1244">
        <f t="shared" ref="G275" si="239">D275+16</f>
        <v>46359</v>
      </c>
      <c r="H275" s="1244">
        <f t="shared" ref="H275" si="240">D275+19</f>
        <v>46362</v>
      </c>
      <c r="I275" s="1184">
        <f t="shared" ref="I275" si="241">D275+35</f>
        <v>46378</v>
      </c>
      <c r="K275" s="1194">
        <v>47</v>
      </c>
    </row>
    <row r="276" spans="1:14" s="18" customFormat="1" ht="20.100000000000001" customHeight="1">
      <c r="A276" s="853"/>
      <c r="B276" s="147" t="s">
        <v>464</v>
      </c>
      <c r="C276" s="11"/>
      <c r="D276" s="11"/>
      <c r="E276" s="11"/>
      <c r="F276" s="11"/>
      <c r="G276" s="11"/>
      <c r="H276" s="11"/>
      <c r="I276" s="11"/>
      <c r="J276" s="11"/>
    </row>
    <row r="277" spans="1:14" s="18" customFormat="1" ht="20.100000000000001" customHeight="1">
      <c r="A277" s="853"/>
      <c r="B277" s="147"/>
      <c r="C277" s="11"/>
      <c r="D277" s="11"/>
      <c r="E277" s="11"/>
      <c r="F277" s="11"/>
      <c r="G277" s="11"/>
      <c r="H277" s="11"/>
      <c r="I277" s="11"/>
      <c r="J277" s="11"/>
    </row>
    <row r="278" spans="1:14" s="147" customFormat="1" ht="18.75" customHeight="1">
      <c r="A278" s="855"/>
      <c r="B278" s="762"/>
      <c r="C278" s="750"/>
      <c r="D278" s="751"/>
      <c r="E278" s="763"/>
      <c r="F278" s="767"/>
      <c r="G278" s="424"/>
      <c r="H278" s="424"/>
      <c r="I278" s="751"/>
      <c r="J278" s="145"/>
      <c r="K278" s="145"/>
    </row>
    <row r="279" spans="1:14" s="147" customFormat="1" ht="18.75" customHeight="1">
      <c r="B279" s="1533"/>
      <c r="C279" s="1534"/>
      <c r="D279" s="1535"/>
      <c r="E279" s="1536"/>
      <c r="F279" s="1537"/>
      <c r="G279" s="1538"/>
      <c r="H279" s="1539"/>
    </row>
    <row r="280" spans="1:14" s="147" customFormat="1" ht="18.75" customHeight="1">
      <c r="B280" s="1540" t="s">
        <v>465</v>
      </c>
      <c r="C280" s="145"/>
      <c r="D280" s="147" t="s">
        <v>466</v>
      </c>
      <c r="G280" s="147" t="s">
        <v>467</v>
      </c>
      <c r="H280" s="1541"/>
    </row>
    <row r="281" spans="1:14" s="147" customFormat="1" ht="18.75" customHeight="1">
      <c r="B281" s="1542" t="s">
        <v>468</v>
      </c>
      <c r="C281" s="1543" t="s">
        <v>469</v>
      </c>
      <c r="D281" s="133" t="s">
        <v>470</v>
      </c>
      <c r="F281" s="1543" t="s">
        <v>471</v>
      </c>
      <c r="G281" s="145" t="s">
        <v>472</v>
      </c>
      <c r="H281" s="1544" t="s">
        <v>473</v>
      </c>
    </row>
    <row r="282" spans="1:14" s="147" customFormat="1" ht="18.75" customHeight="1">
      <c r="B282" s="1545" t="s">
        <v>481</v>
      </c>
      <c r="C282" s="1546" t="s">
        <v>482</v>
      </c>
      <c r="D282" s="133" t="s">
        <v>476</v>
      </c>
      <c r="E282" s="148" t="s">
        <v>477</v>
      </c>
      <c r="F282" s="784" t="s">
        <v>478</v>
      </c>
      <c r="G282" s="145" t="s">
        <v>479</v>
      </c>
      <c r="H282" s="1544" t="s">
        <v>480</v>
      </c>
    </row>
    <row r="283" spans="1:14" s="147" customFormat="1" ht="18.75" customHeight="1">
      <c r="B283" s="1545" t="s">
        <v>502</v>
      </c>
      <c r="C283" s="1546" t="s">
        <v>503</v>
      </c>
      <c r="D283" s="133" t="s">
        <v>483</v>
      </c>
      <c r="E283" s="148" t="s">
        <v>484</v>
      </c>
      <c r="F283" s="784" t="s">
        <v>485</v>
      </c>
      <c r="G283" s="587" t="s">
        <v>486</v>
      </c>
      <c r="H283" s="1547" t="s">
        <v>487</v>
      </c>
    </row>
    <row r="284" spans="1:14" s="147" customFormat="1" ht="18.75" customHeight="1">
      <c r="B284" s="1545" t="s">
        <v>922</v>
      </c>
      <c r="C284" s="1532" t="s">
        <v>923</v>
      </c>
      <c r="D284" s="133" t="s">
        <v>490</v>
      </c>
      <c r="E284" s="148" t="s">
        <v>491</v>
      </c>
      <c r="F284" s="784" t="s">
        <v>492</v>
      </c>
      <c r="G284" s="587" t="s">
        <v>493</v>
      </c>
      <c r="H284" s="1547" t="s">
        <v>494</v>
      </c>
      <c r="M284" s="149"/>
      <c r="N284" s="149"/>
    </row>
    <row r="285" spans="1:14" s="147" customFormat="1" ht="18.75" customHeight="1">
      <c r="B285" s="1545" t="s">
        <v>924</v>
      </c>
      <c r="C285" s="1532" t="s">
        <v>925</v>
      </c>
      <c r="D285" s="133" t="s">
        <v>497</v>
      </c>
      <c r="E285" s="148" t="s">
        <v>498</v>
      </c>
      <c r="F285" s="784" t="s">
        <v>499</v>
      </c>
      <c r="G285" s="587" t="s">
        <v>500</v>
      </c>
      <c r="H285" s="1547" t="s">
        <v>501</v>
      </c>
      <c r="M285" s="149"/>
      <c r="N285" s="149"/>
    </row>
    <row r="286" spans="1:14" s="147" customFormat="1" ht="18.75" customHeight="1">
      <c r="B286" s="1545" t="s">
        <v>926</v>
      </c>
      <c r="C286" s="1532" t="s">
        <v>927</v>
      </c>
      <c r="D286" s="133" t="s">
        <v>504</v>
      </c>
      <c r="E286" s="148" t="s">
        <v>505</v>
      </c>
      <c r="F286" s="784" t="s">
        <v>506</v>
      </c>
      <c r="G286" s="587" t="s">
        <v>507</v>
      </c>
      <c r="H286" s="1547" t="s">
        <v>508</v>
      </c>
      <c r="M286" s="149"/>
      <c r="N286" s="149"/>
    </row>
    <row r="287" spans="1:14" s="147" customFormat="1" ht="18.75" customHeight="1">
      <c r="B287" s="1545" t="s">
        <v>928</v>
      </c>
      <c r="C287" s="1532" t="s">
        <v>929</v>
      </c>
      <c r="D287" s="133" t="s">
        <v>511</v>
      </c>
      <c r="E287" s="148" t="s">
        <v>512</v>
      </c>
      <c r="F287" s="1543" t="s">
        <v>513</v>
      </c>
      <c r="G287" s="587" t="s">
        <v>514</v>
      </c>
      <c r="H287" s="1548" t="s">
        <v>515</v>
      </c>
      <c r="M287" s="149"/>
      <c r="N287" s="149"/>
    </row>
    <row r="288" spans="1:14" s="149" customFormat="1" ht="18.75" customHeight="1">
      <c r="A288" s="1018"/>
      <c r="B288" s="1545" t="s">
        <v>930</v>
      </c>
      <c r="C288" s="1532" t="s">
        <v>931</v>
      </c>
      <c r="D288" s="133" t="s">
        <v>518</v>
      </c>
      <c r="E288" s="148" t="s">
        <v>519</v>
      </c>
      <c r="F288" s="1549" t="s">
        <v>520</v>
      </c>
      <c r="G288" s="147"/>
      <c r="H288" s="1550"/>
      <c r="I288" s="145"/>
      <c r="J288" s="145"/>
    </row>
    <row r="289" spans="1:11" s="149" customFormat="1" ht="18.75" customHeight="1">
      <c r="A289" s="1018"/>
      <c r="B289" s="1545" t="s">
        <v>932</v>
      </c>
      <c r="C289" s="1532" t="s">
        <v>933</v>
      </c>
      <c r="D289" s="133"/>
      <c r="E289" s="148"/>
      <c r="F289" s="1549"/>
      <c r="G289" s="147"/>
      <c r="H289" s="1550"/>
      <c r="I289" s="145"/>
      <c r="J289" s="145"/>
    </row>
    <row r="290" spans="1:11" s="149" customFormat="1" ht="18.75" customHeight="1">
      <c r="A290" s="1018"/>
      <c r="B290" s="1551" t="s">
        <v>934</v>
      </c>
      <c r="C290" s="1552" t="s">
        <v>935</v>
      </c>
      <c r="D290" s="1553"/>
      <c r="E290" s="1554"/>
      <c r="F290" s="1555"/>
      <c r="G290" s="1556"/>
      <c r="H290" s="1557"/>
      <c r="I290" s="145"/>
      <c r="J290" s="145"/>
    </row>
    <row r="291" spans="1:11" s="147" customFormat="1" ht="18.75" customHeight="1">
      <c r="A291" s="855"/>
      <c r="B291" s="11"/>
      <c r="C291" s="11"/>
      <c r="D291" s="11"/>
      <c r="E291" s="145"/>
      <c r="F291" s="145"/>
      <c r="G291" s="145"/>
      <c r="H291" s="11"/>
      <c r="I291" s="145"/>
      <c r="J291" s="145"/>
      <c r="K291" s="145"/>
    </row>
    <row r="292" spans="1:11" s="147" customFormat="1" ht="18.75" customHeight="1">
      <c r="A292" s="855"/>
      <c r="B292" s="11"/>
      <c r="C292" s="11"/>
      <c r="D292" s="11"/>
      <c r="E292" s="11"/>
      <c r="F292" s="11"/>
      <c r="G292" s="11"/>
      <c r="H292" s="11"/>
      <c r="I292" s="11"/>
      <c r="J292" s="11"/>
      <c r="K292" s="145"/>
    </row>
    <row r="293" spans="1:11" s="147" customFormat="1" ht="18.75" customHeight="1">
      <c r="A293" s="855"/>
      <c r="B293" s="11"/>
      <c r="C293" s="11"/>
      <c r="D293" s="11"/>
      <c r="E293" s="11"/>
      <c r="F293" s="11"/>
      <c r="G293" s="11"/>
      <c r="H293" s="11"/>
      <c r="I293" s="11"/>
      <c r="J293" s="11"/>
      <c r="K293" s="145"/>
    </row>
    <row r="294" spans="1:11" s="147" customFormat="1" ht="18.75" customHeight="1">
      <c r="A294" s="855"/>
      <c r="B294" s="762"/>
      <c r="C294" s="750"/>
      <c r="D294" s="751"/>
      <c r="E294" s="763"/>
      <c r="F294" s="435"/>
      <c r="G294" s="456"/>
      <c r="H294" s="456"/>
      <c r="I294" s="162"/>
      <c r="J294" s="145"/>
      <c r="K294" s="145"/>
    </row>
    <row r="295" spans="1:11" s="147" customFormat="1" ht="18.75" customHeight="1">
      <c r="A295" s="855"/>
      <c r="B295" s="762"/>
      <c r="C295" s="750"/>
      <c r="D295" s="751"/>
      <c r="E295" s="763"/>
      <c r="F295" s="435"/>
      <c r="G295" s="456"/>
      <c r="H295" s="456"/>
      <c r="I295" s="162"/>
      <c r="J295" s="145"/>
      <c r="K295" s="145"/>
    </row>
    <row r="296" spans="1:11" s="147" customFormat="1" ht="18.75" customHeight="1">
      <c r="A296" s="855"/>
      <c r="B296" s="762"/>
      <c r="C296" s="750"/>
      <c r="D296" s="751"/>
      <c r="E296" s="763"/>
      <c r="F296" s="435"/>
      <c r="G296" s="456"/>
      <c r="H296" s="456"/>
      <c r="I296" s="162"/>
      <c r="J296" s="145"/>
      <c r="K296" s="145"/>
    </row>
    <row r="297" spans="1:11" s="147" customFormat="1" ht="18.75" customHeight="1">
      <c r="A297" s="855"/>
      <c r="B297" s="762"/>
      <c r="C297" s="750"/>
      <c r="D297" s="751"/>
      <c r="E297" s="763"/>
      <c r="F297" s="435"/>
      <c r="G297" s="456"/>
      <c r="H297" s="456"/>
      <c r="I297" s="162"/>
      <c r="J297" s="145"/>
      <c r="K297" s="145"/>
    </row>
    <row r="298" spans="1:11" s="147" customFormat="1" ht="18.75" customHeight="1">
      <c r="A298" s="855"/>
      <c r="B298" s="762"/>
      <c r="C298" s="750"/>
      <c r="D298" s="751"/>
      <c r="E298" s="763"/>
      <c r="F298" s="435"/>
      <c r="G298" s="456"/>
      <c r="H298" s="456"/>
      <c r="I298" s="162"/>
      <c r="J298" s="145"/>
      <c r="K298" s="145"/>
    </row>
    <row r="299" spans="1:11" s="147" customFormat="1" ht="18.75" customHeight="1">
      <c r="A299" s="855"/>
      <c r="B299" s="762"/>
      <c r="C299" s="750"/>
      <c r="D299" s="751"/>
      <c r="E299" s="763"/>
      <c r="F299" s="435"/>
      <c r="G299" s="456"/>
      <c r="H299" s="456"/>
      <c r="I299" s="162"/>
      <c r="J299" s="145"/>
      <c r="K299" s="145"/>
    </row>
    <row r="300" spans="1:11" s="147" customFormat="1" ht="18.75" customHeight="1">
      <c r="A300" s="855"/>
      <c r="B300" s="762"/>
      <c r="C300" s="750"/>
      <c r="D300" s="751"/>
      <c r="E300" s="763"/>
      <c r="F300" s="435"/>
      <c r="G300" s="456"/>
      <c r="H300" s="456"/>
      <c r="I300" s="162"/>
      <c r="J300" s="145"/>
      <c r="K300" s="145"/>
    </row>
    <row r="301" spans="1:11" s="147" customFormat="1" ht="18.75" customHeight="1">
      <c r="A301" s="855"/>
      <c r="B301" s="762"/>
      <c r="C301" s="750"/>
      <c r="D301" s="751"/>
      <c r="E301" s="763"/>
      <c r="F301" s="435"/>
      <c r="G301" s="456"/>
      <c r="H301" s="456"/>
      <c r="I301" s="162"/>
      <c r="J301" s="145"/>
      <c r="K301" s="145"/>
    </row>
    <row r="302" spans="1:11" s="147" customFormat="1" ht="18.75" customHeight="1">
      <c r="A302" s="855"/>
      <c r="B302" s="762"/>
      <c r="C302" s="750"/>
      <c r="D302" s="751"/>
      <c r="E302" s="763"/>
      <c r="F302" s="435"/>
      <c r="G302" s="456"/>
      <c r="H302" s="456"/>
      <c r="I302" s="162"/>
      <c r="J302" s="145"/>
      <c r="K302" s="145"/>
    </row>
    <row r="303" spans="1:11" s="147" customFormat="1" ht="18.75" customHeight="1">
      <c r="A303" s="855"/>
      <c r="B303" s="762"/>
      <c r="C303" s="750"/>
      <c r="D303" s="751"/>
      <c r="E303" s="763"/>
      <c r="F303" s="435"/>
      <c r="G303" s="456"/>
      <c r="H303" s="456"/>
      <c r="I303" s="162"/>
      <c r="J303" s="145"/>
      <c r="K303" s="145"/>
    </row>
    <row r="304" spans="1:11" s="147" customFormat="1" ht="18.75" customHeight="1">
      <c r="A304" s="855"/>
      <c r="B304" s="762"/>
      <c r="C304" s="750"/>
      <c r="D304" s="751"/>
      <c r="E304" s="763"/>
      <c r="F304" s="435"/>
      <c r="G304" s="456"/>
      <c r="H304" s="456"/>
      <c r="I304" s="162"/>
      <c r="J304" s="145"/>
      <c r="K304" s="145"/>
    </row>
    <row r="305" spans="1:11" s="147" customFormat="1" ht="18.75" customHeight="1">
      <c r="A305" s="855"/>
      <c r="B305" s="762"/>
      <c r="C305" s="750"/>
      <c r="D305" s="751"/>
      <c r="E305" s="763"/>
      <c r="F305" s="435"/>
      <c r="G305" s="456"/>
      <c r="H305" s="456"/>
      <c r="I305" s="162"/>
      <c r="J305" s="145"/>
      <c r="K305" s="145"/>
    </row>
    <row r="306" spans="1:11" s="147" customFormat="1" ht="18.75" customHeight="1">
      <c r="A306" s="855"/>
      <c r="B306" s="762"/>
      <c r="C306" s="750"/>
      <c r="D306" s="751"/>
      <c r="E306" s="763"/>
      <c r="F306" s="435"/>
      <c r="G306" s="456"/>
      <c r="H306" s="456"/>
      <c r="I306" s="162"/>
      <c r="J306" s="145"/>
      <c r="K306" s="145"/>
    </row>
    <row r="307" spans="1:11" s="147" customFormat="1" ht="18.75" customHeight="1">
      <c r="A307" s="855"/>
      <c r="B307" s="762"/>
      <c r="C307" s="750"/>
      <c r="D307" s="751"/>
      <c r="E307" s="763"/>
      <c r="F307" s="435"/>
      <c r="G307" s="456"/>
      <c r="H307" s="456"/>
      <c r="I307" s="162"/>
      <c r="J307" s="145"/>
      <c r="K307" s="145"/>
    </row>
    <row r="308" spans="1:11" s="147" customFormat="1" ht="18.75" customHeight="1">
      <c r="A308" s="855"/>
      <c r="B308" s="762"/>
      <c r="C308" s="750"/>
      <c r="D308" s="751"/>
      <c r="E308" s="763"/>
      <c r="F308" s="435"/>
      <c r="G308" s="456"/>
      <c r="H308" s="456"/>
      <c r="I308" s="162"/>
      <c r="J308" s="145"/>
      <c r="K308" s="145"/>
    </row>
    <row r="309" spans="1:11" s="147" customFormat="1" ht="18.75" customHeight="1">
      <c r="A309" s="855"/>
      <c r="B309" s="762"/>
      <c r="C309" s="750"/>
      <c r="D309" s="751"/>
      <c r="E309" s="763"/>
      <c r="F309" s="435"/>
      <c r="G309" s="456"/>
      <c r="H309" s="456"/>
      <c r="I309" s="162"/>
      <c r="J309" s="145"/>
      <c r="K309" s="145"/>
    </row>
    <row r="310" spans="1:11" s="147" customFormat="1" ht="18.75" customHeight="1">
      <c r="A310" s="855"/>
      <c r="B310" s="762"/>
      <c r="C310" s="750"/>
      <c r="D310" s="751"/>
      <c r="E310" s="763"/>
      <c r="F310" s="435"/>
      <c r="G310" s="456"/>
      <c r="H310" s="456"/>
      <c r="I310" s="162"/>
      <c r="J310" s="145"/>
      <c r="K310" s="145"/>
    </row>
    <row r="311" spans="1:11" s="147" customFormat="1" ht="18.75" customHeight="1">
      <c r="A311" s="855"/>
      <c r="B311" s="762"/>
      <c r="C311" s="750"/>
      <c r="D311" s="751"/>
      <c r="E311" s="763"/>
      <c r="F311" s="435"/>
      <c r="G311" s="456"/>
      <c r="H311" s="456"/>
      <c r="I311" s="162"/>
      <c r="J311" s="145"/>
      <c r="K311" s="145"/>
    </row>
    <row r="312" spans="1:11" s="147" customFormat="1" ht="18.75" customHeight="1">
      <c r="A312" s="855"/>
      <c r="B312" s="762"/>
      <c r="C312" s="750"/>
      <c r="D312" s="751"/>
      <c r="E312" s="763"/>
      <c r="F312" s="435"/>
      <c r="G312" s="456"/>
      <c r="H312" s="456"/>
      <c r="I312" s="162"/>
      <c r="J312" s="145"/>
      <c r="K312" s="145"/>
    </row>
    <row r="313" spans="1:11" s="147" customFormat="1" ht="18.75" customHeight="1">
      <c r="A313" s="855"/>
      <c r="B313" s="762"/>
      <c r="C313" s="750"/>
      <c r="D313" s="751"/>
      <c r="E313" s="763"/>
      <c r="F313" s="435"/>
      <c r="G313" s="456"/>
      <c r="H313" s="456"/>
      <c r="I313" s="162"/>
      <c r="J313" s="145"/>
      <c r="K313" s="145"/>
    </row>
    <row r="314" spans="1:11" s="147" customFormat="1" ht="18.75" customHeight="1">
      <c r="A314" s="855"/>
      <c r="B314" s="762"/>
      <c r="C314" s="750"/>
      <c r="D314" s="751"/>
      <c r="E314" s="763"/>
      <c r="F314" s="435"/>
      <c r="G314" s="456"/>
      <c r="H314" s="456"/>
      <c r="I314" s="162"/>
      <c r="J314" s="145"/>
      <c r="K314" s="145"/>
    </row>
    <row r="315" spans="1:11" s="147" customFormat="1" ht="18.75" customHeight="1">
      <c r="A315" s="855"/>
      <c r="B315" s="762"/>
      <c r="C315" s="750"/>
      <c r="D315" s="751"/>
      <c r="E315" s="763"/>
      <c r="F315" s="435"/>
      <c r="G315" s="456"/>
      <c r="H315" s="456"/>
      <c r="I315" s="162"/>
      <c r="J315" s="145"/>
      <c r="K315" s="145"/>
    </row>
    <row r="316" spans="1:11" s="147" customFormat="1" ht="18.75" customHeight="1">
      <c r="A316" s="855"/>
      <c r="B316" s="762"/>
      <c r="C316" s="750"/>
      <c r="D316" s="751"/>
      <c r="E316" s="763"/>
      <c r="F316" s="435"/>
      <c r="G316" s="456"/>
      <c r="H316" s="456"/>
      <c r="I316" s="162"/>
      <c r="J316" s="145"/>
      <c r="K316" s="145"/>
    </row>
    <row r="317" spans="1:11" s="147" customFormat="1" ht="18.75" customHeight="1">
      <c r="A317" s="855"/>
      <c r="B317" s="762"/>
      <c r="C317" s="750"/>
      <c r="D317" s="751"/>
      <c r="E317" s="763"/>
      <c r="F317" s="435"/>
      <c r="G317" s="456"/>
      <c r="H317" s="456"/>
      <c r="I317" s="162"/>
      <c r="J317" s="145"/>
      <c r="K317" s="145"/>
    </row>
    <row r="318" spans="1:11" s="147" customFormat="1" ht="18.75" customHeight="1">
      <c r="A318" s="855"/>
      <c r="B318" s="762"/>
      <c r="C318" s="750"/>
      <c r="D318" s="751"/>
      <c r="E318" s="763"/>
      <c r="F318" s="435"/>
      <c r="G318" s="456"/>
      <c r="H318" s="456"/>
      <c r="I318" s="162"/>
      <c r="J318" s="145"/>
      <c r="K318" s="145"/>
    </row>
    <row r="319" spans="1:11" s="147" customFormat="1" ht="18.75" customHeight="1">
      <c r="A319" s="855"/>
      <c r="B319" s="762"/>
      <c r="C319" s="750"/>
      <c r="D319" s="751"/>
      <c r="E319" s="763"/>
      <c r="F319" s="435"/>
      <c r="G319" s="456"/>
      <c r="H319" s="456"/>
      <c r="I319" s="162"/>
      <c r="J319" s="145"/>
      <c r="K319" s="145"/>
    </row>
    <row r="320" spans="1:11" s="147" customFormat="1" ht="18.75" customHeight="1">
      <c r="A320" s="855"/>
      <c r="B320" s="762"/>
      <c r="C320" s="750"/>
      <c r="D320" s="751"/>
      <c r="E320" s="763"/>
      <c r="F320" s="435"/>
      <c r="G320" s="456"/>
      <c r="H320" s="456"/>
      <c r="I320" s="162"/>
      <c r="J320" s="145"/>
      <c r="K320" s="145"/>
    </row>
    <row r="321" spans="1:11" s="147" customFormat="1" ht="18.75" customHeight="1">
      <c r="A321" s="855"/>
      <c r="B321" s="762"/>
      <c r="C321" s="750"/>
      <c r="D321" s="751"/>
      <c r="E321" s="763"/>
      <c r="F321" s="435"/>
      <c r="G321" s="456"/>
      <c r="H321" s="456"/>
      <c r="I321" s="162"/>
      <c r="J321" s="145"/>
      <c r="K321" s="145"/>
    </row>
    <row r="322" spans="1:11" s="147" customFormat="1" ht="18.75" customHeight="1">
      <c r="A322" s="855"/>
      <c r="B322" s="762"/>
      <c r="C322" s="750"/>
      <c r="D322" s="751"/>
      <c r="E322" s="763"/>
      <c r="F322" s="435"/>
      <c r="G322" s="456"/>
      <c r="H322" s="456"/>
      <c r="I322" s="162"/>
      <c r="J322" s="145"/>
      <c r="K322" s="145"/>
    </row>
    <row r="323" spans="1:11" s="147" customFormat="1" ht="18.75" customHeight="1">
      <c r="A323" s="855"/>
      <c r="B323" s="762"/>
      <c r="C323" s="750"/>
      <c r="D323" s="751"/>
      <c r="E323" s="763"/>
      <c r="F323" s="435"/>
      <c r="G323" s="456"/>
      <c r="H323" s="456"/>
      <c r="I323" s="162"/>
      <c r="J323" s="145"/>
      <c r="K323" s="145"/>
    </row>
    <row r="324" spans="1:11" s="147" customFormat="1" ht="18.75" customHeight="1">
      <c r="A324" s="855"/>
      <c r="B324" s="762"/>
      <c r="C324" s="750"/>
      <c r="D324" s="751"/>
      <c r="E324" s="763"/>
      <c r="F324" s="435"/>
      <c r="G324" s="456"/>
      <c r="H324" s="456"/>
      <c r="I324" s="162"/>
      <c r="J324" s="145"/>
      <c r="K324" s="145"/>
    </row>
    <row r="325" spans="1:11" s="147" customFormat="1" ht="18.75" customHeight="1">
      <c r="A325" s="855"/>
      <c r="B325" s="762"/>
      <c r="C325" s="750"/>
      <c r="D325" s="751"/>
      <c r="E325" s="763"/>
      <c r="F325" s="435"/>
      <c r="G325" s="456"/>
      <c r="H325" s="456"/>
      <c r="I325" s="162"/>
      <c r="J325" s="145"/>
      <c r="K325" s="145"/>
    </row>
    <row r="326" spans="1:11" s="147" customFormat="1" ht="18.75" customHeight="1">
      <c r="A326" s="855"/>
      <c r="B326" s="762"/>
      <c r="C326" s="750"/>
      <c r="D326" s="751"/>
      <c r="E326" s="763"/>
      <c r="F326" s="435"/>
      <c r="G326" s="456"/>
      <c r="H326" s="456"/>
      <c r="I326" s="162"/>
      <c r="J326" s="145"/>
      <c r="K326" s="145"/>
    </row>
    <row r="327" spans="1:11" s="147" customFormat="1" ht="18.75" customHeight="1">
      <c r="A327" s="855"/>
      <c r="B327" s="762"/>
      <c r="C327" s="750"/>
      <c r="D327" s="751"/>
      <c r="E327" s="763"/>
      <c r="F327" s="435"/>
      <c r="G327" s="456"/>
      <c r="H327" s="456"/>
      <c r="I327" s="162"/>
      <c r="J327" s="145"/>
      <c r="K327" s="145"/>
    </row>
    <row r="328" spans="1:11" s="147" customFormat="1" ht="18.75" customHeight="1">
      <c r="A328" s="855"/>
      <c r="B328" s="762"/>
      <c r="C328" s="750"/>
      <c r="D328" s="751"/>
      <c r="E328" s="763"/>
      <c r="F328" s="435"/>
      <c r="G328" s="456"/>
      <c r="H328" s="456"/>
      <c r="I328" s="162"/>
      <c r="J328" s="145"/>
      <c r="K328" s="145"/>
    </row>
    <row r="329" spans="1:11" s="147" customFormat="1" ht="18.75" customHeight="1">
      <c r="A329" s="855"/>
      <c r="B329" s="762"/>
      <c r="C329" s="750"/>
      <c r="D329" s="751"/>
      <c r="E329" s="763"/>
      <c r="F329" s="435"/>
      <c r="G329" s="456"/>
      <c r="H329" s="456"/>
      <c r="I329" s="162"/>
      <c r="J329" s="145"/>
      <c r="K329" s="145"/>
    </row>
    <row r="330" spans="1:11" s="147" customFormat="1" ht="18.75" customHeight="1">
      <c r="A330" s="855"/>
      <c r="B330" s="762"/>
      <c r="C330" s="750"/>
      <c r="D330" s="751"/>
      <c r="E330" s="763"/>
      <c r="F330" s="435"/>
      <c r="G330" s="456"/>
      <c r="H330" s="456"/>
      <c r="I330" s="162"/>
      <c r="J330" s="145"/>
      <c r="K330" s="145"/>
    </row>
    <row r="331" spans="1:11" s="147" customFormat="1" ht="18.75" customHeight="1">
      <c r="A331" s="855"/>
      <c r="B331" s="762"/>
      <c r="C331" s="750"/>
      <c r="D331" s="751"/>
      <c r="E331" s="763"/>
      <c r="F331" s="435"/>
      <c r="G331" s="456"/>
      <c r="H331" s="456"/>
      <c r="I331" s="162"/>
      <c r="J331" s="145"/>
      <c r="K331" s="145"/>
    </row>
    <row r="332" spans="1:11" s="147" customFormat="1" ht="18.75" customHeight="1">
      <c r="A332" s="855"/>
      <c r="B332" s="762"/>
      <c r="C332" s="750"/>
      <c r="D332" s="751"/>
      <c r="E332" s="763"/>
      <c r="F332" s="435"/>
      <c r="G332" s="456"/>
      <c r="H332" s="456"/>
      <c r="I332" s="162"/>
      <c r="J332" s="145"/>
      <c r="K332" s="145"/>
    </row>
    <row r="333" spans="1:11" s="147" customFormat="1" ht="18.75" customHeight="1">
      <c r="A333" s="855"/>
      <c r="B333" s="762"/>
      <c r="C333" s="750"/>
      <c r="D333" s="751"/>
      <c r="E333" s="763"/>
      <c r="F333" s="435"/>
      <c r="G333" s="456"/>
      <c r="H333" s="456"/>
      <c r="I333" s="162"/>
      <c r="J333" s="145"/>
      <c r="K333" s="145"/>
    </row>
    <row r="334" spans="1:11" s="147" customFormat="1" ht="18.75" customHeight="1">
      <c r="A334" s="855"/>
      <c r="B334" s="762"/>
      <c r="C334" s="750"/>
      <c r="D334" s="751"/>
      <c r="E334" s="763"/>
      <c r="F334" s="435"/>
      <c r="G334" s="456"/>
      <c r="H334" s="456"/>
      <c r="I334" s="162"/>
      <c r="J334" s="145"/>
      <c r="K334" s="145"/>
    </row>
    <row r="335" spans="1:11" s="147" customFormat="1" ht="18.75" customHeight="1">
      <c r="A335" s="855"/>
      <c r="B335" s="762"/>
      <c r="C335" s="750"/>
      <c r="D335" s="751"/>
      <c r="E335" s="763"/>
      <c r="F335" s="435"/>
      <c r="G335" s="456"/>
      <c r="H335" s="456"/>
      <c r="I335" s="162"/>
      <c r="J335" s="145"/>
      <c r="K335" s="145"/>
    </row>
    <row r="336" spans="1:11" s="147" customFormat="1" ht="18.75" customHeight="1">
      <c r="A336" s="855"/>
      <c r="B336" s="762"/>
      <c r="C336" s="750"/>
      <c r="D336" s="751"/>
      <c r="E336" s="763"/>
      <c r="F336" s="435"/>
      <c r="G336" s="456"/>
      <c r="H336" s="456"/>
      <c r="I336" s="162"/>
      <c r="J336" s="145"/>
      <c r="K336" s="145"/>
    </row>
    <row r="337" spans="1:11" s="147" customFormat="1" ht="18.75" customHeight="1">
      <c r="A337" s="855"/>
      <c r="B337" s="762"/>
      <c r="C337" s="750"/>
      <c r="D337" s="751"/>
      <c r="E337" s="763"/>
      <c r="F337" s="435"/>
      <c r="G337" s="456"/>
      <c r="H337" s="456"/>
      <c r="I337" s="162"/>
      <c r="J337" s="145"/>
      <c r="K337" s="145"/>
    </row>
    <row r="338" spans="1:11" s="147" customFormat="1" ht="18.75" customHeight="1">
      <c r="A338" s="855"/>
      <c r="B338" s="762"/>
      <c r="C338" s="750"/>
      <c r="D338" s="751"/>
      <c r="E338" s="763"/>
      <c r="F338" s="435"/>
      <c r="G338" s="456"/>
      <c r="H338" s="456"/>
      <c r="I338" s="162"/>
      <c r="J338" s="145"/>
      <c r="K338" s="145"/>
    </row>
    <row r="339" spans="1:11" s="147" customFormat="1" ht="18.75" customHeight="1">
      <c r="A339" s="855"/>
      <c r="B339" s="762"/>
      <c r="C339" s="750"/>
      <c r="D339" s="751"/>
      <c r="E339" s="763"/>
      <c r="F339" s="435"/>
      <c r="G339" s="456"/>
      <c r="H339" s="456"/>
      <c r="I339" s="162"/>
      <c r="J339" s="145"/>
      <c r="K339" s="145"/>
    </row>
    <row r="340" spans="1:11" s="147" customFormat="1" ht="18.75" customHeight="1">
      <c r="A340" s="855"/>
      <c r="B340" s="762"/>
      <c r="C340" s="750"/>
      <c r="D340" s="751"/>
      <c r="E340" s="763"/>
      <c r="F340" s="435"/>
      <c r="G340" s="456"/>
      <c r="H340" s="456"/>
      <c r="I340" s="162"/>
      <c r="J340" s="145"/>
      <c r="K340" s="145"/>
    </row>
    <row r="341" spans="1:11" s="147" customFormat="1" ht="18.75" customHeight="1">
      <c r="A341" s="855"/>
      <c r="B341" s="762"/>
      <c r="C341" s="750"/>
      <c r="D341" s="751"/>
      <c r="E341" s="763"/>
      <c r="F341" s="435"/>
      <c r="G341" s="456"/>
      <c r="H341" s="456"/>
      <c r="I341" s="162"/>
      <c r="J341" s="145"/>
      <c r="K341" s="145"/>
    </row>
    <row r="342" spans="1:11" s="147" customFormat="1" ht="18.75" customHeight="1">
      <c r="A342" s="855"/>
      <c r="B342" s="762"/>
      <c r="C342" s="750"/>
      <c r="D342" s="751"/>
      <c r="E342" s="763"/>
      <c r="F342" s="435"/>
      <c r="G342" s="456"/>
      <c r="H342" s="456"/>
      <c r="I342" s="162"/>
      <c r="J342" s="145"/>
      <c r="K342" s="145"/>
    </row>
    <row r="343" spans="1:11" s="147" customFormat="1" ht="18.75" customHeight="1">
      <c r="A343" s="855"/>
      <c r="B343" s="762"/>
      <c r="C343" s="750"/>
      <c r="D343" s="751"/>
      <c r="E343" s="763"/>
      <c r="F343" s="435"/>
      <c r="G343" s="456"/>
      <c r="H343" s="456"/>
      <c r="I343" s="162"/>
      <c r="J343" s="145"/>
      <c r="K343" s="145"/>
    </row>
    <row r="344" spans="1:11" s="147" customFormat="1" ht="18.75" customHeight="1">
      <c r="A344" s="855"/>
      <c r="B344" s="762"/>
      <c r="C344" s="750"/>
      <c r="D344" s="751"/>
      <c r="E344" s="763"/>
      <c r="F344" s="435"/>
      <c r="G344" s="456"/>
      <c r="H344" s="456"/>
      <c r="I344" s="162"/>
      <c r="J344" s="145"/>
      <c r="K344" s="145"/>
    </row>
    <row r="345" spans="1:11" s="147" customFormat="1" ht="18.75" customHeight="1">
      <c r="A345" s="855"/>
      <c r="B345" s="762"/>
      <c r="C345" s="750"/>
      <c r="D345" s="751"/>
      <c r="E345" s="763"/>
      <c r="F345" s="435"/>
      <c r="G345" s="456"/>
      <c r="H345" s="456"/>
      <c r="I345" s="162"/>
      <c r="J345" s="145"/>
      <c r="K345" s="145"/>
    </row>
    <row r="346" spans="1:11" s="147" customFormat="1" ht="18.75" customHeight="1">
      <c r="A346" s="855"/>
      <c r="B346" s="762"/>
      <c r="C346" s="750"/>
      <c r="D346" s="751"/>
      <c r="E346" s="763"/>
      <c r="F346" s="435"/>
      <c r="G346" s="456"/>
      <c r="H346" s="456"/>
      <c r="I346" s="162"/>
      <c r="J346" s="145"/>
      <c r="K346" s="145"/>
    </row>
    <row r="347" spans="1:11" s="147" customFormat="1" ht="18.75" customHeight="1">
      <c r="A347" s="855"/>
      <c r="B347" s="762"/>
      <c r="C347" s="750"/>
      <c r="D347" s="751"/>
      <c r="E347" s="763"/>
      <c r="F347" s="435"/>
      <c r="G347" s="456"/>
      <c r="H347" s="456"/>
      <c r="I347" s="162"/>
      <c r="J347" s="145"/>
      <c r="K347" s="145"/>
    </row>
    <row r="348" spans="1:11" s="147" customFormat="1" ht="18.75" customHeight="1">
      <c r="A348" s="855"/>
      <c r="B348" s="762"/>
      <c r="C348" s="750"/>
      <c r="D348" s="751"/>
      <c r="E348" s="763"/>
      <c r="F348" s="435"/>
      <c r="G348" s="456"/>
      <c r="H348" s="456"/>
      <c r="I348" s="162"/>
      <c r="J348" s="145"/>
      <c r="K348" s="145"/>
    </row>
    <row r="349" spans="1:11" s="147" customFormat="1" ht="18.75" customHeight="1">
      <c r="A349" s="855"/>
      <c r="B349" s="762"/>
      <c r="C349" s="750"/>
      <c r="D349" s="751"/>
      <c r="E349" s="763"/>
      <c r="F349" s="435"/>
      <c r="G349" s="456"/>
      <c r="H349" s="456"/>
      <c r="I349" s="162"/>
      <c r="J349" s="145"/>
      <c r="K349" s="145"/>
    </row>
    <row r="350" spans="1:11" s="147" customFormat="1" ht="18.75" customHeight="1">
      <c r="A350" s="855"/>
      <c r="B350" s="762"/>
      <c r="C350" s="750"/>
      <c r="D350" s="751"/>
      <c r="E350" s="763"/>
      <c r="F350" s="435"/>
      <c r="G350" s="456"/>
      <c r="H350" s="456"/>
      <c r="I350" s="162"/>
      <c r="J350" s="145"/>
      <c r="K350" s="145"/>
    </row>
    <row r="351" spans="1:11" s="147" customFormat="1" ht="18.75" customHeight="1">
      <c r="A351" s="855"/>
      <c r="B351" s="762"/>
      <c r="C351" s="750"/>
      <c r="D351" s="751"/>
      <c r="E351" s="763"/>
      <c r="F351" s="435"/>
      <c r="G351" s="456"/>
      <c r="H351" s="456"/>
      <c r="I351" s="162"/>
      <c r="J351" s="145"/>
      <c r="K351" s="145"/>
    </row>
    <row r="352" spans="1:11" s="147" customFormat="1" ht="18.75" customHeight="1">
      <c r="A352" s="855"/>
      <c r="B352" s="762"/>
      <c r="C352" s="750"/>
      <c r="D352" s="751"/>
      <c r="E352" s="763"/>
      <c r="F352" s="435"/>
      <c r="G352" s="456"/>
      <c r="H352" s="456"/>
      <c r="I352" s="162"/>
      <c r="J352" s="145"/>
      <c r="K352" s="145"/>
    </row>
    <row r="353" spans="1:11" s="147" customFormat="1" ht="18.75" customHeight="1">
      <c r="A353" s="855"/>
      <c r="B353" s="762"/>
      <c r="C353" s="750"/>
      <c r="D353" s="751"/>
      <c r="E353" s="763"/>
      <c r="F353" s="435"/>
      <c r="G353" s="456"/>
      <c r="H353" s="456"/>
      <c r="I353" s="162"/>
      <c r="J353" s="145"/>
      <c r="K353" s="145"/>
    </row>
    <row r="354" spans="1:11" s="147" customFormat="1" ht="18.75" customHeight="1">
      <c r="A354" s="855"/>
      <c r="B354" s="762"/>
      <c r="C354" s="750"/>
      <c r="D354" s="751"/>
      <c r="E354" s="763"/>
      <c r="F354" s="435"/>
      <c r="G354" s="456"/>
      <c r="H354" s="456"/>
      <c r="I354" s="162"/>
      <c r="J354" s="145"/>
      <c r="K354" s="145"/>
    </row>
    <row r="355" spans="1:11" s="147" customFormat="1" ht="18.75" customHeight="1">
      <c r="A355" s="855"/>
      <c r="B355" s="762"/>
      <c r="C355" s="750"/>
      <c r="D355" s="751"/>
      <c r="E355" s="763"/>
      <c r="F355" s="435"/>
      <c r="G355" s="456"/>
      <c r="H355" s="456"/>
      <c r="I355" s="162"/>
      <c r="J355" s="145"/>
      <c r="K355" s="145"/>
    </row>
    <row r="356" spans="1:11" s="147" customFormat="1" ht="18.75" customHeight="1">
      <c r="A356" s="855"/>
      <c r="B356" s="762"/>
      <c r="C356" s="750"/>
      <c r="D356" s="751"/>
      <c r="E356" s="763"/>
      <c r="F356" s="435"/>
      <c r="G356" s="456"/>
      <c r="H356" s="456"/>
      <c r="I356" s="162"/>
      <c r="J356" s="145"/>
      <c r="K356" s="145"/>
    </row>
    <row r="357" spans="1:11" s="147" customFormat="1" ht="18.75" customHeight="1">
      <c r="A357" s="855"/>
      <c r="B357" s="762"/>
      <c r="C357" s="750"/>
      <c r="D357" s="751"/>
      <c r="E357" s="763"/>
      <c r="F357" s="435"/>
      <c r="G357" s="456"/>
      <c r="H357" s="456"/>
      <c r="I357" s="162"/>
      <c r="J357" s="145"/>
      <c r="K357" s="145"/>
    </row>
    <row r="358" spans="1:11" s="147" customFormat="1" ht="18.75" customHeight="1">
      <c r="A358" s="855"/>
      <c r="B358" s="762"/>
      <c r="C358" s="750"/>
      <c r="D358" s="751"/>
      <c r="E358" s="763"/>
      <c r="F358" s="435"/>
      <c r="G358" s="456"/>
      <c r="H358" s="456"/>
      <c r="I358" s="162"/>
      <c r="J358" s="145"/>
      <c r="K358" s="145"/>
    </row>
    <row r="359" spans="1:11" s="147" customFormat="1" ht="18.75" customHeight="1">
      <c r="A359" s="855"/>
      <c r="B359" s="762"/>
      <c r="C359" s="750"/>
      <c r="D359" s="751"/>
      <c r="E359" s="763"/>
      <c r="F359" s="435"/>
      <c r="G359" s="456"/>
      <c r="H359" s="456"/>
      <c r="I359" s="162"/>
      <c r="J359" s="145"/>
      <c r="K359" s="145"/>
    </row>
    <row r="360" spans="1:11" s="147" customFormat="1" ht="18.75" customHeight="1">
      <c r="A360" s="855"/>
      <c r="B360" s="762"/>
      <c r="C360" s="750"/>
      <c r="D360" s="751"/>
      <c r="E360" s="763"/>
      <c r="F360" s="435"/>
      <c r="G360" s="456"/>
      <c r="H360" s="456"/>
      <c r="I360" s="162"/>
      <c r="J360" s="145"/>
      <c r="K360" s="145"/>
    </row>
    <row r="361" spans="1:11" s="147" customFormat="1" ht="18.75" customHeight="1">
      <c r="A361" s="855"/>
      <c r="B361" s="762"/>
      <c r="C361" s="750"/>
      <c r="D361" s="751"/>
      <c r="E361" s="763"/>
      <c r="F361" s="435"/>
      <c r="G361" s="456"/>
      <c r="H361" s="456"/>
      <c r="I361" s="162"/>
      <c r="J361" s="145"/>
      <c r="K361" s="145"/>
    </row>
    <row r="362" spans="1:11" s="147" customFormat="1" ht="18.75" customHeight="1">
      <c r="A362" s="855"/>
      <c r="B362" s="762"/>
      <c r="C362" s="750"/>
      <c r="D362" s="751"/>
      <c r="E362" s="763"/>
      <c r="F362" s="435"/>
      <c r="G362" s="456"/>
      <c r="H362" s="456"/>
      <c r="I362" s="162"/>
      <c r="J362" s="145"/>
      <c r="K362" s="145"/>
    </row>
    <row r="363" spans="1:11" s="147" customFormat="1" ht="18.75" customHeight="1">
      <c r="A363" s="855"/>
      <c r="B363" s="762"/>
      <c r="C363" s="750"/>
      <c r="D363" s="751"/>
      <c r="E363" s="763"/>
      <c r="F363" s="435"/>
      <c r="G363" s="456"/>
      <c r="H363" s="456"/>
      <c r="I363" s="162"/>
      <c r="J363" s="145"/>
      <c r="K363" s="145"/>
    </row>
    <row r="364" spans="1:11" s="147" customFormat="1" ht="18.75" customHeight="1">
      <c r="A364" s="855"/>
      <c r="B364" s="762"/>
      <c r="C364" s="750"/>
      <c r="D364" s="751"/>
      <c r="E364" s="763"/>
      <c r="F364" s="435"/>
      <c r="G364" s="456"/>
      <c r="H364" s="456"/>
      <c r="I364" s="162"/>
      <c r="J364" s="145"/>
      <c r="K364" s="145"/>
    </row>
    <row r="365" spans="1:11" s="147" customFormat="1" ht="18.75" customHeight="1">
      <c r="A365" s="855"/>
      <c r="B365" s="762"/>
      <c r="C365" s="750"/>
      <c r="D365" s="751"/>
      <c r="E365" s="763"/>
      <c r="F365" s="435"/>
      <c r="G365" s="456"/>
      <c r="H365" s="456"/>
      <c r="I365" s="162"/>
      <c r="J365" s="145"/>
      <c r="K365" s="145"/>
    </row>
    <row r="366" spans="1:11" s="147" customFormat="1" ht="18.75" customHeight="1">
      <c r="A366" s="855"/>
      <c r="B366" s="762"/>
      <c r="C366" s="750"/>
      <c r="D366" s="751"/>
      <c r="E366" s="763"/>
      <c r="F366" s="435"/>
      <c r="G366" s="456"/>
      <c r="H366" s="456"/>
      <c r="I366" s="162"/>
      <c r="J366" s="145"/>
      <c r="K366" s="145"/>
    </row>
    <row r="367" spans="1:11" s="147" customFormat="1" ht="18.75" customHeight="1">
      <c r="A367" s="855"/>
      <c r="B367" s="762"/>
      <c r="C367" s="750"/>
      <c r="D367" s="751"/>
      <c r="E367" s="763"/>
      <c r="F367" s="435"/>
      <c r="G367" s="456"/>
      <c r="H367" s="456"/>
      <c r="I367" s="162"/>
      <c r="J367" s="145"/>
      <c r="K367" s="145"/>
    </row>
    <row r="368" spans="1:11" s="147" customFormat="1" ht="18.75" customHeight="1">
      <c r="A368" s="855"/>
      <c r="B368" s="762"/>
      <c r="C368" s="750"/>
      <c r="D368" s="751"/>
      <c r="E368" s="763"/>
      <c r="F368" s="435"/>
      <c r="G368" s="456"/>
      <c r="H368" s="456"/>
      <c r="I368" s="162"/>
      <c r="J368" s="145"/>
      <c r="K368" s="145"/>
    </row>
    <row r="369" spans="1:11" s="147" customFormat="1" ht="18.75" customHeight="1">
      <c r="A369" s="855"/>
      <c r="B369" s="762"/>
      <c r="C369" s="750"/>
      <c r="D369" s="751"/>
      <c r="E369" s="763"/>
      <c r="F369" s="435"/>
      <c r="G369" s="456"/>
      <c r="H369" s="456"/>
      <c r="I369" s="162"/>
      <c r="J369" s="145"/>
      <c r="K369" s="145"/>
    </row>
    <row r="370" spans="1:11" s="147" customFormat="1" ht="18.75" customHeight="1">
      <c r="A370" s="855"/>
      <c r="B370" s="762"/>
      <c r="C370" s="750"/>
      <c r="D370" s="751"/>
      <c r="E370" s="763"/>
      <c r="F370" s="435"/>
      <c r="G370" s="456"/>
      <c r="H370" s="456"/>
      <c r="I370" s="162"/>
      <c r="J370" s="145"/>
      <c r="K370" s="145"/>
    </row>
    <row r="371" spans="1:11" s="147" customFormat="1" ht="18.75" customHeight="1">
      <c r="A371" s="855"/>
      <c r="B371" s="762"/>
      <c r="C371" s="750"/>
      <c r="D371" s="751"/>
      <c r="E371" s="763"/>
      <c r="F371" s="435"/>
      <c r="G371" s="456"/>
      <c r="H371" s="456"/>
      <c r="I371" s="162"/>
      <c r="J371" s="145"/>
      <c r="K371" s="145"/>
    </row>
    <row r="372" spans="1:11" s="147" customFormat="1" ht="18.75" customHeight="1">
      <c r="A372" s="855"/>
      <c r="B372" s="762"/>
      <c r="C372" s="750"/>
      <c r="D372" s="751"/>
      <c r="E372" s="763"/>
      <c r="F372" s="435"/>
      <c r="G372" s="456"/>
      <c r="H372" s="456"/>
      <c r="I372" s="162"/>
      <c r="J372" s="145"/>
      <c r="K372" s="145"/>
    </row>
    <row r="373" spans="1:11" s="147" customFormat="1" ht="18.75" customHeight="1">
      <c r="A373" s="855"/>
      <c r="B373" s="762"/>
      <c r="C373" s="750"/>
      <c r="D373" s="751"/>
      <c r="E373" s="763"/>
      <c r="F373" s="435"/>
      <c r="G373" s="456"/>
      <c r="H373" s="456"/>
      <c r="I373" s="162"/>
      <c r="J373" s="145"/>
      <c r="K373" s="145"/>
    </row>
    <row r="374" spans="1:11" s="147" customFormat="1" ht="18.75" customHeight="1">
      <c r="A374" s="855"/>
      <c r="B374" s="762"/>
      <c r="C374" s="750"/>
      <c r="D374" s="751"/>
      <c r="E374" s="763"/>
      <c r="F374" s="435"/>
      <c r="G374" s="456"/>
      <c r="H374" s="456"/>
      <c r="I374" s="162"/>
      <c r="J374" s="145"/>
      <c r="K374" s="145"/>
    </row>
    <row r="375" spans="1:11" s="147" customFormat="1" ht="18.75" customHeight="1">
      <c r="A375" s="855"/>
      <c r="B375" s="762"/>
      <c r="C375" s="750"/>
      <c r="D375" s="751"/>
      <c r="E375" s="763"/>
      <c r="F375" s="435"/>
      <c r="G375" s="456"/>
      <c r="H375" s="456"/>
      <c r="I375" s="162"/>
      <c r="J375" s="145"/>
      <c r="K375" s="145"/>
    </row>
    <row r="376" spans="1:11" s="147" customFormat="1" ht="18.75" customHeight="1">
      <c r="A376" s="855"/>
      <c r="B376" s="762"/>
      <c r="C376" s="750"/>
      <c r="D376" s="751"/>
      <c r="E376" s="763"/>
      <c r="F376" s="435"/>
      <c r="G376" s="456"/>
      <c r="H376" s="456"/>
      <c r="I376" s="162"/>
      <c r="J376" s="145"/>
      <c r="K376" s="145"/>
    </row>
    <row r="377" spans="1:11" s="147" customFormat="1" ht="18.75" customHeight="1">
      <c r="A377" s="855"/>
      <c r="B377" s="762"/>
      <c r="C377" s="750"/>
      <c r="D377" s="751"/>
      <c r="E377" s="763"/>
      <c r="F377" s="435"/>
      <c r="G377" s="456"/>
      <c r="H377" s="456"/>
      <c r="I377" s="162"/>
      <c r="J377" s="145"/>
      <c r="K377" s="145"/>
    </row>
    <row r="378" spans="1:11" s="147" customFormat="1" ht="18.75" customHeight="1">
      <c r="A378" s="855"/>
      <c r="B378" s="762"/>
      <c r="C378" s="750"/>
      <c r="D378" s="751"/>
      <c r="E378" s="763"/>
      <c r="F378" s="435"/>
      <c r="G378" s="456"/>
      <c r="H378" s="456"/>
      <c r="I378" s="162"/>
      <c r="J378" s="145"/>
      <c r="K378" s="145"/>
    </row>
    <row r="379" spans="1:11" s="147" customFormat="1" ht="18.75" customHeight="1">
      <c r="A379" s="855"/>
      <c r="B379" s="762"/>
      <c r="C379" s="750"/>
      <c r="D379" s="751"/>
      <c r="E379" s="763"/>
      <c r="F379" s="435"/>
      <c r="G379" s="456"/>
      <c r="H379" s="456"/>
      <c r="I379" s="162"/>
      <c r="J379" s="145"/>
      <c r="K379" s="145"/>
    </row>
    <row r="380" spans="1:11" s="147" customFormat="1" ht="18.75" customHeight="1">
      <c r="A380" s="855"/>
      <c r="B380" s="762"/>
      <c r="C380" s="750"/>
      <c r="D380" s="751"/>
      <c r="E380" s="763"/>
      <c r="F380" s="435"/>
      <c r="G380" s="456"/>
      <c r="H380" s="456"/>
      <c r="I380" s="162"/>
      <c r="J380" s="145"/>
      <c r="K380" s="145"/>
    </row>
    <row r="381" spans="1:11" s="147" customFormat="1" ht="18.75" customHeight="1">
      <c r="A381" s="855"/>
      <c r="B381" s="762"/>
      <c r="C381" s="750"/>
      <c r="D381" s="751"/>
      <c r="E381" s="763"/>
      <c r="F381" s="435"/>
      <c r="G381" s="456"/>
      <c r="H381" s="456"/>
      <c r="I381" s="162"/>
      <c r="J381" s="145"/>
      <c r="K381" s="145"/>
    </row>
    <row r="382" spans="1:11" s="147" customFormat="1" ht="18.75" customHeight="1">
      <c r="A382" s="855"/>
      <c r="B382" s="762"/>
      <c r="C382" s="750"/>
      <c r="D382" s="751"/>
      <c r="E382" s="763"/>
      <c r="F382" s="435"/>
      <c r="G382" s="456"/>
      <c r="H382" s="456"/>
      <c r="I382" s="162"/>
      <c r="J382" s="145"/>
      <c r="K382" s="145"/>
    </row>
    <row r="383" spans="1:11" s="147" customFormat="1" ht="18.75" customHeight="1">
      <c r="A383" s="855"/>
      <c r="B383" s="762"/>
      <c r="C383" s="750"/>
      <c r="D383" s="751"/>
      <c r="E383" s="763"/>
      <c r="F383" s="435"/>
      <c r="G383" s="456"/>
      <c r="H383" s="456"/>
      <c r="I383" s="162"/>
      <c r="J383" s="145"/>
      <c r="K383" s="145"/>
    </row>
    <row r="384" spans="1:11" s="147" customFormat="1" ht="18.75" customHeight="1">
      <c r="A384" s="855"/>
      <c r="B384" s="762"/>
      <c r="C384" s="750"/>
      <c r="D384" s="751"/>
      <c r="E384" s="763"/>
      <c r="F384" s="435"/>
      <c r="G384" s="456"/>
      <c r="H384" s="456"/>
      <c r="I384" s="162"/>
      <c r="J384" s="145"/>
      <c r="K384" s="145"/>
    </row>
    <row r="385" spans="1:11" s="147" customFormat="1" ht="18.75" customHeight="1">
      <c r="A385" s="855"/>
      <c r="B385" s="762"/>
      <c r="C385" s="750"/>
      <c r="D385" s="751"/>
      <c r="E385" s="763"/>
      <c r="F385" s="435"/>
      <c r="G385" s="456"/>
      <c r="H385" s="456"/>
      <c r="I385" s="162"/>
      <c r="J385" s="145"/>
      <c r="K385" s="145"/>
    </row>
    <row r="386" spans="1:11" s="147" customFormat="1" ht="18.75" customHeight="1">
      <c r="A386" s="855"/>
      <c r="B386" s="762"/>
      <c r="C386" s="750"/>
      <c r="D386" s="751"/>
      <c r="E386" s="763"/>
      <c r="F386" s="435"/>
      <c r="G386" s="456"/>
      <c r="H386" s="456"/>
      <c r="I386" s="162"/>
      <c r="J386" s="145"/>
      <c r="K386" s="145"/>
    </row>
    <row r="387" spans="1:11" s="147" customFormat="1" ht="18.75" customHeight="1">
      <c r="A387" s="855"/>
      <c r="B387" s="762"/>
      <c r="C387" s="750"/>
      <c r="D387" s="751"/>
      <c r="E387" s="763"/>
      <c r="F387" s="435"/>
      <c r="G387" s="456"/>
      <c r="H387" s="456"/>
      <c r="I387" s="162"/>
      <c r="J387" s="145"/>
      <c r="K387" s="331"/>
    </row>
    <row r="388" spans="1:11" s="147" customFormat="1" ht="18.75" customHeight="1">
      <c r="A388" s="855"/>
      <c r="B388" s="762"/>
      <c r="C388" s="750"/>
      <c r="D388" s="751"/>
      <c r="E388" s="763"/>
      <c r="F388" s="435"/>
      <c r="G388" s="456"/>
      <c r="H388" s="456"/>
      <c r="I388" s="162"/>
      <c r="J388" s="145"/>
      <c r="K388" s="331"/>
    </row>
    <row r="389" spans="1:11" s="147" customFormat="1" ht="18.75" customHeight="1">
      <c r="A389" s="855"/>
      <c r="B389" s="762"/>
      <c r="C389" s="750"/>
      <c r="D389" s="751"/>
      <c r="E389" s="763"/>
      <c r="F389" s="435"/>
      <c r="G389" s="456"/>
      <c r="H389" s="456"/>
      <c r="I389" s="162"/>
      <c r="J389" s="145"/>
      <c r="K389" s="331"/>
    </row>
    <row r="390" spans="1:11" s="147" customFormat="1" ht="18.75" customHeight="1">
      <c r="A390" s="855"/>
      <c r="B390" s="762"/>
      <c r="C390" s="750"/>
      <c r="D390" s="751"/>
      <c r="E390" s="763"/>
      <c r="F390" s="435"/>
      <c r="G390" s="456"/>
      <c r="H390" s="456"/>
      <c r="I390" s="162"/>
      <c r="J390" s="145"/>
      <c r="K390" s="331"/>
    </row>
    <row r="391" spans="1:11" s="147" customFormat="1" ht="18.75" customHeight="1">
      <c r="A391" s="855"/>
      <c r="B391" s="762"/>
      <c r="C391" s="750"/>
      <c r="D391" s="751"/>
      <c r="E391" s="763"/>
      <c r="F391" s="435"/>
      <c r="G391" s="456"/>
      <c r="H391" s="456"/>
      <c r="I391" s="162"/>
      <c r="J391" s="145"/>
      <c r="K391" s="331"/>
    </row>
    <row r="392" spans="1:11" s="147" customFormat="1" ht="18.75" customHeight="1">
      <c r="A392" s="855"/>
      <c r="B392" s="762"/>
      <c r="C392" s="750"/>
      <c r="D392" s="751"/>
      <c r="E392" s="763"/>
      <c r="F392" s="435"/>
      <c r="G392" s="456"/>
      <c r="H392" s="456"/>
      <c r="I392" s="162"/>
      <c r="J392" s="145"/>
      <c r="K392" s="331"/>
    </row>
    <row r="393" spans="1:11" s="147" customFormat="1" ht="18.75" customHeight="1">
      <c r="A393" s="855"/>
      <c r="B393" s="762"/>
      <c r="C393" s="750"/>
      <c r="D393" s="751"/>
      <c r="E393" s="763"/>
      <c r="F393" s="435"/>
      <c r="G393" s="456"/>
      <c r="H393" s="456"/>
      <c r="I393" s="162"/>
      <c r="J393" s="145"/>
      <c r="K393" s="331"/>
    </row>
    <row r="394" spans="1:11" s="147" customFormat="1" ht="18" customHeight="1">
      <c r="A394" s="855"/>
      <c r="B394" s="755"/>
      <c r="C394" s="155"/>
      <c r="D394" s="162"/>
      <c r="E394" s="155"/>
      <c r="F394" s="155"/>
      <c r="H394" s="430"/>
      <c r="I394" s="162"/>
      <c r="J394" s="145"/>
      <c r="K394" s="331"/>
    </row>
  </sheetData>
  <mergeCells count="9">
    <mergeCell ref="B238:C238"/>
    <mergeCell ref="D238:D239"/>
    <mergeCell ref="B124:C124"/>
    <mergeCell ref="D124:D125"/>
    <mergeCell ref="B2:E2"/>
    <mergeCell ref="B4:E4"/>
    <mergeCell ref="D5:D6"/>
    <mergeCell ref="D59:D60"/>
    <mergeCell ref="B59:C59"/>
  </mergeCells>
  <hyperlinks>
    <hyperlink ref="G2" location="HOME!Print_Area" display="HOME" xr:uid="{D7FC4610-03B4-41AA-A9FD-E420C96570BD}"/>
    <hyperlink ref="H281" r:id="rId1" xr:uid="{78185C98-CE40-45B9-94EC-69C7D6D8F583}"/>
    <hyperlink ref="C281" r:id="rId2" xr:uid="{33CFA7CB-EEA5-483A-80EE-9B275246FDE1}"/>
    <hyperlink ref="H286" r:id="rId3" xr:uid="{BEBF9EEC-39C2-4554-8148-F6DBEA55340E}"/>
    <hyperlink ref="H285" r:id="rId4" xr:uid="{209EB6D8-1EAD-44F4-9F82-490CEFB9D72B}"/>
    <hyperlink ref="H284" r:id="rId5" xr:uid="{BEC5F07E-7F3C-4A91-A8B5-F6136C2C06A8}"/>
    <hyperlink ref="H287" r:id="rId6" xr:uid="{CF47D7BF-0BEF-4DB7-9BC5-3916AE6F9252}"/>
    <hyperlink ref="F281" r:id="rId7" xr:uid="{CD46A59B-D06C-4B06-AADD-45CDC79ABB4B}"/>
    <hyperlink ref="F286" r:id="rId8" xr:uid="{0A63FE8C-4BAE-4711-B490-D4B8C73D2EB2}"/>
    <hyperlink ref="F282" r:id="rId9" xr:uid="{860052C6-7C2A-4779-9F3D-E36454E88CAA}"/>
    <hyperlink ref="F283" r:id="rId10" xr:uid="{2DCB52C8-CDCC-45DC-9D38-6A9030457DEC}"/>
    <hyperlink ref="F284" r:id="rId11" xr:uid="{D4A99D4D-6845-4A4B-8987-B51CC034A940}"/>
    <hyperlink ref="F285" r:id="rId12" xr:uid="{7AF81332-71D0-4D51-AAD4-0C4A3287BEE5}"/>
    <hyperlink ref="H282" r:id="rId13" xr:uid="{7FF8BA96-9224-4F74-8995-1291E5E44678}"/>
    <hyperlink ref="H283" r:id="rId14" xr:uid="{AE9F37AB-1992-4880-A669-6E2024061EE3}"/>
    <hyperlink ref="F287" r:id="rId15" xr:uid="{58773456-8701-4CD6-AAAC-A11E6F336B16}"/>
    <hyperlink ref="F288" r:id="rId16" xr:uid="{45DEA7CB-83DF-431B-B654-8F278EB7A69C}"/>
    <hyperlink ref="C282" r:id="rId17" xr:uid="{CCE58FDC-EB93-453F-BF9E-66E4DD11E7E5}"/>
  </hyperlinks>
  <pageMargins left="0.35433070866141736" right="0.70866141732283472" top="0.74803149606299213" bottom="0.74803149606299213" header="0.31496062992125984" footer="0.31496062992125984"/>
  <pageSetup paperSize="9" scale="18" orientation="landscape" r:id="rId18"/>
  <headerFooter>
    <oddFooter>&amp;L_x000D_&amp;1#&amp;"Calibri"&amp;10&amp;K000000 Sensitivity: Public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2">
    <tabColor theme="5" tint="-0.249977111117893"/>
    <pageSetUpPr fitToPage="1"/>
  </sheetPr>
  <dimension ref="A2:S45"/>
  <sheetViews>
    <sheetView topLeftCell="A4" zoomScale="70" zoomScaleNormal="70" zoomScaleSheetLayoutView="75" workbookViewId="0">
      <selection activeCell="G29" sqref="G29"/>
    </sheetView>
  </sheetViews>
  <sheetFormatPr defaultColWidth="9.140625" defaultRowHeight="18.75" customHeight="1"/>
  <cols>
    <col min="1" max="1" width="24" style="326" customWidth="1"/>
    <col min="2" max="2" width="30" style="11" customWidth="1"/>
    <col min="3" max="3" width="14" style="11" customWidth="1"/>
    <col min="4" max="4" width="18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0.28515625" style="11" customWidth="1"/>
    <col min="9" max="9" width="19.42578125" style="11" customWidth="1"/>
    <col min="10" max="10" width="19.28515625" style="18" customWidth="1"/>
    <col min="11" max="11" width="18.5703125" style="18" customWidth="1"/>
    <col min="12" max="12" width="23.42578125" style="18" customWidth="1"/>
    <col min="13" max="13" width="16.7109375" customWidth="1"/>
    <col min="14" max="14" width="22.28515625" style="18" customWidth="1"/>
    <col min="15" max="15" width="19.5703125" style="18" customWidth="1"/>
    <col min="16" max="16" width="18" style="18" customWidth="1"/>
    <col min="17" max="19" width="15.7109375" style="345" customWidth="1"/>
    <col min="20" max="20" width="15.7109375" style="18" customWidth="1"/>
    <col min="21" max="21" width="20.5703125" style="18" customWidth="1"/>
    <col min="22" max="22" width="21.28515625" style="18" customWidth="1"/>
    <col min="23" max="23" width="23.42578125" style="18" customWidth="1"/>
    <col min="24" max="16384" width="9.140625" style="18"/>
  </cols>
  <sheetData>
    <row r="2" spans="2:5" ht="39" customHeight="1">
      <c r="B2" s="8" t="s">
        <v>6066</v>
      </c>
      <c r="C2" s="122"/>
      <c r="D2" s="122"/>
      <c r="E2" s="122"/>
    </row>
    <row r="3" spans="2:5" ht="18.75" customHeight="1">
      <c r="B3" s="123"/>
      <c r="C3" s="122"/>
      <c r="D3" s="122"/>
      <c r="E3" s="122"/>
    </row>
    <row r="4" spans="2:5" ht="18.75" customHeight="1">
      <c r="B4" s="10"/>
      <c r="C4" s="9"/>
      <c r="D4" s="9"/>
      <c r="E4" s="9"/>
    </row>
    <row r="5" spans="2:5" ht="18.75" customHeight="1">
      <c r="B5" s="10"/>
      <c r="C5" s="313" t="s">
        <v>6448</v>
      </c>
      <c r="D5" s="9"/>
      <c r="E5" s="9"/>
    </row>
    <row r="6" spans="2:5" ht="18.75" customHeight="1">
      <c r="B6" s="10"/>
      <c r="C6" s="9"/>
      <c r="D6" s="9"/>
      <c r="E6" s="9"/>
    </row>
    <row r="7" spans="2:5" ht="31.5" customHeight="1">
      <c r="B7" s="386" t="s">
        <v>6449</v>
      </c>
      <c r="C7" s="1"/>
      <c r="D7" s="1679" t="s">
        <v>1971</v>
      </c>
      <c r="E7" s="119" t="s">
        <v>144</v>
      </c>
    </row>
    <row r="8" spans="2:5" ht="18.75" customHeight="1">
      <c r="B8" s="1"/>
      <c r="C8" s="1" t="s">
        <v>6450</v>
      </c>
      <c r="D8" s="1680"/>
      <c r="E8" s="402" t="s">
        <v>64</v>
      </c>
    </row>
    <row r="9" spans="2:5" ht="18.75" customHeight="1">
      <c r="B9" s="4" t="s">
        <v>249</v>
      </c>
      <c r="C9" s="4" t="s">
        <v>250</v>
      </c>
      <c r="D9" s="4" t="s">
        <v>1751</v>
      </c>
      <c r="E9" s="4" t="s">
        <v>1751</v>
      </c>
    </row>
    <row r="10" spans="2:5" ht="18.75" hidden="1" customHeight="1">
      <c r="B10" s="365" t="s">
        <v>6451</v>
      </c>
      <c r="C10" s="359" t="s">
        <v>6452</v>
      </c>
      <c r="D10" s="360">
        <v>44034</v>
      </c>
      <c r="E10" s="360">
        <f t="shared" ref="E10:E31" si="0">D10+5</f>
        <v>44039</v>
      </c>
    </row>
    <row r="11" spans="2:5" ht="18.75" hidden="1" customHeight="1">
      <c r="B11" s="365" t="s">
        <v>6453</v>
      </c>
      <c r="C11" s="359" t="s">
        <v>6454</v>
      </c>
      <c r="D11" s="360">
        <f>D10+7</f>
        <v>44041</v>
      </c>
      <c r="E11" s="360">
        <f t="shared" si="0"/>
        <v>44046</v>
      </c>
    </row>
    <row r="12" spans="2:5" ht="18.75" hidden="1" customHeight="1">
      <c r="B12" s="136" t="s">
        <v>6455</v>
      </c>
      <c r="C12" s="137" t="s">
        <v>6456</v>
      </c>
      <c r="D12" s="6">
        <f t="shared" ref="D12:D31" si="1">D11+7</f>
        <v>44048</v>
      </c>
      <c r="E12" s="6">
        <f t="shared" si="0"/>
        <v>44053</v>
      </c>
    </row>
    <row r="13" spans="2:5" ht="18.75" hidden="1" customHeight="1">
      <c r="B13" s="136" t="s">
        <v>6457</v>
      </c>
      <c r="C13" s="137" t="s">
        <v>6458</v>
      </c>
      <c r="D13" s="6">
        <f t="shared" si="1"/>
        <v>44055</v>
      </c>
      <c r="E13" s="6">
        <f t="shared" si="0"/>
        <v>44060</v>
      </c>
    </row>
    <row r="14" spans="2:5" ht="18.75" hidden="1" customHeight="1">
      <c r="B14" s="136" t="s">
        <v>6459</v>
      </c>
      <c r="C14" s="137" t="s">
        <v>6460</v>
      </c>
      <c r="D14" s="6">
        <f t="shared" si="1"/>
        <v>44062</v>
      </c>
      <c r="E14" s="6">
        <f t="shared" si="0"/>
        <v>44067</v>
      </c>
    </row>
    <row r="15" spans="2:5" ht="18.75" hidden="1" customHeight="1">
      <c r="B15" s="136" t="s">
        <v>6451</v>
      </c>
      <c r="C15" s="137" t="s">
        <v>6461</v>
      </c>
      <c r="D15" s="6">
        <f t="shared" si="1"/>
        <v>44069</v>
      </c>
      <c r="E15" s="6">
        <f t="shared" si="0"/>
        <v>44074</v>
      </c>
    </row>
    <row r="16" spans="2:5" ht="18.75" hidden="1" customHeight="1">
      <c r="B16" s="365" t="s">
        <v>6453</v>
      </c>
      <c r="C16" s="359" t="s">
        <v>6462</v>
      </c>
      <c r="D16" s="360">
        <v>44076</v>
      </c>
      <c r="E16" s="360">
        <f t="shared" si="0"/>
        <v>44081</v>
      </c>
    </row>
    <row r="17" spans="2:5" ht="18.75" hidden="1" customHeight="1">
      <c r="B17" s="365" t="s">
        <v>6455</v>
      </c>
      <c r="C17" s="359" t="s">
        <v>6463</v>
      </c>
      <c r="D17" s="360">
        <f t="shared" si="1"/>
        <v>44083</v>
      </c>
      <c r="E17" s="360">
        <f t="shared" si="0"/>
        <v>44088</v>
      </c>
    </row>
    <row r="18" spans="2:5" ht="18.75" hidden="1" customHeight="1">
      <c r="B18" s="365" t="s">
        <v>6457</v>
      </c>
      <c r="C18" s="359" t="s">
        <v>6464</v>
      </c>
      <c r="D18" s="360">
        <v>44090</v>
      </c>
      <c r="E18" s="360">
        <f t="shared" si="0"/>
        <v>44095</v>
      </c>
    </row>
    <row r="19" spans="2:5" ht="18.75" hidden="1" customHeight="1">
      <c r="B19" s="365" t="s">
        <v>6459</v>
      </c>
      <c r="C19" s="359" t="s">
        <v>6465</v>
      </c>
      <c r="D19" s="360">
        <v>44097</v>
      </c>
      <c r="E19" s="360">
        <f t="shared" si="0"/>
        <v>44102</v>
      </c>
    </row>
    <row r="20" spans="2:5" ht="18.75" hidden="1" customHeight="1">
      <c r="B20" s="365" t="s">
        <v>6451</v>
      </c>
      <c r="C20" s="359" t="s">
        <v>6466</v>
      </c>
      <c r="D20" s="360">
        <f t="shared" si="1"/>
        <v>44104</v>
      </c>
      <c r="E20" s="360">
        <f t="shared" si="0"/>
        <v>44109</v>
      </c>
    </row>
    <row r="21" spans="2:5" ht="18.75" customHeight="1">
      <c r="B21" s="136" t="s">
        <v>6453</v>
      </c>
      <c r="C21" s="137" t="s">
        <v>6467</v>
      </c>
      <c r="D21" s="6">
        <v>44111</v>
      </c>
      <c r="E21" s="6">
        <f t="shared" si="0"/>
        <v>44116</v>
      </c>
    </row>
    <row r="22" spans="2:5" ht="18.75" customHeight="1">
      <c r="B22" s="136" t="s">
        <v>6455</v>
      </c>
      <c r="C22" s="137" t="s">
        <v>6468</v>
      </c>
      <c r="D22" s="6">
        <f t="shared" si="1"/>
        <v>44118</v>
      </c>
      <c r="E22" s="6">
        <f t="shared" si="0"/>
        <v>44123</v>
      </c>
    </row>
    <row r="23" spans="2:5" ht="18.75" customHeight="1">
      <c r="B23" s="136" t="s">
        <v>6457</v>
      </c>
      <c r="C23" s="137" t="s">
        <v>6469</v>
      </c>
      <c r="D23" s="6">
        <f t="shared" si="1"/>
        <v>44125</v>
      </c>
      <c r="E23" s="6">
        <f t="shared" si="0"/>
        <v>44130</v>
      </c>
    </row>
    <row r="24" spans="2:5" ht="18.75" customHeight="1">
      <c r="B24" s="136" t="s">
        <v>6459</v>
      </c>
      <c r="C24" s="137" t="s">
        <v>6470</v>
      </c>
      <c r="D24" s="6">
        <f t="shared" si="1"/>
        <v>44132</v>
      </c>
      <c r="E24" s="6">
        <f t="shared" si="0"/>
        <v>44137</v>
      </c>
    </row>
    <row r="25" spans="2:5" ht="18.75" customHeight="1">
      <c r="B25" s="365" t="s">
        <v>6451</v>
      </c>
      <c r="C25" s="359" t="s">
        <v>6471</v>
      </c>
      <c r="D25" s="360">
        <f t="shared" si="1"/>
        <v>44139</v>
      </c>
      <c r="E25" s="360">
        <f t="shared" si="0"/>
        <v>44144</v>
      </c>
    </row>
    <row r="26" spans="2:5" ht="18.75" customHeight="1">
      <c r="B26" s="365" t="s">
        <v>6453</v>
      </c>
      <c r="C26" s="359" t="s">
        <v>6472</v>
      </c>
      <c r="D26" s="360">
        <f t="shared" si="1"/>
        <v>44146</v>
      </c>
      <c r="E26" s="360">
        <f t="shared" si="0"/>
        <v>44151</v>
      </c>
    </row>
    <row r="27" spans="2:5" ht="18.75" customHeight="1">
      <c r="B27" s="365" t="s">
        <v>6455</v>
      </c>
      <c r="C27" s="359" t="s">
        <v>6473</v>
      </c>
      <c r="D27" s="360">
        <f t="shared" si="1"/>
        <v>44153</v>
      </c>
      <c r="E27" s="360">
        <f t="shared" si="0"/>
        <v>44158</v>
      </c>
    </row>
    <row r="28" spans="2:5" ht="18.75" customHeight="1">
      <c r="B28" s="365" t="s">
        <v>6457</v>
      </c>
      <c r="C28" s="359" t="s">
        <v>6474</v>
      </c>
      <c r="D28" s="360">
        <f t="shared" si="1"/>
        <v>44160</v>
      </c>
      <c r="E28" s="360">
        <f t="shared" si="0"/>
        <v>44165</v>
      </c>
    </row>
    <row r="29" spans="2:5" ht="18.75" customHeight="1">
      <c r="B29" s="136" t="s">
        <v>6459</v>
      </c>
      <c r="C29" s="137" t="s">
        <v>6475</v>
      </c>
      <c r="D29" s="6">
        <f t="shared" si="1"/>
        <v>44167</v>
      </c>
      <c r="E29" s="6">
        <f t="shared" si="0"/>
        <v>44172</v>
      </c>
    </row>
    <row r="30" spans="2:5" ht="18.75" customHeight="1">
      <c r="B30" s="136" t="s">
        <v>6451</v>
      </c>
      <c r="C30" s="137" t="s">
        <v>6476</v>
      </c>
      <c r="D30" s="6">
        <f t="shared" si="1"/>
        <v>44174</v>
      </c>
      <c r="E30" s="6">
        <f t="shared" si="0"/>
        <v>44179</v>
      </c>
    </row>
    <row r="31" spans="2:5" ht="18.75" customHeight="1">
      <c r="B31" s="136" t="s">
        <v>6453</v>
      </c>
      <c r="C31" s="137" t="s">
        <v>6477</v>
      </c>
      <c r="D31" s="6">
        <f t="shared" si="1"/>
        <v>44181</v>
      </c>
      <c r="E31" s="6">
        <f t="shared" si="0"/>
        <v>44186</v>
      </c>
    </row>
    <row r="32" spans="2:5" ht="18.75" customHeight="1">
      <c r="B32" s="10" t="s">
        <v>464</v>
      </c>
      <c r="C32" s="9"/>
      <c r="D32" s="9"/>
      <c r="E32" s="9"/>
    </row>
    <row r="34" spans="2:12" s="14" customFormat="1" ht="18.75" customHeight="1">
      <c r="B34" s="8" t="s">
        <v>465</v>
      </c>
      <c r="C34" s="11"/>
      <c r="D34" s="11"/>
      <c r="E34" s="15"/>
      <c r="F34" s="2" t="s">
        <v>1879</v>
      </c>
      <c r="G34" s="2"/>
      <c r="H34" s="11"/>
      <c r="I34" s="11"/>
      <c r="J34" s="2" t="s">
        <v>467</v>
      </c>
      <c r="K34" s="2"/>
      <c r="L34" s="2"/>
    </row>
    <row r="35" spans="2:12" s="12" customFormat="1" ht="18.75" customHeight="1">
      <c r="B35" s="197" t="s">
        <v>468</v>
      </c>
      <c r="C35" s="193"/>
      <c r="D35" s="198" t="s">
        <v>469</v>
      </c>
      <c r="E35" s="15"/>
      <c r="F35" s="11" t="s">
        <v>470</v>
      </c>
      <c r="G35" s="11"/>
      <c r="H35" s="198" t="s">
        <v>471</v>
      </c>
      <c r="I35" s="11"/>
      <c r="J35" s="197" t="s">
        <v>472</v>
      </c>
      <c r="K35" s="193"/>
      <c r="L35" s="198" t="s">
        <v>473</v>
      </c>
    </row>
    <row r="36" spans="2:12" s="12" customFormat="1" ht="18.75" customHeight="1">
      <c r="B36" s="201" t="s">
        <v>6422</v>
      </c>
      <c r="C36" s="202" t="s">
        <v>6423</v>
      </c>
      <c r="D36" s="203" t="s">
        <v>6424</v>
      </c>
      <c r="E36" s="11"/>
      <c r="F36" s="110" t="e">
        <f>#REF!</f>
        <v>#REF!</v>
      </c>
      <c r="G36" s="16" t="s">
        <v>6478</v>
      </c>
      <c r="H36" s="110" t="e">
        <f>#REF!</f>
        <v>#REF!</v>
      </c>
      <c r="I36" s="11"/>
      <c r="J36" s="201" t="s">
        <v>479</v>
      </c>
      <c r="K36" s="202" t="s">
        <v>1880</v>
      </c>
      <c r="L36" s="203" t="s">
        <v>480</v>
      </c>
    </row>
    <row r="37" spans="2:12" s="14" customFormat="1" ht="18.75" customHeight="1">
      <c r="B37" s="201" t="s">
        <v>6425</v>
      </c>
      <c r="C37" s="202" t="s">
        <v>6426</v>
      </c>
      <c r="D37" s="203" t="s">
        <v>6427</v>
      </c>
      <c r="E37" s="11"/>
      <c r="F37" s="110" t="e">
        <f>#REF!</f>
        <v>#REF!</v>
      </c>
      <c r="G37" s="16" t="s">
        <v>6479</v>
      </c>
      <c r="H37" s="110" t="e">
        <f>#REF!</f>
        <v>#REF!</v>
      </c>
      <c r="I37" s="11"/>
      <c r="J37" s="201" t="s">
        <v>486</v>
      </c>
      <c r="K37" s="202" t="s">
        <v>1881</v>
      </c>
      <c r="L37" s="203" t="s">
        <v>487</v>
      </c>
    </row>
    <row r="38" spans="2:12" s="14" customFormat="1" ht="18.75" customHeight="1">
      <c r="B38" s="201" t="s">
        <v>1882</v>
      </c>
      <c r="C38" s="202" t="s">
        <v>6428</v>
      </c>
      <c r="D38" s="203" t="s">
        <v>1883</v>
      </c>
      <c r="E38" s="11"/>
      <c r="F38" s="110" t="e">
        <f>#REF!</f>
        <v>#REF!</v>
      </c>
      <c r="G38" s="16" t="s">
        <v>6480</v>
      </c>
      <c r="H38" s="110" t="e">
        <f>#REF!</f>
        <v>#REF!</v>
      </c>
      <c r="I38" s="11"/>
      <c r="J38" s="201" t="s">
        <v>1884</v>
      </c>
      <c r="K38" s="202" t="s">
        <v>1885</v>
      </c>
      <c r="L38" s="203" t="s">
        <v>1886</v>
      </c>
    </row>
    <row r="39" spans="2:12" s="14" customFormat="1" ht="18.75" customHeight="1">
      <c r="B39" s="201" t="s">
        <v>6429</v>
      </c>
      <c r="C39" s="202" t="s">
        <v>6430</v>
      </c>
      <c r="D39" s="203" t="s">
        <v>6431</v>
      </c>
      <c r="E39" s="11"/>
      <c r="F39" s="110" t="e">
        <f>#REF!</f>
        <v>#REF!</v>
      </c>
      <c r="G39" s="16" t="s">
        <v>6481</v>
      </c>
      <c r="H39" s="110" t="e">
        <f>#REF!</f>
        <v>#REF!</v>
      </c>
      <c r="I39" s="11"/>
      <c r="J39" s="201" t="s">
        <v>500</v>
      </c>
      <c r="K39" s="202" t="s">
        <v>1887</v>
      </c>
      <c r="L39" s="203" t="s">
        <v>501</v>
      </c>
    </row>
    <row r="40" spans="2:12" s="14" customFormat="1" ht="18.75" customHeight="1">
      <c r="B40" s="201" t="s">
        <v>481</v>
      </c>
      <c r="C40" s="202" t="s">
        <v>6432</v>
      </c>
      <c r="D40" s="203" t="s">
        <v>482</v>
      </c>
      <c r="E40" s="11"/>
      <c r="G40" s="16"/>
      <c r="I40" s="11"/>
      <c r="J40" s="201" t="s">
        <v>507</v>
      </c>
      <c r="K40" s="202" t="s">
        <v>1889</v>
      </c>
      <c r="L40" s="203" t="s">
        <v>508</v>
      </c>
    </row>
    <row r="41" spans="2:12" s="14" customFormat="1" ht="18.75" customHeight="1">
      <c r="B41" s="201" t="s">
        <v>6433</v>
      </c>
      <c r="C41" s="202" t="s">
        <v>6434</v>
      </c>
      <c r="D41" s="203" t="s">
        <v>6435</v>
      </c>
      <c r="E41" s="11"/>
      <c r="F41" s="11"/>
      <c r="G41" s="16"/>
      <c r="H41" s="13"/>
      <c r="I41" s="11"/>
      <c r="J41" s="201" t="s">
        <v>1892</v>
      </c>
      <c r="K41" s="202" t="s">
        <v>1893</v>
      </c>
      <c r="L41" s="203" t="s">
        <v>1894</v>
      </c>
    </row>
    <row r="42" spans="2:12" s="14" customFormat="1" ht="18.75" customHeight="1">
      <c r="B42" s="201" t="s">
        <v>6436</v>
      </c>
      <c r="C42" s="202" t="s">
        <v>6437</v>
      </c>
      <c r="D42" s="203" t="s">
        <v>6438</v>
      </c>
      <c r="E42" s="11"/>
      <c r="I42" s="11"/>
    </row>
    <row r="43" spans="2:12" s="14" customFormat="1" ht="18.75" customHeight="1">
      <c r="B43" s="201" t="s">
        <v>6439</v>
      </c>
      <c r="C43" s="202" t="s">
        <v>6440</v>
      </c>
      <c r="D43" s="203" t="s">
        <v>6441</v>
      </c>
      <c r="E43" s="11"/>
      <c r="F43" s="11"/>
      <c r="H43" s="13"/>
      <c r="I43" s="11"/>
      <c r="J43" s="11"/>
      <c r="K43" s="16"/>
      <c r="L43" s="13"/>
    </row>
    <row r="44" spans="2:12" ht="18.75" customHeight="1">
      <c r="B44" s="14"/>
      <c r="C44" s="14"/>
      <c r="D44" s="14"/>
      <c r="E44" s="14"/>
      <c r="F44" s="14"/>
      <c r="G44" s="14"/>
      <c r="H44" s="14"/>
      <c r="J44" s="11"/>
      <c r="K44" s="17"/>
      <c r="L44" s="13"/>
    </row>
    <row r="45" spans="2:12" ht="18.75" customHeight="1">
      <c r="B45" s="11" t="s">
        <v>1897</v>
      </c>
      <c r="C45" s="11" t="s">
        <v>1898</v>
      </c>
      <c r="D45" s="13"/>
      <c r="F45" s="11" t="s">
        <v>1899</v>
      </c>
      <c r="G45" s="16" t="s">
        <v>1900</v>
      </c>
      <c r="H45" s="14"/>
      <c r="J45" s="11" t="s">
        <v>1899</v>
      </c>
      <c r="K45" s="11" t="s">
        <v>1901</v>
      </c>
      <c r="L45" s="14"/>
    </row>
  </sheetData>
  <mergeCells count="1">
    <mergeCell ref="D7:D8"/>
  </mergeCells>
  <hyperlinks>
    <hyperlink ref="D39" r:id="rId1" display="williewong@msca.com.sg" xr:uid="{00000000-0004-0000-0A00-000000000000}"/>
    <hyperlink ref="D40" r:id="rId2" display="nlew@msca.com.sg" xr:uid="{00000000-0004-0000-0A00-000001000000}"/>
    <hyperlink ref="D41" r:id="rId3" display="jasonlim@msca.com.sg" xr:uid="{00000000-0004-0000-0A00-000002000000}"/>
    <hyperlink ref="H35" r:id="rId4" display="custsvc@msca.com.sg" xr:uid="{00000000-0004-0000-0A00-000003000000}"/>
    <hyperlink ref="D43" r:id="rId5" display="hlnguyen@msca.com.sg" xr:uid="{00000000-0004-0000-0A00-000004000000}"/>
    <hyperlink ref="L41" r:id="rId6" display="ytluo@msca.com.sg" xr:uid="{00000000-0004-0000-0A00-000005000000}"/>
    <hyperlink ref="L35" r:id="rId7" display="sinexp@msca.com.sg" xr:uid="{00000000-0004-0000-0A00-000006000000}"/>
    <hyperlink ref="L40" r:id="rId8" display="kslim@msca.com.sg" xr:uid="{00000000-0004-0000-0A00-000007000000}"/>
    <hyperlink ref="D42" r:id="rId9" display="jfong@msca.com.sg " xr:uid="{00000000-0004-0000-0A00-000008000000}"/>
    <hyperlink ref="L39" r:id="rId10" display="mailto:skoh@msca.com.sg" xr:uid="{00000000-0004-0000-0A00-000009000000}"/>
    <hyperlink ref="D38" r:id="rId11" display="nlee@msca.com.sg" xr:uid="{00000000-0004-0000-0A00-00000A000000}"/>
    <hyperlink ref="D37" r:id="rId12" display="klee@msca.com.sg" xr:uid="{00000000-0004-0000-0A00-00000B000000}"/>
    <hyperlink ref="D35" r:id="rId13" display="mktg-dept@msca.com.sg" xr:uid="{00000000-0004-0000-0A00-00000C000000}"/>
  </hyperlinks>
  <pageMargins left="0.7" right="0.7" top="0.75" bottom="0.75" header="0.3" footer="0.3"/>
  <pageSetup paperSize="9" scale="53" orientation="landscape" r:id="rId14"/>
  <headerFooter>
    <oddFooter>&amp;L_x000D_&amp;1#&amp;"Calibri"&amp;10&amp;K000000 Sensitivity: Public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3">
    <tabColor theme="7" tint="0.39997558519241921"/>
    <pageSetUpPr fitToPage="1"/>
  </sheetPr>
  <dimension ref="A2:L35"/>
  <sheetViews>
    <sheetView topLeftCell="A4" zoomScale="85" zoomScaleNormal="85" zoomScaleSheetLayoutView="85" workbookViewId="0">
      <selection activeCell="F24" sqref="F24"/>
    </sheetView>
  </sheetViews>
  <sheetFormatPr defaultColWidth="9.140625" defaultRowHeight="13.15"/>
  <cols>
    <col min="1" max="1" width="15.7109375" style="329" customWidth="1"/>
    <col min="2" max="2" width="23.140625" style="145" customWidth="1"/>
    <col min="3" max="3" width="14" style="145" customWidth="1"/>
    <col min="4" max="6" width="16" style="145" customWidth="1"/>
    <col min="7" max="7" width="19.5703125" style="145" customWidth="1"/>
    <col min="8" max="8" width="18" style="145" customWidth="1"/>
    <col min="9" max="9" width="19.28515625" style="145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8" ht="13.9">
      <c r="B2" s="8" t="s">
        <v>1743</v>
      </c>
    </row>
    <row r="4" spans="2:8" ht="17.45">
      <c r="B4" s="147"/>
      <c r="C4" s="313" t="s">
        <v>6482</v>
      </c>
      <c r="D4" s="147"/>
      <c r="E4" s="147"/>
      <c r="F4" s="147"/>
      <c r="G4" s="147"/>
      <c r="H4" s="147"/>
    </row>
    <row r="5" spans="2:8">
      <c r="B5" s="148"/>
      <c r="C5" s="148"/>
      <c r="D5" s="148"/>
      <c r="E5" s="148"/>
      <c r="F5" s="148"/>
      <c r="G5" s="148"/>
      <c r="H5" s="148"/>
    </row>
    <row r="6" spans="2:8" ht="30.75" customHeight="1">
      <c r="B6" s="170"/>
      <c r="C6" s="169"/>
      <c r="D6" s="403" t="s">
        <v>1971</v>
      </c>
      <c r="E6" s="163" t="s">
        <v>4987</v>
      </c>
      <c r="F6" s="332" t="s">
        <v>114</v>
      </c>
      <c r="G6" s="332" t="s">
        <v>6483</v>
      </c>
      <c r="H6" s="332" t="s">
        <v>192</v>
      </c>
    </row>
    <row r="7" spans="2:8" ht="15" customHeight="1">
      <c r="B7" s="170"/>
      <c r="C7" s="169" t="s">
        <v>1745</v>
      </c>
      <c r="D7" s="304"/>
      <c r="E7" s="208" t="s">
        <v>64</v>
      </c>
      <c r="F7" s="403" t="s">
        <v>53</v>
      </c>
      <c r="G7" s="403" t="s">
        <v>86</v>
      </c>
      <c r="H7" s="403" t="s">
        <v>185</v>
      </c>
    </row>
    <row r="8" spans="2:8" hidden="1">
      <c r="B8" s="361" t="s">
        <v>307</v>
      </c>
      <c r="C8" s="353" t="s">
        <v>6484</v>
      </c>
      <c r="D8" s="154">
        <v>43955</v>
      </c>
      <c r="E8" s="154"/>
      <c r="F8" s="154"/>
      <c r="G8" s="154"/>
      <c r="H8" s="154"/>
    </row>
    <row r="9" spans="2:8" hidden="1">
      <c r="B9" s="356" t="s">
        <v>6485</v>
      </c>
      <c r="C9" s="353" t="s">
        <v>6486</v>
      </c>
      <c r="D9" s="353">
        <v>43964</v>
      </c>
      <c r="E9" s="353">
        <f>D9+6</f>
        <v>43970</v>
      </c>
      <c r="F9" s="154"/>
      <c r="G9" s="154"/>
      <c r="H9" s="154"/>
    </row>
    <row r="10" spans="2:8" hidden="1">
      <c r="B10" s="356" t="s">
        <v>5660</v>
      </c>
      <c r="C10" s="353" t="s">
        <v>6487</v>
      </c>
      <c r="D10" s="353">
        <v>43969</v>
      </c>
      <c r="E10" s="353">
        <f t="shared" ref="E10" si="0">D10+7</f>
        <v>43976</v>
      </c>
      <c r="F10" s="154"/>
      <c r="G10" s="154"/>
      <c r="H10" s="154"/>
    </row>
    <row r="11" spans="2:8" hidden="1">
      <c r="B11" s="356" t="s">
        <v>5156</v>
      </c>
      <c r="C11" s="353" t="s">
        <v>6488</v>
      </c>
      <c r="D11" s="353">
        <f>D10+7</f>
        <v>43976</v>
      </c>
      <c r="E11" s="353">
        <v>43986</v>
      </c>
      <c r="F11" s="154"/>
      <c r="G11" s="154"/>
      <c r="H11" s="154"/>
    </row>
    <row r="12" spans="2:8">
      <c r="B12" s="153" t="s">
        <v>6371</v>
      </c>
      <c r="C12" s="320" t="s">
        <v>6489</v>
      </c>
      <c r="D12" s="320">
        <f t="shared" ref="D12:D13" si="1">D11+7</f>
        <v>43983</v>
      </c>
      <c r="E12" s="320">
        <v>43993</v>
      </c>
      <c r="F12" s="154"/>
      <c r="G12" s="154"/>
      <c r="H12" s="154"/>
    </row>
    <row r="13" spans="2:8">
      <c r="B13" s="153" t="s">
        <v>6251</v>
      </c>
      <c r="C13" s="320" t="s">
        <v>6490</v>
      </c>
      <c r="D13" s="320">
        <f t="shared" si="1"/>
        <v>43990</v>
      </c>
      <c r="E13" s="320">
        <v>43999</v>
      </c>
      <c r="F13" s="154"/>
      <c r="G13" s="154"/>
      <c r="H13" s="154"/>
    </row>
    <row r="14" spans="2:8">
      <c r="B14" s="157" t="s">
        <v>464</v>
      </c>
      <c r="C14" s="155"/>
      <c r="F14" s="147"/>
      <c r="G14" s="147"/>
      <c r="H14" s="147"/>
    </row>
    <row r="15" spans="2:8">
      <c r="B15" s="157"/>
      <c r="C15" s="155"/>
      <c r="F15" s="147"/>
      <c r="G15" s="147"/>
      <c r="H15" s="147"/>
    </row>
    <row r="16" spans="2:8" ht="17.45">
      <c r="B16" s="1681" t="s">
        <v>6491</v>
      </c>
      <c r="C16" s="1681"/>
      <c r="D16" s="1681"/>
      <c r="E16" s="1681"/>
      <c r="F16" s="1681"/>
      <c r="G16" s="1681"/>
      <c r="H16" s="1681"/>
    </row>
    <row r="18" spans="2:12" ht="24">
      <c r="B18" s="170"/>
      <c r="C18" s="169"/>
      <c r="D18" s="403" t="s">
        <v>1971</v>
      </c>
      <c r="E18" s="163" t="s">
        <v>4987</v>
      </c>
      <c r="F18" s="332" t="s">
        <v>114</v>
      </c>
      <c r="G18" s="332" t="s">
        <v>6483</v>
      </c>
      <c r="H18" s="332" t="s">
        <v>192</v>
      </c>
      <c r="I18" s="147"/>
      <c r="J18" s="146"/>
      <c r="K18" s="146"/>
      <c r="L18" s="146"/>
    </row>
    <row r="19" spans="2:12">
      <c r="B19" s="170"/>
      <c r="C19" s="169" t="s">
        <v>1745</v>
      </c>
      <c r="D19" s="304"/>
      <c r="E19" s="208" t="s">
        <v>64</v>
      </c>
      <c r="F19" s="403" t="s">
        <v>53</v>
      </c>
      <c r="G19" s="403" t="s">
        <v>86</v>
      </c>
      <c r="H19" s="403" t="s">
        <v>185</v>
      </c>
      <c r="I19" s="147"/>
      <c r="J19" s="146"/>
      <c r="K19" s="146"/>
      <c r="L19" s="146"/>
    </row>
    <row r="20" spans="2:12" s="159" customFormat="1" ht="12">
      <c r="B20" s="216" t="s">
        <v>459</v>
      </c>
      <c r="C20" s="320" t="s">
        <v>6492</v>
      </c>
      <c r="D20" s="320">
        <v>44179</v>
      </c>
      <c r="E20" s="320">
        <f>D20+7</f>
        <v>44186</v>
      </c>
      <c r="F20" s="320">
        <f>D20+11</f>
        <v>44190</v>
      </c>
      <c r="G20" s="320">
        <f>D20+14</f>
        <v>44193</v>
      </c>
      <c r="H20" s="320">
        <f>D20+17</f>
        <v>44196</v>
      </c>
      <c r="I20" s="145"/>
      <c r="J20" s="145"/>
      <c r="L20" s="147"/>
    </row>
    <row r="21" spans="2:12" s="159" customFormat="1" ht="12">
      <c r="B21" s="216" t="s">
        <v>459</v>
      </c>
      <c r="C21" s="320" t="s">
        <v>6493</v>
      </c>
      <c r="D21" s="320">
        <f>D20+7</f>
        <v>44186</v>
      </c>
      <c r="E21" s="320">
        <f>D21+7</f>
        <v>44193</v>
      </c>
      <c r="F21" s="320">
        <f>D21+11</f>
        <v>44197</v>
      </c>
      <c r="G21" s="320">
        <f>D21+14</f>
        <v>44200</v>
      </c>
      <c r="H21" s="320">
        <f>D21+17</f>
        <v>44203</v>
      </c>
      <c r="I21" s="145"/>
      <c r="J21" s="145"/>
      <c r="L21" s="147"/>
    </row>
    <row r="22" spans="2:12" s="159" customFormat="1" ht="12">
      <c r="B22" s="177"/>
      <c r="C22" s="155"/>
      <c r="D22" s="155"/>
      <c r="E22" s="155"/>
      <c r="F22" s="155"/>
      <c r="G22" s="155"/>
      <c r="H22" s="155"/>
      <c r="I22" s="145"/>
      <c r="J22" s="145"/>
      <c r="L22" s="147"/>
    </row>
    <row r="23" spans="2:12">
      <c r="B23" s="157" t="s">
        <v>464</v>
      </c>
      <c r="C23" s="155"/>
      <c r="F23" s="147"/>
      <c r="G23" s="147"/>
      <c r="H23" s="147"/>
      <c r="I23" s="147"/>
      <c r="J23" s="146"/>
      <c r="K23" s="146"/>
      <c r="L23" s="146"/>
    </row>
    <row r="24" spans="2:12" s="159" customFormat="1" ht="15.75" customHeight="1">
      <c r="B24" s="192" t="s">
        <v>465</v>
      </c>
      <c r="C24" s="193"/>
      <c r="D24" s="193"/>
      <c r="E24" s="194"/>
      <c r="F24" s="195" t="s">
        <v>1879</v>
      </c>
      <c r="G24" s="195"/>
      <c r="H24" s="193"/>
      <c r="I24" s="193"/>
      <c r="J24" s="195" t="s">
        <v>467</v>
      </c>
      <c r="K24" s="195"/>
      <c r="L24" s="195"/>
    </row>
    <row r="25" spans="2:12" s="159" customFormat="1" ht="15.75" customHeight="1">
      <c r="B25" s="197" t="s">
        <v>468</v>
      </c>
      <c r="C25" s="193"/>
      <c r="D25" s="198" t="s">
        <v>469</v>
      </c>
      <c r="E25" s="199"/>
      <c r="F25" s="197" t="s">
        <v>470</v>
      </c>
      <c r="G25" s="193"/>
      <c r="H25" s="198" t="s">
        <v>471</v>
      </c>
      <c r="I25" s="193"/>
      <c r="J25" s="197" t="s">
        <v>472</v>
      </c>
      <c r="K25" s="193"/>
      <c r="L25" s="198" t="s">
        <v>473</v>
      </c>
    </row>
    <row r="26" spans="2:12" s="159" customFormat="1" ht="15.75" customHeight="1">
      <c r="B26" s="201" t="s">
        <v>6422</v>
      </c>
      <c r="C26" s="202" t="s">
        <v>6423</v>
      </c>
      <c r="D26" s="203" t="s">
        <v>6424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479</v>
      </c>
      <c r="K26" s="202" t="s">
        <v>1880</v>
      </c>
      <c r="L26" s="203" t="s">
        <v>480</v>
      </c>
    </row>
    <row r="27" spans="2:12" s="159" customFormat="1" ht="15.75" customHeight="1">
      <c r="B27" s="201" t="s">
        <v>6425</v>
      </c>
      <c r="C27" s="202" t="s">
        <v>6426</v>
      </c>
      <c r="D27" s="203" t="s">
        <v>6427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486</v>
      </c>
      <c r="K27" s="202" t="s">
        <v>1881</v>
      </c>
      <c r="L27" s="203" t="s">
        <v>487</v>
      </c>
    </row>
    <row r="28" spans="2:12" s="159" customFormat="1" ht="15.75" customHeight="1">
      <c r="B28" s="201" t="s">
        <v>1882</v>
      </c>
      <c r="C28" s="202" t="s">
        <v>6428</v>
      </c>
      <c r="D28" s="203" t="s">
        <v>1883</v>
      </c>
      <c r="E28" s="197"/>
      <c r="F28" s="254" t="e">
        <f>#REF!</f>
        <v>#REF!</v>
      </c>
      <c r="G28" s="254" t="e">
        <f>#REF!</f>
        <v>#REF!</v>
      </c>
      <c r="H28" s="110" t="e">
        <f>#REF!</f>
        <v>#REF!</v>
      </c>
      <c r="I28" s="193"/>
      <c r="J28" s="201" t="s">
        <v>1884</v>
      </c>
      <c r="K28" s="202" t="s">
        <v>1885</v>
      </c>
      <c r="L28" s="203" t="s">
        <v>1886</v>
      </c>
    </row>
    <row r="29" spans="2:12" s="159" customFormat="1" ht="15.75" customHeight="1">
      <c r="B29" s="201" t="s">
        <v>6429</v>
      </c>
      <c r="C29" s="202" t="s">
        <v>6430</v>
      </c>
      <c r="D29" s="203" t="s">
        <v>6431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500</v>
      </c>
      <c r="K29" s="202" t="s">
        <v>1887</v>
      </c>
      <c r="L29" s="203" t="s">
        <v>501</v>
      </c>
    </row>
    <row r="30" spans="2:12" s="159" customFormat="1" ht="15.75" customHeight="1">
      <c r="B30" s="201" t="s">
        <v>481</v>
      </c>
      <c r="C30" s="202" t="s">
        <v>6432</v>
      </c>
      <c r="D30" s="203" t="s">
        <v>482</v>
      </c>
      <c r="E30" s="197"/>
      <c r="F30" s="201"/>
      <c r="G30" s="202"/>
      <c r="H30" s="203"/>
      <c r="I30" s="193"/>
      <c r="J30" s="201" t="s">
        <v>507</v>
      </c>
      <c r="K30" s="202" t="s">
        <v>1889</v>
      </c>
      <c r="L30" s="203" t="s">
        <v>508</v>
      </c>
    </row>
    <row r="31" spans="2:12" s="159" customFormat="1" ht="15.75" customHeight="1">
      <c r="B31" s="201" t="s">
        <v>6433</v>
      </c>
      <c r="C31" s="202" t="s">
        <v>6434</v>
      </c>
      <c r="D31" s="203" t="s">
        <v>6435</v>
      </c>
      <c r="E31" s="197"/>
      <c r="F31" s="201"/>
      <c r="G31" s="202"/>
      <c r="H31" s="203"/>
      <c r="I31" s="193"/>
      <c r="J31" s="201" t="s">
        <v>1892</v>
      </c>
      <c r="K31" s="202" t="s">
        <v>1893</v>
      </c>
      <c r="L31" s="203" t="s">
        <v>1894</v>
      </c>
    </row>
    <row r="32" spans="2:12" s="159" customFormat="1" ht="15.75" customHeight="1">
      <c r="B32" s="201" t="s">
        <v>6436</v>
      </c>
      <c r="C32" s="202" t="s">
        <v>6437</v>
      </c>
      <c r="D32" s="203" t="s">
        <v>6438</v>
      </c>
      <c r="E32" s="197"/>
      <c r="F32" s="196"/>
      <c r="G32" s="196"/>
      <c r="H32" s="196"/>
      <c r="I32" s="193"/>
      <c r="J32" s="201"/>
      <c r="K32" s="202"/>
      <c r="L32" s="203"/>
    </row>
    <row r="33" spans="2:11" s="159" customFormat="1" ht="15.75" customHeight="1">
      <c r="B33" s="201" t="s">
        <v>6439</v>
      </c>
      <c r="C33" s="202" t="s">
        <v>6440</v>
      </c>
      <c r="D33" s="203" t="s">
        <v>6441</v>
      </c>
      <c r="E33" s="197"/>
      <c r="F33" s="201"/>
      <c r="G33" s="197"/>
      <c r="H33" s="203"/>
      <c r="I33" s="193"/>
      <c r="J33" s="197"/>
      <c r="K33" s="193"/>
    </row>
    <row r="34" spans="2:11" ht="13.9">
      <c r="B34" s="196"/>
      <c r="C34" s="196"/>
      <c r="D34" s="204"/>
      <c r="E34" s="204"/>
      <c r="F34" s="201"/>
      <c r="G34" s="197"/>
      <c r="H34" s="203"/>
      <c r="I34" s="193"/>
      <c r="J34" s="18"/>
      <c r="K34" s="18"/>
    </row>
    <row r="35" spans="2:11">
      <c r="B35" s="193" t="s">
        <v>1897</v>
      </c>
      <c r="C35" s="193" t="s">
        <v>1898</v>
      </c>
      <c r="D35" s="205"/>
      <c r="E35" s="193"/>
      <c r="F35" s="193" t="s">
        <v>1899</v>
      </c>
      <c r="G35" s="206" t="s">
        <v>1900</v>
      </c>
      <c r="H35" s="196"/>
      <c r="I35" s="193"/>
      <c r="J35" s="193" t="s">
        <v>1899</v>
      </c>
      <c r="K35" s="193" t="s">
        <v>1901</v>
      </c>
    </row>
  </sheetData>
  <customSheetViews>
    <customSheetView guid="{1ECD3B71-3848-4973-92B4-4B4B149BC657}" scale="85" fitToPage="1" topLeftCell="A25">
      <selection activeCell="B17" sqref="B17"/>
      <pageMargins left="0" right="0" top="0" bottom="0" header="0" footer="0"/>
      <pageSetup paperSize="9" scale="64" orientation="landscape" r:id="rId1"/>
      <headerFooter>
        <oddFooter>&amp;L&amp;1#&amp;"Calibri"&amp;10 Sensitivity: Public</oddFooter>
      </headerFooter>
    </customSheetView>
    <customSheetView guid="{BA712AC7-4015-4F77-9461-7852ED983D52}" scale="75" fitToPage="1">
      <selection activeCell="F12" sqref="F12"/>
      <pageMargins left="0" right="0" top="0" bottom="0" header="0" footer="0"/>
      <pageSetup paperSize="9" scale="58" orientation="landscape" r:id="rId2"/>
    </customSheetView>
    <customSheetView guid="{081BDD81-EE06-4095-AD37-7E4189D26072}" scale="75" fitToPage="1">
      <selection activeCell="J41" sqref="J41"/>
      <pageMargins left="0" right="0" top="0" bottom="0" header="0" footer="0"/>
      <pageSetup paperSize="9" scale="58" orientation="landscape" r:id="rId3"/>
    </customSheetView>
    <customSheetView guid="{9E7EEAA3-A5FB-49FD-8C3A-1AF14EAE95FB}" scale="75" fitToPage="1">
      <selection activeCell="D13" sqref="D13"/>
      <pageMargins left="0" right="0" top="0" bottom="0" header="0" footer="0"/>
      <pageSetup paperSize="9" scale="58" orientation="landscape" r:id="rId4"/>
    </customSheetView>
    <customSheetView guid="{2EFCC4AA-DFFF-400E-B34F-BF7B9FA2A1FF}" fitToPage="1">
      <selection activeCell="E19" sqref="E19"/>
      <pageMargins left="0" right="0" top="0" bottom="0" header="0" footer="0"/>
      <pageSetup paperSize="9" scale="58" orientation="landscape" r:id="rId5"/>
    </customSheetView>
    <customSheetView guid="{3485952D-0C31-4884-9EDF-552F3D1B124B}" scale="85" showPageBreaks="1" fitToPage="1">
      <selection activeCell="D15" sqref="D15"/>
      <pageMargins left="0" right="0" top="0" bottom="0" header="0" footer="0"/>
      <pageSetup paperSize="9" scale="64" orientation="landscape" r:id="rId6"/>
      <headerFooter>
        <oddFooter>&amp;L&amp;1#&amp;"Calibri"&amp;10 Sensitivity: Internal</oddFooter>
      </headerFooter>
    </customSheetView>
    <customSheetView guid="{3FEF6608-25EF-43D8-8468-19FFFC3BCE74}" showPageBreaks="1" fitToPage="1" topLeftCell="A4">
      <selection activeCell="B12" sqref="B12"/>
      <pageMargins left="0" right="0" top="0" bottom="0" header="0" footer="0"/>
      <pageSetup paperSize="9" scale="64" orientation="landscape" r:id="rId7"/>
      <headerFooter>
        <oddFooter>&amp;L&amp;1#&amp;"Calibri"&amp;10 Sensitivity: Public</oddFooter>
      </headerFooter>
    </customSheetView>
    <customSheetView guid="{8773B614-CBE7-474E-B57F-0A27A3791CF3}" scale="80" fitToPage="1">
      <selection activeCell="B14" sqref="B14:D14"/>
      <pageMargins left="0" right="0" top="0" bottom="0" header="0" footer="0"/>
      <pageSetup paperSize="9" scale="58" orientation="landscape" r:id="rId8"/>
    </customSheetView>
    <customSheetView guid="{1BFD2ADD-60C4-4334-9BDE-E3C6DD17BEED}" scale="85" fitToPage="1">
      <selection activeCell="E20" sqref="E20"/>
      <pageMargins left="0" right="0" top="0" bottom="0" header="0" footer="0"/>
      <pageSetup paperSize="9" scale="63" orientation="landscape" r:id="rId9"/>
      <headerFooter>
        <oddFooter>&amp;L&amp;1#&amp;"Calibri"&amp;10 Sensitivity: Public</oddFooter>
      </headerFooter>
    </customSheetView>
    <customSheetView guid="{7D3CEC1C-CCEC-4C4E-963E-DDD8383A68C1}" scale="85" fitToPage="1">
      <selection activeCell="C21" sqref="C21"/>
      <pageMargins left="0" right="0" top="0" bottom="0" header="0" footer="0"/>
      <pageSetup paperSize="9" scale="64" orientation="landscape" r:id="rId10"/>
      <headerFooter>
        <oddFooter>&amp;L&amp;1#&amp;"Calibri"&amp;10 Sensitivity: Public</oddFooter>
      </headerFooter>
    </customSheetView>
    <customSheetView guid="{03DD319B-D6A9-4830-871F-6D56EEAA4879}" scale="85" fitToPage="1">
      <selection activeCell="R45" sqref="R45"/>
      <pageMargins left="0" right="0" top="0" bottom="0" header="0" footer="0"/>
      <pageSetup paperSize="9" scale="64" orientation="landscape" r:id="rId11"/>
      <headerFooter>
        <oddFooter>&amp;L&amp;1#&amp;"Calibri"&amp;10 Sensitivity: Public</oddFooter>
      </headerFooter>
    </customSheetView>
    <customSheetView guid="{6B324A58-5A89-471C-AD21-0822EB95E67E}" scale="85" fitToPage="1">
      <selection activeCell="A8" sqref="A8:XFD8"/>
      <pageMargins left="0" right="0" top="0" bottom="0" header="0" footer="0"/>
      <pageSetup paperSize="9" scale="63" orientation="landscape" r:id="rId12"/>
      <headerFooter>
        <oddFooter>&amp;L&amp;1#&amp;"Calibri"&amp;10 Sensitivity: Public</oddFooter>
      </headerFooter>
    </customSheetView>
    <customSheetView guid="{613E785B-CD51-494D-B041-E8D30BF6F1EC}" scale="85" showPageBreaks="1" fitToPage="1">
      <selection activeCell="E14" sqref="E14"/>
      <pageMargins left="0" right="0" top="0" bottom="0" header="0" footer="0"/>
      <pageSetup paperSize="9" scale="63" orientation="landscape" r:id="rId13"/>
      <headerFooter>
        <oddFooter>&amp;L&amp;1#&amp;"Calibri"&amp;10 Sensitivity: Public</oddFooter>
      </headerFooter>
    </customSheetView>
  </customSheetViews>
  <mergeCells count="1">
    <mergeCell ref="B16:H16"/>
  </mergeCells>
  <hyperlinks>
    <hyperlink ref="D29" r:id="rId14" display="williewong@msca.com.sg" xr:uid="{00000000-0004-0000-0D00-000000000000}"/>
    <hyperlink ref="D30" r:id="rId15" display="nlew@msca.com.sg" xr:uid="{00000000-0004-0000-0D00-000001000000}"/>
    <hyperlink ref="D31" r:id="rId16" display="jasonlim@msca.com.sg" xr:uid="{00000000-0004-0000-0D00-000002000000}"/>
    <hyperlink ref="H25" r:id="rId17" display="custsvc@msca.com.sg" xr:uid="{00000000-0004-0000-0D00-000003000000}"/>
    <hyperlink ref="D33" r:id="rId18" display="hlnguyen@msca.com.sg" xr:uid="{00000000-0004-0000-0D00-000004000000}"/>
    <hyperlink ref="L31" r:id="rId19" display="ytluo@msca.com.sg" xr:uid="{00000000-0004-0000-0D00-000005000000}"/>
    <hyperlink ref="L25" r:id="rId20" display="sinexp@msca.com.sg" xr:uid="{00000000-0004-0000-0D00-000006000000}"/>
    <hyperlink ref="L30" r:id="rId21" display="kslim@msca.com.sg" xr:uid="{00000000-0004-0000-0D00-000007000000}"/>
    <hyperlink ref="D32" r:id="rId22" display="jfong@msca.com.sg " xr:uid="{00000000-0004-0000-0D00-000008000000}"/>
    <hyperlink ref="L29" r:id="rId23" display="mailto:skoh@msca.com.sg" xr:uid="{00000000-0004-0000-0D00-000009000000}"/>
    <hyperlink ref="D28" r:id="rId24" display="nlee@msca.com.sg" xr:uid="{00000000-0004-0000-0D00-00000A000000}"/>
    <hyperlink ref="D27" r:id="rId25" display="klee@msca.com.sg" xr:uid="{00000000-0004-0000-0D00-00000B000000}"/>
    <hyperlink ref="D25" r:id="rId26" display="mktg-dept@msca.com.sg" xr:uid="{00000000-0004-0000-0D00-00000C000000}"/>
  </hyperlinks>
  <pageMargins left="0.7" right="0.7" top="0.75" bottom="0.75" header="0.3" footer="0.3"/>
  <pageSetup paperSize="9" scale="63" orientation="landscape" r:id="rId27"/>
  <headerFooter>
    <oddFooter>&amp;L_x000D_&amp;1#&amp;"Calibri"&amp;10&amp;K000000 Sensitivity: Public</oddFooter>
  </headerFooter>
  <legacyDrawing r:id="rId28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46FE4-A007-4444-8BF2-D1D1732C8DCD}">
  <sheetPr codeName="Sheet35">
    <tabColor theme="2" tint="-0.249977111117893"/>
    <pageSetUpPr fitToPage="1"/>
  </sheetPr>
  <dimension ref="A2:R85"/>
  <sheetViews>
    <sheetView topLeftCell="A62" zoomScale="70" zoomScaleNormal="70" zoomScaleSheetLayoutView="75" workbookViewId="0">
      <selection activeCell="B76" sqref="B76:D83"/>
    </sheetView>
  </sheetViews>
  <sheetFormatPr defaultColWidth="9.140625" defaultRowHeight="18.75" customHeight="1"/>
  <cols>
    <col min="1" max="1" width="38" style="326" customWidth="1"/>
    <col min="2" max="2" width="30" style="11" customWidth="1"/>
    <col min="3" max="3" width="14" style="11" customWidth="1"/>
    <col min="4" max="4" width="18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0.28515625" style="11" customWidth="1"/>
    <col min="9" max="9" width="23.7109375" style="18" customWidth="1"/>
    <col min="10" max="10" width="28.7109375" style="18" customWidth="1"/>
    <col min="11" max="11" width="23.42578125" style="18" customWidth="1"/>
    <col min="12" max="12" width="16.7109375" customWidth="1"/>
    <col min="13" max="13" width="22.28515625" style="18" customWidth="1"/>
    <col min="14" max="14" width="19.5703125" style="18" customWidth="1"/>
    <col min="15" max="15" width="18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2:9" ht="39" customHeight="1">
      <c r="B2" s="8" t="s">
        <v>6066</v>
      </c>
      <c r="C2" s="122"/>
      <c r="D2" s="122"/>
      <c r="E2" s="122"/>
      <c r="F2" s="122"/>
      <c r="G2" s="121"/>
      <c r="H2" s="603" t="s">
        <v>241</v>
      </c>
      <c r="I2" s="410"/>
    </row>
    <row r="3" spans="2:9" ht="18.75" customHeight="1">
      <c r="B3" s="123"/>
      <c r="C3" s="122"/>
      <c r="D3" s="122"/>
      <c r="E3" s="122"/>
      <c r="F3" s="122"/>
      <c r="I3" s="121"/>
    </row>
    <row r="4" spans="2:9" s="149" customFormat="1" ht="18.75" customHeight="1">
      <c r="B4" s="145"/>
      <c r="C4" s="313" t="s">
        <v>6494</v>
      </c>
      <c r="D4" s="147"/>
      <c r="F4" s="147"/>
      <c r="G4" s="582"/>
      <c r="H4" s="396"/>
      <c r="I4" s="583"/>
    </row>
    <row r="5" spans="2:9" ht="18.75" customHeight="1">
      <c r="B5" s="16"/>
      <c r="C5" s="131"/>
      <c r="D5" s="16"/>
      <c r="E5" s="16"/>
      <c r="F5" s="16"/>
      <c r="G5" s="561"/>
      <c r="H5" s="562"/>
      <c r="I5" s="562"/>
    </row>
    <row r="6" spans="2:9" ht="13.9" hidden="1">
      <c r="B6" s="386" t="s">
        <v>1970</v>
      </c>
      <c r="C6" s="1" t="s">
        <v>6073</v>
      </c>
      <c r="D6" s="395" t="s">
        <v>1971</v>
      </c>
      <c r="E6" s="395" t="s">
        <v>114</v>
      </c>
      <c r="F6" s="1682" t="s">
        <v>1973</v>
      </c>
      <c r="G6" s="1679" t="s">
        <v>250</v>
      </c>
      <c r="H6" s="1682" t="s">
        <v>114</v>
      </c>
      <c r="I6" s="367" t="s">
        <v>6495</v>
      </c>
    </row>
    <row r="7" spans="2:9" ht="18.75" hidden="1" customHeight="1">
      <c r="B7" s="4" t="s">
        <v>249</v>
      </c>
      <c r="C7" s="4" t="s">
        <v>250</v>
      </c>
      <c r="D7" s="395"/>
      <c r="E7" s="4" t="s">
        <v>6496</v>
      </c>
      <c r="F7" s="1683"/>
      <c r="G7" s="1680"/>
      <c r="H7" s="1683"/>
      <c r="I7" s="4" t="s">
        <v>716</v>
      </c>
    </row>
    <row r="8" spans="2:9" ht="18.75" hidden="1" customHeight="1">
      <c r="B8" s="366" t="s">
        <v>5703</v>
      </c>
      <c r="C8" s="6" t="s">
        <v>6497</v>
      </c>
      <c r="D8" s="6">
        <v>44371</v>
      </c>
      <c r="E8" s="6">
        <f t="shared" ref="E8:E13" si="0">D8+14</f>
        <v>44385</v>
      </c>
      <c r="F8" s="366" t="s">
        <v>2503</v>
      </c>
      <c r="G8" s="6" t="s">
        <v>6498</v>
      </c>
      <c r="H8" s="6">
        <v>44393</v>
      </c>
      <c r="I8" s="405">
        <f t="shared" ref="I8:I13" si="1">H8+7</f>
        <v>44400</v>
      </c>
    </row>
    <row r="9" spans="2:9" ht="18.75" hidden="1" customHeight="1">
      <c r="B9" s="366" t="s">
        <v>6499</v>
      </c>
      <c r="C9" s="6" t="s">
        <v>6500</v>
      </c>
      <c r="D9" s="6">
        <v>44383</v>
      </c>
      <c r="E9" s="6">
        <f t="shared" si="0"/>
        <v>44397</v>
      </c>
      <c r="F9" s="366" t="s">
        <v>1807</v>
      </c>
      <c r="G9" s="6" t="s">
        <v>6501</v>
      </c>
      <c r="H9" s="6">
        <v>44400</v>
      </c>
      <c r="I9" s="405">
        <f t="shared" si="1"/>
        <v>44407</v>
      </c>
    </row>
    <row r="10" spans="2:9" ht="18.75" hidden="1" customHeight="1">
      <c r="B10" s="366" t="s">
        <v>6502</v>
      </c>
      <c r="C10" s="6" t="s">
        <v>6503</v>
      </c>
      <c r="D10" s="6">
        <v>44391</v>
      </c>
      <c r="E10" s="6">
        <f t="shared" si="0"/>
        <v>44405</v>
      </c>
      <c r="F10" s="366" t="s">
        <v>6504</v>
      </c>
      <c r="G10" s="6" t="s">
        <v>6505</v>
      </c>
      <c r="H10" s="6">
        <v>44407</v>
      </c>
      <c r="I10" s="405">
        <f t="shared" si="1"/>
        <v>44414</v>
      </c>
    </row>
    <row r="11" spans="2:9" ht="18.75" hidden="1" customHeight="1">
      <c r="B11" s="366" t="s">
        <v>6506</v>
      </c>
      <c r="C11" s="6" t="s">
        <v>6507</v>
      </c>
      <c r="D11" s="6">
        <v>44397</v>
      </c>
      <c r="E11" s="6">
        <f t="shared" si="0"/>
        <v>44411</v>
      </c>
      <c r="F11" s="366" t="s">
        <v>2503</v>
      </c>
      <c r="G11" s="6" t="s">
        <v>6508</v>
      </c>
      <c r="H11" s="6">
        <v>44414</v>
      </c>
      <c r="I11" s="405">
        <f t="shared" si="1"/>
        <v>44421</v>
      </c>
    </row>
    <row r="12" spans="2:9" ht="18.75" hidden="1" customHeight="1">
      <c r="B12" s="366" t="s">
        <v>6509</v>
      </c>
      <c r="C12" s="6" t="s">
        <v>6510</v>
      </c>
      <c r="D12" s="6">
        <v>44407</v>
      </c>
      <c r="E12" s="6">
        <f t="shared" si="0"/>
        <v>44421</v>
      </c>
      <c r="F12" s="366" t="s">
        <v>1807</v>
      </c>
      <c r="G12" s="6" t="s">
        <v>6511</v>
      </c>
      <c r="H12" s="6">
        <v>44421</v>
      </c>
      <c r="I12" s="405">
        <f t="shared" si="1"/>
        <v>44428</v>
      </c>
    </row>
    <row r="13" spans="2:9" ht="18.75" hidden="1" customHeight="1">
      <c r="B13" s="366" t="s">
        <v>5271</v>
      </c>
      <c r="C13" s="6" t="s">
        <v>6512</v>
      </c>
      <c r="D13" s="6">
        <v>44412</v>
      </c>
      <c r="E13" s="6">
        <f t="shared" si="0"/>
        <v>44426</v>
      </c>
      <c r="F13" s="366" t="s">
        <v>6504</v>
      </c>
      <c r="G13" s="6" t="s">
        <v>6513</v>
      </c>
      <c r="H13" s="6">
        <v>44428</v>
      </c>
      <c r="I13" s="405">
        <f t="shared" si="1"/>
        <v>44435</v>
      </c>
    </row>
    <row r="14" spans="2:9" ht="18.75" hidden="1" customHeight="1">
      <c r="B14" s="10" t="s">
        <v>464</v>
      </c>
      <c r="C14" s="138"/>
      <c r="D14" s="9"/>
      <c r="E14" s="9"/>
      <c r="F14" s="9"/>
      <c r="G14" s="16"/>
      <c r="H14" s="16"/>
      <c r="I14" s="16"/>
    </row>
    <row r="17" spans="2:11" ht="27.6" hidden="1">
      <c r="B17" s="386" t="s">
        <v>1970</v>
      </c>
      <c r="C17" s="1" t="s">
        <v>6073</v>
      </c>
      <c r="D17" s="395" t="s">
        <v>1971</v>
      </c>
      <c r="E17" s="119" t="s">
        <v>6514</v>
      </c>
      <c r="F17" s="1682" t="s">
        <v>1973</v>
      </c>
      <c r="G17" s="1679" t="s">
        <v>250</v>
      </c>
      <c r="H17" s="1682" t="s">
        <v>1972</v>
      </c>
      <c r="I17" s="367" t="s">
        <v>6495</v>
      </c>
      <c r="J17" s="3"/>
      <c r="K17" s="3"/>
    </row>
    <row r="18" spans="2:11" ht="18.75" hidden="1" customHeight="1">
      <c r="B18" s="4" t="s">
        <v>249</v>
      </c>
      <c r="C18" s="4" t="s">
        <v>250</v>
      </c>
      <c r="D18" s="395"/>
      <c r="E18" s="4" t="s">
        <v>6515</v>
      </c>
      <c r="F18" s="1683"/>
      <c r="G18" s="1680"/>
      <c r="H18" s="1683"/>
      <c r="I18" s="4" t="s">
        <v>716</v>
      </c>
      <c r="J18" s="3"/>
      <c r="K18" s="3"/>
    </row>
    <row r="19" spans="2:11" ht="18.75" hidden="1" customHeight="1">
      <c r="B19" s="366" t="s">
        <v>5271</v>
      </c>
      <c r="C19" s="6" t="s">
        <v>6516</v>
      </c>
      <c r="D19" s="6">
        <v>44503</v>
      </c>
      <c r="E19" s="6">
        <f>D19+11</f>
        <v>44514</v>
      </c>
      <c r="F19" s="6" t="s">
        <v>2503</v>
      </c>
      <c r="G19" s="6" t="s">
        <v>6517</v>
      </c>
      <c r="H19" s="6">
        <v>44515</v>
      </c>
      <c r="I19" s="411">
        <f>H19+4</f>
        <v>44519</v>
      </c>
      <c r="J19" s="3"/>
      <c r="K19" s="3"/>
    </row>
    <row r="20" spans="2:11" ht="18.75" hidden="1" customHeight="1">
      <c r="B20" s="366" t="s">
        <v>6518</v>
      </c>
      <c r="C20" s="6" t="s">
        <v>6519</v>
      </c>
      <c r="D20" s="6">
        <v>44506</v>
      </c>
      <c r="E20" s="6">
        <f>D20+11</f>
        <v>44517</v>
      </c>
      <c r="F20" s="6" t="s">
        <v>6520</v>
      </c>
      <c r="G20" s="6" t="s">
        <v>6521</v>
      </c>
      <c r="H20" s="6">
        <v>44522</v>
      </c>
      <c r="I20" s="411">
        <f>H20+4</f>
        <v>44526</v>
      </c>
      <c r="J20" s="3"/>
      <c r="K20" s="3"/>
    </row>
    <row r="21" spans="2:11" ht="18.75" hidden="1" customHeight="1">
      <c r="B21" s="6" t="s">
        <v>6522</v>
      </c>
      <c r="C21" s="6" t="s">
        <v>6523</v>
      </c>
      <c r="D21" s="6">
        <v>44528</v>
      </c>
      <c r="E21" s="6">
        <f>D21+11</f>
        <v>44539</v>
      </c>
      <c r="F21" s="6" t="s">
        <v>2503</v>
      </c>
      <c r="G21" s="6" t="s">
        <v>6524</v>
      </c>
      <c r="H21" s="6">
        <v>44543</v>
      </c>
      <c r="I21" s="6">
        <f>H21+4</f>
        <v>44547</v>
      </c>
      <c r="J21" s="3"/>
      <c r="K21" s="3"/>
    </row>
    <row r="22" spans="2:11" ht="18.75" hidden="1" customHeight="1">
      <c r="B22" s="6" t="s">
        <v>5848</v>
      </c>
      <c r="C22" s="6" t="s">
        <v>6525</v>
      </c>
      <c r="D22" s="6">
        <v>44534</v>
      </c>
      <c r="E22" s="6">
        <f>D22+11</f>
        <v>44545</v>
      </c>
      <c r="F22" s="6" t="s">
        <v>6526</v>
      </c>
      <c r="G22" s="6" t="s">
        <v>6527</v>
      </c>
      <c r="H22" s="6">
        <v>44552</v>
      </c>
      <c r="I22" s="475">
        <f>H22+4</f>
        <v>44556</v>
      </c>
      <c r="J22" s="3"/>
      <c r="K22" s="3"/>
    </row>
    <row r="23" spans="2:11" ht="18.75" hidden="1" customHeight="1">
      <c r="B23" s="6"/>
      <c r="C23" s="6"/>
      <c r="D23" s="6"/>
      <c r="E23" s="6"/>
      <c r="F23" s="6"/>
      <c r="G23" s="6"/>
      <c r="H23" s="6"/>
      <c r="I23" s="6"/>
      <c r="J23" s="3"/>
      <c r="K23" s="3"/>
    </row>
    <row r="24" spans="2:11" ht="18.75" customHeight="1">
      <c r="B24" s="10"/>
      <c r="C24" s="9"/>
      <c r="D24" s="9"/>
      <c r="E24" s="9"/>
      <c r="F24" s="2"/>
      <c r="G24" s="2"/>
      <c r="H24" s="2"/>
      <c r="I24" s="3"/>
      <c r="J24" s="3"/>
      <c r="K24" s="3"/>
    </row>
    <row r="25" spans="2:11" s="168" customFormat="1" ht="27.6" hidden="1">
      <c r="B25" s="398" t="s">
        <v>1970</v>
      </c>
      <c r="C25" s="371" t="s">
        <v>6073</v>
      </c>
      <c r="D25" s="395" t="s">
        <v>1971</v>
      </c>
      <c r="E25" s="119" t="s">
        <v>6514</v>
      </c>
      <c r="F25" s="1682" t="s">
        <v>1973</v>
      </c>
      <c r="G25" s="1679" t="s">
        <v>250</v>
      </c>
      <c r="H25" s="1682" t="s">
        <v>1972</v>
      </c>
      <c r="I25" s="477"/>
      <c r="J25" s="477"/>
      <c r="K25" s="477"/>
    </row>
    <row r="26" spans="2:11" s="168" customFormat="1" ht="14.45" hidden="1">
      <c r="B26" s="527" t="s">
        <v>249</v>
      </c>
      <c r="C26" s="527" t="s">
        <v>250</v>
      </c>
      <c r="D26" s="402"/>
      <c r="E26" s="527" t="s">
        <v>53</v>
      </c>
      <c r="F26" s="1683"/>
      <c r="G26" s="1680"/>
      <c r="H26" s="1683"/>
      <c r="I26" s="369"/>
      <c r="J26" s="369"/>
      <c r="K26" s="369"/>
    </row>
    <row r="27" spans="2:11" s="14" customFormat="1" ht="18.75" hidden="1" customHeight="1">
      <c r="B27" s="127" t="s">
        <v>6528</v>
      </c>
      <c r="C27" s="126" t="s">
        <v>6529</v>
      </c>
      <c r="D27" s="412">
        <v>44610</v>
      </c>
      <c r="E27" s="6">
        <f>D27+11</f>
        <v>44621</v>
      </c>
      <c r="F27" s="6" t="s">
        <v>6530</v>
      </c>
      <c r="G27" s="6" t="s">
        <v>6531</v>
      </c>
      <c r="H27" s="6">
        <f>E27+5</f>
        <v>44626</v>
      </c>
      <c r="I27" s="9"/>
      <c r="J27" s="9"/>
      <c r="K27" s="9"/>
    </row>
    <row r="28" spans="2:11" s="14" customFormat="1" ht="18.75" hidden="1" customHeight="1">
      <c r="B28" s="127" t="s">
        <v>6532</v>
      </c>
      <c r="C28" s="126" t="s">
        <v>6533</v>
      </c>
      <c r="D28" s="412">
        <v>44235</v>
      </c>
      <c r="E28" s="6">
        <f>D28+11</f>
        <v>44246</v>
      </c>
      <c r="F28" s="6" t="s">
        <v>938</v>
      </c>
      <c r="G28" s="6" t="s">
        <v>6534</v>
      </c>
      <c r="H28" s="6">
        <f>E28+8</f>
        <v>44254</v>
      </c>
      <c r="I28" s="9"/>
      <c r="J28" s="9"/>
      <c r="K28" s="9"/>
    </row>
    <row r="29" spans="2:11" s="14" customFormat="1" ht="18.75" hidden="1" customHeight="1">
      <c r="B29" s="6"/>
      <c r="C29" s="6"/>
      <c r="D29" s="6"/>
      <c r="E29" s="6"/>
      <c r="F29" s="6"/>
      <c r="G29" s="6"/>
      <c r="H29" s="6"/>
      <c r="I29" s="9"/>
      <c r="J29" s="9"/>
      <c r="K29" s="9"/>
    </row>
    <row r="30" spans="2:11" s="14" customFormat="1" ht="18.75" customHeight="1"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2:11" s="14" customFormat="1" ht="18.75" customHeight="1"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2:11" s="14" customFormat="1" ht="52.15" customHeight="1">
      <c r="B32" s="526" t="s">
        <v>1970</v>
      </c>
      <c r="C32" s="395" t="s">
        <v>6073</v>
      </c>
      <c r="D32" s="395" t="s">
        <v>1971</v>
      </c>
      <c r="E32" s="119" t="s">
        <v>1972</v>
      </c>
      <c r="F32" s="1682" t="s">
        <v>1973</v>
      </c>
      <c r="G32" s="1679" t="s">
        <v>250</v>
      </c>
      <c r="H32" s="1682" t="s">
        <v>1972</v>
      </c>
      <c r="I32" s="367" t="s">
        <v>6535</v>
      </c>
      <c r="J32" s="9"/>
      <c r="K32" s="571" t="s">
        <v>6077</v>
      </c>
    </row>
    <row r="33" spans="2:11" s="14" customFormat="1" ht="18.75" customHeight="1">
      <c r="B33" s="4" t="s">
        <v>249</v>
      </c>
      <c r="C33" s="4" t="s">
        <v>250</v>
      </c>
      <c r="D33" s="395"/>
      <c r="E33" s="4" t="s">
        <v>6536</v>
      </c>
      <c r="F33" s="1683"/>
      <c r="G33" s="1680"/>
      <c r="H33" s="1683"/>
      <c r="I33" s="4"/>
      <c r="J33" s="9"/>
      <c r="K33" s="572"/>
    </row>
    <row r="34" spans="2:11" s="14" customFormat="1" ht="18.75" hidden="1" customHeight="1">
      <c r="B34" s="136" t="s">
        <v>6091</v>
      </c>
      <c r="C34" s="137" t="s">
        <v>6114</v>
      </c>
      <c r="D34" s="6">
        <v>44607</v>
      </c>
      <c r="E34" s="6">
        <f>D34+9</f>
        <v>44616</v>
      </c>
      <c r="F34" s="6" t="s">
        <v>690</v>
      </c>
      <c r="G34" s="6" t="s">
        <v>6537</v>
      </c>
      <c r="H34" s="6">
        <v>44606</v>
      </c>
      <c r="I34" s="412" t="s">
        <v>283</v>
      </c>
      <c r="J34" s="9"/>
      <c r="K34" s="417"/>
    </row>
    <row r="35" spans="2:11" s="14" customFormat="1" ht="18.75" hidden="1" customHeight="1">
      <c r="B35" s="136" t="s">
        <v>6093</v>
      </c>
      <c r="C35" s="137" t="s">
        <v>6115</v>
      </c>
      <c r="D35" s="6">
        <v>44611</v>
      </c>
      <c r="E35" s="6">
        <f>D35+9</f>
        <v>44620</v>
      </c>
      <c r="F35" s="6" t="s">
        <v>6538</v>
      </c>
      <c r="G35" s="6" t="s">
        <v>6539</v>
      </c>
      <c r="H35" s="6">
        <v>44617</v>
      </c>
      <c r="I35" s="6">
        <v>44629</v>
      </c>
      <c r="J35" s="9"/>
      <c r="K35" s="417"/>
    </row>
    <row r="36" spans="2:11" s="14" customFormat="1" ht="18.75" hidden="1" customHeight="1">
      <c r="B36" s="136" t="s">
        <v>6095</v>
      </c>
      <c r="C36" s="542" t="s">
        <v>6116</v>
      </c>
      <c r="D36" s="6">
        <v>44617</v>
      </c>
      <c r="E36" s="6">
        <f t="shared" ref="E36:E40" si="2">D36+9</f>
        <v>44626</v>
      </c>
      <c r="F36" s="6"/>
      <c r="G36" s="6"/>
      <c r="H36" s="6"/>
      <c r="I36" s="6"/>
      <c r="J36" s="9"/>
      <c r="K36" s="417"/>
    </row>
    <row r="37" spans="2:11" s="14" customFormat="1" ht="18.75" hidden="1" customHeight="1">
      <c r="B37" s="136" t="s">
        <v>6097</v>
      </c>
      <c r="C37" s="542" t="s">
        <v>6117</v>
      </c>
      <c r="D37" s="6">
        <v>44630</v>
      </c>
      <c r="E37" s="6">
        <f t="shared" si="2"/>
        <v>44639</v>
      </c>
      <c r="F37" s="6"/>
      <c r="G37" s="6"/>
      <c r="H37" s="6"/>
      <c r="I37" s="6"/>
      <c r="J37" s="9"/>
      <c r="K37" s="417"/>
    </row>
    <row r="38" spans="2:11" s="14" customFormat="1" ht="18.75" hidden="1" customHeight="1">
      <c r="B38" s="136" t="s">
        <v>6101</v>
      </c>
      <c r="C38" s="542" t="s">
        <v>6118</v>
      </c>
      <c r="D38" s="6">
        <v>44637</v>
      </c>
      <c r="E38" s="6">
        <f t="shared" si="2"/>
        <v>44646</v>
      </c>
      <c r="F38" s="6"/>
      <c r="G38" s="6"/>
      <c r="H38" s="6"/>
      <c r="I38" s="6"/>
      <c r="J38" s="9"/>
      <c r="K38" s="417"/>
    </row>
    <row r="39" spans="2:11" s="14" customFormat="1" ht="18.75" hidden="1" customHeight="1">
      <c r="B39" s="136" t="s">
        <v>6099</v>
      </c>
      <c r="C39" s="542" t="s">
        <v>6119</v>
      </c>
      <c r="D39" s="6">
        <v>44644</v>
      </c>
      <c r="E39" s="6">
        <f t="shared" si="2"/>
        <v>44653</v>
      </c>
      <c r="F39" s="6"/>
      <c r="G39" s="6"/>
      <c r="H39" s="6"/>
      <c r="I39" s="6"/>
      <c r="J39" s="9"/>
      <c r="K39" s="417"/>
    </row>
    <row r="40" spans="2:11" s="14" customFormat="1" ht="18.75" hidden="1" customHeight="1">
      <c r="B40" s="136" t="s">
        <v>6103</v>
      </c>
      <c r="C40" s="542" t="s">
        <v>6120</v>
      </c>
      <c r="D40" s="6">
        <v>44651</v>
      </c>
      <c r="E40" s="6">
        <f t="shared" si="2"/>
        <v>44660</v>
      </c>
      <c r="F40" s="6"/>
      <c r="G40" s="6"/>
      <c r="H40" s="6"/>
      <c r="I40" s="6"/>
      <c r="J40" s="9"/>
      <c r="K40" s="571"/>
    </row>
    <row r="41" spans="2:11" s="14" customFormat="1" ht="18.75" hidden="1" customHeight="1">
      <c r="B41" s="136" t="s">
        <v>6105</v>
      </c>
      <c r="C41" s="542" t="s">
        <v>6121</v>
      </c>
      <c r="D41" s="6">
        <f>D40+7</f>
        <v>44658</v>
      </c>
      <c r="E41" s="6">
        <f>E40+7</f>
        <v>44667</v>
      </c>
      <c r="F41" s="6"/>
      <c r="G41" s="6"/>
      <c r="H41" s="6"/>
      <c r="I41" s="6"/>
      <c r="J41" s="9"/>
      <c r="K41" s="571"/>
    </row>
    <row r="42" spans="2:11" s="14" customFormat="1" ht="18.75" hidden="1" customHeight="1">
      <c r="B42" s="136" t="s">
        <v>6107</v>
      </c>
      <c r="C42" s="542" t="s">
        <v>6122</v>
      </c>
      <c r="D42" s="6">
        <f>D41+7</f>
        <v>44665</v>
      </c>
      <c r="E42" s="6">
        <f t="shared" ref="E42:E45" si="3">E41+7</f>
        <v>44674</v>
      </c>
      <c r="F42" s="6"/>
      <c r="G42" s="6"/>
      <c r="H42" s="6"/>
      <c r="I42" s="6"/>
      <c r="J42" s="9"/>
      <c r="K42" s="571"/>
    </row>
    <row r="43" spans="2:11" s="14" customFormat="1" ht="18.75" hidden="1" customHeight="1">
      <c r="B43" s="136" t="s">
        <v>6109</v>
      </c>
      <c r="C43" s="542" t="s">
        <v>6123</v>
      </c>
      <c r="D43" s="6">
        <f>D42+7</f>
        <v>44672</v>
      </c>
      <c r="E43" s="6">
        <f t="shared" si="3"/>
        <v>44681</v>
      </c>
      <c r="F43" s="564" t="s">
        <v>6540</v>
      </c>
      <c r="G43" s="6" t="s">
        <v>6541</v>
      </c>
      <c r="H43" s="6">
        <v>44682</v>
      </c>
      <c r="I43" s="6"/>
      <c r="J43" s="9"/>
      <c r="K43" s="571"/>
    </row>
    <row r="44" spans="2:11" s="14" customFormat="1" ht="18.75" hidden="1" customHeight="1">
      <c r="B44" s="136" t="s">
        <v>6084</v>
      </c>
      <c r="C44" s="542" t="s">
        <v>6124</v>
      </c>
      <c r="D44" s="6">
        <f>D43+7</f>
        <v>44679</v>
      </c>
      <c r="E44" s="6">
        <f t="shared" si="3"/>
        <v>44688</v>
      </c>
      <c r="F44" s="6" t="s">
        <v>459</v>
      </c>
      <c r="G44" s="6"/>
      <c r="H44" s="6">
        <v>44690</v>
      </c>
      <c r="I44" s="6"/>
      <c r="J44" s="9"/>
      <c r="K44" s="571"/>
    </row>
    <row r="45" spans="2:11" s="14" customFormat="1" ht="18.75" hidden="1" customHeight="1">
      <c r="B45" s="136" t="s">
        <v>6086</v>
      </c>
      <c r="C45" s="542" t="s">
        <v>6125</v>
      </c>
      <c r="D45" s="6">
        <f>D44+7</f>
        <v>44686</v>
      </c>
      <c r="E45" s="6">
        <f t="shared" si="3"/>
        <v>44695</v>
      </c>
      <c r="F45" s="6" t="s">
        <v>6542</v>
      </c>
      <c r="G45" s="6" t="s">
        <v>6543</v>
      </c>
      <c r="H45" s="6">
        <v>44695</v>
      </c>
      <c r="I45" s="6"/>
      <c r="J45" s="9"/>
      <c r="K45" s="571"/>
    </row>
    <row r="46" spans="2:11" s="14" customFormat="1" ht="18.75" hidden="1" customHeight="1">
      <c r="B46" s="560" t="s">
        <v>6088</v>
      </c>
      <c r="C46" s="542" t="s">
        <v>6126</v>
      </c>
      <c r="D46" s="6">
        <v>44693</v>
      </c>
      <c r="E46" s="6">
        <f>D46+9</f>
        <v>44702</v>
      </c>
      <c r="F46" s="6" t="s">
        <v>2040</v>
      </c>
      <c r="G46" s="6" t="s">
        <v>6544</v>
      </c>
      <c r="H46" s="6">
        <f>E46</f>
        <v>44702</v>
      </c>
      <c r="I46" s="6"/>
      <c r="J46" s="9"/>
      <c r="K46" s="571"/>
    </row>
    <row r="47" spans="2:11" s="14" customFormat="1" ht="18.75" hidden="1" customHeight="1">
      <c r="B47" s="136" t="s">
        <v>6091</v>
      </c>
      <c r="C47" s="542" t="s">
        <v>6127</v>
      </c>
      <c r="D47" s="6">
        <v>44700</v>
      </c>
      <c r="E47" s="6">
        <f>D47+9</f>
        <v>44709</v>
      </c>
      <c r="F47" s="6" t="s">
        <v>255</v>
      </c>
      <c r="G47" s="6" t="s">
        <v>6545</v>
      </c>
      <c r="H47" s="6">
        <f t="shared" ref="H47:H53" si="4">E47</f>
        <v>44709</v>
      </c>
      <c r="I47" s="6"/>
      <c r="J47" s="9"/>
      <c r="K47" s="571"/>
    </row>
    <row r="48" spans="2:11" s="14" customFormat="1" ht="18.75" hidden="1" customHeight="1">
      <c r="B48" s="136" t="s">
        <v>6093</v>
      </c>
      <c r="C48" s="542" t="s">
        <v>6128</v>
      </c>
      <c r="D48" s="6">
        <v>44707</v>
      </c>
      <c r="E48" s="6">
        <f>D48+9</f>
        <v>44716</v>
      </c>
      <c r="F48" s="6" t="s">
        <v>459</v>
      </c>
      <c r="G48" s="6" t="s">
        <v>459</v>
      </c>
      <c r="H48" s="6">
        <f t="shared" si="4"/>
        <v>44716</v>
      </c>
      <c r="I48" s="6"/>
      <c r="J48" s="9"/>
      <c r="K48" s="571">
        <v>44709</v>
      </c>
    </row>
    <row r="49" spans="2:11" s="14" customFormat="1" ht="18.75" customHeight="1">
      <c r="B49" s="136" t="s">
        <v>6095</v>
      </c>
      <c r="C49" s="542" t="s">
        <v>6129</v>
      </c>
      <c r="D49" s="6">
        <v>44719</v>
      </c>
      <c r="E49" s="6">
        <f t="shared" ref="E49:E52" si="5">D49+9</f>
        <v>44728</v>
      </c>
      <c r="F49" s="6" t="s">
        <v>459</v>
      </c>
      <c r="G49" s="6" t="s">
        <v>459</v>
      </c>
      <c r="H49" s="6">
        <f t="shared" si="4"/>
        <v>44728</v>
      </c>
      <c r="I49" s="6"/>
      <c r="J49" s="9"/>
      <c r="K49" s="571">
        <f>K48+7</f>
        <v>44716</v>
      </c>
    </row>
    <row r="50" spans="2:11" s="14" customFormat="1" ht="18.75" customHeight="1">
      <c r="B50" s="136" t="s">
        <v>6097</v>
      </c>
      <c r="C50" s="542" t="s">
        <v>6130</v>
      </c>
      <c r="D50" s="6">
        <v>44724</v>
      </c>
      <c r="E50" s="6">
        <f t="shared" si="5"/>
        <v>44733</v>
      </c>
      <c r="F50" s="6" t="s">
        <v>459</v>
      </c>
      <c r="G50" s="6" t="s">
        <v>459</v>
      </c>
      <c r="H50" s="6">
        <f t="shared" si="4"/>
        <v>44733</v>
      </c>
      <c r="I50" s="6"/>
      <c r="J50" s="9"/>
      <c r="K50" s="571">
        <f t="shared" ref="K50:K53" si="6">K49+7</f>
        <v>44723</v>
      </c>
    </row>
    <row r="51" spans="2:11" s="14" customFormat="1" ht="18.75" customHeight="1">
      <c r="B51" s="136" t="s">
        <v>6101</v>
      </c>
      <c r="C51" s="542" t="s">
        <v>6131</v>
      </c>
      <c r="D51" s="6">
        <v>44728</v>
      </c>
      <c r="E51" s="6">
        <f t="shared" si="5"/>
        <v>44737</v>
      </c>
      <c r="F51" s="6" t="s">
        <v>459</v>
      </c>
      <c r="G51" s="6" t="s">
        <v>459</v>
      </c>
      <c r="H51" s="6">
        <f t="shared" si="4"/>
        <v>44737</v>
      </c>
      <c r="I51" s="6"/>
      <c r="J51" s="9"/>
      <c r="K51" s="571">
        <f t="shared" si="6"/>
        <v>44730</v>
      </c>
    </row>
    <row r="52" spans="2:11" s="14" customFormat="1" ht="18.75" customHeight="1">
      <c r="B52" s="565" t="s">
        <v>6099</v>
      </c>
      <c r="C52" s="542" t="s">
        <v>6132</v>
      </c>
      <c r="D52" s="6">
        <v>44743</v>
      </c>
      <c r="E52" s="485">
        <f t="shared" si="5"/>
        <v>44752</v>
      </c>
      <c r="F52" s="6" t="s">
        <v>459</v>
      </c>
      <c r="G52" s="6" t="s">
        <v>459</v>
      </c>
      <c r="H52" s="6">
        <f t="shared" si="4"/>
        <v>44752</v>
      </c>
      <c r="I52" s="6"/>
      <c r="J52" s="9"/>
      <c r="K52" s="571">
        <f t="shared" si="6"/>
        <v>44737</v>
      </c>
    </row>
    <row r="53" spans="2:11" s="14" customFormat="1" ht="18.75" customHeight="1">
      <c r="B53" s="570" t="s">
        <v>6546</v>
      </c>
      <c r="C53" s="542" t="s">
        <v>6134</v>
      </c>
      <c r="D53" s="6">
        <v>44743</v>
      </c>
      <c r="E53" s="485">
        <f>D53+9</f>
        <v>44752</v>
      </c>
      <c r="F53" s="6" t="s">
        <v>459</v>
      </c>
      <c r="G53" s="6" t="s">
        <v>459</v>
      </c>
      <c r="H53" s="6">
        <f t="shared" si="4"/>
        <v>44752</v>
      </c>
      <c r="I53" s="6"/>
      <c r="J53" s="9"/>
      <c r="K53" s="571">
        <f t="shared" si="6"/>
        <v>44744</v>
      </c>
    </row>
    <row r="54" spans="2:11" s="14" customFormat="1" ht="18.75" customHeight="1">
      <c r="B54" s="570" t="s">
        <v>6105</v>
      </c>
      <c r="C54" s="542" t="s">
        <v>6135</v>
      </c>
      <c r="D54" s="6">
        <v>44753</v>
      </c>
      <c r="E54" s="6">
        <f t="shared" ref="E54:E56" si="7">D54+9</f>
        <v>44762</v>
      </c>
      <c r="F54" s="6" t="s">
        <v>459</v>
      </c>
      <c r="G54" s="6" t="s">
        <v>459</v>
      </c>
      <c r="H54" s="6">
        <f t="shared" ref="H54:H56" si="8">E54</f>
        <v>44762</v>
      </c>
      <c r="I54" s="6"/>
      <c r="J54" s="584" t="s">
        <v>6547</v>
      </c>
      <c r="K54" s="571">
        <f t="shared" ref="K54:K56" si="9">K53+7</f>
        <v>44751</v>
      </c>
    </row>
    <row r="55" spans="2:11" s="14" customFormat="1" ht="18.75" customHeight="1">
      <c r="B55" s="570" t="s">
        <v>6107</v>
      </c>
      <c r="C55" s="542" t="s">
        <v>6136</v>
      </c>
      <c r="D55" s="6">
        <v>44756</v>
      </c>
      <c r="E55" s="485">
        <f t="shared" si="7"/>
        <v>44765</v>
      </c>
      <c r="F55" s="6" t="s">
        <v>459</v>
      </c>
      <c r="G55" s="6" t="s">
        <v>459</v>
      </c>
      <c r="H55" s="485">
        <f t="shared" si="8"/>
        <v>44765</v>
      </c>
      <c r="I55" s="485"/>
      <c r="J55" s="9"/>
      <c r="K55" s="571">
        <f t="shared" si="9"/>
        <v>44758</v>
      </c>
    </row>
    <row r="56" spans="2:11" s="14" customFormat="1" ht="18.75" customHeight="1">
      <c r="B56" s="574" t="s">
        <v>307</v>
      </c>
      <c r="C56" s="575" t="s">
        <v>6138</v>
      </c>
      <c r="D56" s="485">
        <v>44763</v>
      </c>
      <c r="E56" s="485">
        <f t="shared" si="7"/>
        <v>44772</v>
      </c>
      <c r="F56" s="485" t="s">
        <v>459</v>
      </c>
      <c r="G56" s="485" t="s">
        <v>459</v>
      </c>
      <c r="H56" s="485">
        <f t="shared" si="8"/>
        <v>44772</v>
      </c>
      <c r="I56" s="485"/>
      <c r="J56" s="9"/>
      <c r="K56" s="571">
        <f t="shared" si="9"/>
        <v>44765</v>
      </c>
    </row>
    <row r="57" spans="2:11" s="14" customFormat="1" ht="18.75" customHeight="1">
      <c r="B57" s="573" t="s">
        <v>6139</v>
      </c>
      <c r="C57" s="137" t="s">
        <v>6140</v>
      </c>
      <c r="D57" s="6">
        <v>44770</v>
      </c>
      <c r="E57" s="6">
        <f t="shared" ref="E57" si="10">D57+9</f>
        <v>44779</v>
      </c>
      <c r="F57" s="6" t="s">
        <v>459</v>
      </c>
      <c r="G57" s="6" t="s">
        <v>459</v>
      </c>
      <c r="H57" s="6">
        <f t="shared" ref="H57" si="11">E57</f>
        <v>44779</v>
      </c>
      <c r="I57" s="6"/>
      <c r="J57" s="9"/>
      <c r="K57" s="571">
        <f t="shared" ref="K57:K61" si="12">K56+7</f>
        <v>44772</v>
      </c>
    </row>
    <row r="58" spans="2:11" s="14" customFormat="1" ht="18.75" customHeight="1">
      <c r="B58" s="573" t="s">
        <v>6084</v>
      </c>
      <c r="C58" s="137" t="s">
        <v>6141</v>
      </c>
      <c r="D58" s="6">
        <v>44777</v>
      </c>
      <c r="E58" s="6">
        <f t="shared" ref="E58" si="13">D58+9</f>
        <v>44786</v>
      </c>
      <c r="F58" s="6" t="s">
        <v>459</v>
      </c>
      <c r="G58" s="6" t="s">
        <v>459</v>
      </c>
      <c r="H58" s="6">
        <f t="shared" ref="H58" si="14">E58</f>
        <v>44786</v>
      </c>
      <c r="I58" s="6"/>
      <c r="J58" s="9"/>
      <c r="K58" s="571">
        <f t="shared" si="12"/>
        <v>44779</v>
      </c>
    </row>
    <row r="59" spans="2:11" s="14" customFormat="1" ht="18.75" customHeight="1">
      <c r="B59" s="573" t="s">
        <v>6086</v>
      </c>
      <c r="C59" s="137" t="s">
        <v>6142</v>
      </c>
      <c r="D59" s="6">
        <v>44784</v>
      </c>
      <c r="E59" s="6">
        <f t="shared" ref="E59" si="15">D59+9</f>
        <v>44793</v>
      </c>
      <c r="F59" s="6" t="s">
        <v>459</v>
      </c>
      <c r="G59" s="6" t="s">
        <v>459</v>
      </c>
      <c r="H59" s="6">
        <f t="shared" ref="H59" si="16">E59</f>
        <v>44793</v>
      </c>
      <c r="I59" s="6"/>
      <c r="J59" s="9"/>
      <c r="K59" s="571">
        <f t="shared" si="12"/>
        <v>44786</v>
      </c>
    </row>
    <row r="60" spans="2:11" s="14" customFormat="1" ht="18.75" customHeight="1">
      <c r="B60" s="573" t="s">
        <v>6143</v>
      </c>
      <c r="C60" s="137" t="s">
        <v>6144</v>
      </c>
      <c r="D60" s="6">
        <v>44791</v>
      </c>
      <c r="E60" s="6">
        <f t="shared" ref="E60" si="17">D60+9</f>
        <v>44800</v>
      </c>
      <c r="F60" s="6" t="s">
        <v>459</v>
      </c>
      <c r="G60" s="6" t="s">
        <v>459</v>
      </c>
      <c r="H60" s="6">
        <f t="shared" ref="H60" si="18">E60</f>
        <v>44800</v>
      </c>
      <c r="I60" s="6"/>
      <c r="J60" s="9"/>
      <c r="K60" s="571">
        <f t="shared" si="12"/>
        <v>44793</v>
      </c>
    </row>
    <row r="61" spans="2:11" s="14" customFormat="1" ht="18.75" customHeight="1">
      <c r="B61" s="573" t="s">
        <v>6091</v>
      </c>
      <c r="C61" s="137" t="s">
        <v>6145</v>
      </c>
      <c r="D61" s="6">
        <v>44798</v>
      </c>
      <c r="E61" s="6">
        <f t="shared" ref="E61" si="19">D61+9</f>
        <v>44807</v>
      </c>
      <c r="F61" s="6" t="s">
        <v>459</v>
      </c>
      <c r="G61" s="6" t="s">
        <v>459</v>
      </c>
      <c r="H61" s="6">
        <f t="shared" ref="H61" si="20">E61</f>
        <v>44807</v>
      </c>
      <c r="I61" s="6"/>
      <c r="J61" s="9"/>
      <c r="K61" s="571">
        <f t="shared" si="12"/>
        <v>44800</v>
      </c>
    </row>
    <row r="65" spans="2:11" s="14" customFormat="1" ht="39" customHeight="1">
      <c r="B65" s="526" t="s">
        <v>1970</v>
      </c>
      <c r="C65" s="395" t="s">
        <v>6073</v>
      </c>
      <c r="D65" s="395" t="s">
        <v>1971</v>
      </c>
      <c r="E65" s="119" t="s">
        <v>6514</v>
      </c>
      <c r="F65" s="1682" t="s">
        <v>1973</v>
      </c>
      <c r="G65" s="1679" t="s">
        <v>250</v>
      </c>
      <c r="H65" s="1682" t="s">
        <v>1972</v>
      </c>
      <c r="I65" s="367"/>
      <c r="J65" s="9"/>
      <c r="K65" s="9"/>
    </row>
    <row r="66" spans="2:11" s="14" customFormat="1" ht="18.75" customHeight="1">
      <c r="B66" s="4" t="s">
        <v>249</v>
      </c>
      <c r="C66" s="4" t="s">
        <v>250</v>
      </c>
      <c r="D66" s="395"/>
      <c r="E66" s="4" t="s">
        <v>53</v>
      </c>
      <c r="F66" s="1683"/>
      <c r="G66" s="1680"/>
      <c r="H66" s="1683"/>
      <c r="I66" s="4"/>
      <c r="J66" s="9"/>
      <c r="K66" s="9"/>
    </row>
    <row r="67" spans="2:11" s="14" customFormat="1" ht="18.75" customHeight="1">
      <c r="B67" s="544" t="s">
        <v>6548</v>
      </c>
      <c r="C67" s="545" t="s">
        <v>6549</v>
      </c>
      <c r="D67" s="545">
        <v>44623</v>
      </c>
      <c r="E67" s="6">
        <f>D67+11</f>
        <v>44634</v>
      </c>
      <c r="F67" s="6" t="s">
        <v>459</v>
      </c>
      <c r="G67" s="6" t="s">
        <v>459</v>
      </c>
      <c r="H67" s="6"/>
      <c r="I67" s="412"/>
      <c r="J67" s="9"/>
      <c r="K67" s="9"/>
    </row>
    <row r="68" spans="2:11" s="14" customFormat="1" ht="18.75" customHeight="1">
      <c r="B68" s="544" t="s">
        <v>5703</v>
      </c>
      <c r="C68" s="545" t="s">
        <v>6550</v>
      </c>
      <c r="D68" s="545">
        <v>44635</v>
      </c>
      <c r="E68" s="6">
        <f t="shared" ref="E68:E71" si="21">D68+11</f>
        <v>44646</v>
      </c>
      <c r="F68" s="6" t="s">
        <v>459</v>
      </c>
      <c r="G68" s="6" t="s">
        <v>459</v>
      </c>
      <c r="H68" s="6"/>
      <c r="I68" s="6"/>
      <c r="J68" s="9"/>
      <c r="K68" s="9"/>
    </row>
    <row r="69" spans="2:11" s="14" customFormat="1" ht="18.75" customHeight="1">
      <c r="B69" s="544" t="s">
        <v>5820</v>
      </c>
      <c r="C69" s="545" t="s">
        <v>6551</v>
      </c>
      <c r="D69" s="545">
        <v>44640</v>
      </c>
      <c r="E69" s="6">
        <f t="shared" si="21"/>
        <v>44651</v>
      </c>
      <c r="F69" s="6" t="s">
        <v>459</v>
      </c>
      <c r="G69" s="6" t="s">
        <v>459</v>
      </c>
      <c r="H69" s="6"/>
      <c r="I69" s="6"/>
      <c r="J69" s="9"/>
      <c r="K69" s="9"/>
    </row>
    <row r="70" spans="2:11" s="14" customFormat="1" ht="18.75" customHeight="1">
      <c r="B70" s="544" t="s">
        <v>6502</v>
      </c>
      <c r="C70" s="545" t="s">
        <v>6552</v>
      </c>
      <c r="D70" s="545">
        <v>44644</v>
      </c>
      <c r="E70" s="6">
        <f t="shared" si="21"/>
        <v>44655</v>
      </c>
      <c r="F70" s="6" t="s">
        <v>459</v>
      </c>
      <c r="G70" s="6" t="s">
        <v>459</v>
      </c>
      <c r="H70" s="6"/>
      <c r="I70" s="6"/>
      <c r="J70" s="9"/>
      <c r="K70" s="9"/>
    </row>
    <row r="71" spans="2:11" s="14" customFormat="1" ht="18.75" customHeight="1">
      <c r="B71" s="544" t="s">
        <v>6506</v>
      </c>
      <c r="C71" s="545" t="s">
        <v>6553</v>
      </c>
      <c r="D71" s="545">
        <v>44650</v>
      </c>
      <c r="E71" s="6">
        <f t="shared" si="21"/>
        <v>44661</v>
      </c>
      <c r="F71" s="6" t="s">
        <v>459</v>
      </c>
      <c r="G71" s="6" t="s">
        <v>459</v>
      </c>
      <c r="H71" s="6"/>
      <c r="I71" s="6"/>
      <c r="J71" s="9"/>
      <c r="K71" s="9"/>
    </row>
    <row r="72" spans="2:11" s="14" customFormat="1" ht="18.75" customHeight="1">
      <c r="B72" s="486"/>
      <c r="C72" s="543"/>
      <c r="D72" s="9"/>
      <c r="E72" s="9"/>
      <c r="F72" s="9"/>
      <c r="G72" s="9"/>
      <c r="H72" s="9"/>
      <c r="I72" s="9"/>
      <c r="J72" s="9"/>
      <c r="K72" s="9"/>
    </row>
    <row r="73" spans="2:11" s="14" customFormat="1" ht="18.75" customHeight="1">
      <c r="B73" s="486"/>
      <c r="C73" s="543"/>
      <c r="D73" s="9"/>
      <c r="E73" s="9"/>
      <c r="F73" s="9"/>
      <c r="G73" s="9"/>
      <c r="H73" s="9"/>
      <c r="I73" s="9"/>
      <c r="J73" s="9"/>
      <c r="K73" s="9"/>
    </row>
    <row r="74" spans="2:11" s="14" customFormat="1" ht="18.75" customHeight="1">
      <c r="B74" s="8" t="s">
        <v>465</v>
      </c>
      <c r="C74" s="11"/>
      <c r="D74" s="11"/>
      <c r="E74" s="15"/>
      <c r="F74" s="2" t="s">
        <v>1879</v>
      </c>
      <c r="G74" s="2"/>
      <c r="H74" s="11"/>
      <c r="I74" s="2" t="s">
        <v>467</v>
      </c>
      <c r="J74" s="2"/>
      <c r="K74" s="2"/>
    </row>
    <row r="75" spans="2:11" s="12" customFormat="1" ht="18.75" customHeight="1">
      <c r="B75" s="197" t="s">
        <v>468</v>
      </c>
      <c r="C75" s="193"/>
      <c r="D75" s="198" t="s">
        <v>469</v>
      </c>
      <c r="E75" s="15"/>
      <c r="F75" s="11" t="s">
        <v>470</v>
      </c>
      <c r="G75" s="11"/>
      <c r="H75" s="198" t="s">
        <v>471</v>
      </c>
      <c r="I75" s="197" t="s">
        <v>472</v>
      </c>
      <c r="J75" s="193"/>
      <c r="K75" s="198" t="s">
        <v>473</v>
      </c>
    </row>
    <row r="76" spans="2:11" s="12" customFormat="1" ht="18.75" customHeight="1">
      <c r="B76" s="414" t="s">
        <v>474</v>
      </c>
      <c r="C76" s="202"/>
      <c r="D76" s="569" t="s">
        <v>475</v>
      </c>
      <c r="E76" s="197"/>
      <c r="F76" s="706" t="s">
        <v>476</v>
      </c>
      <c r="G76" s="706" t="s">
        <v>477</v>
      </c>
      <c r="H76" s="252" t="s">
        <v>478</v>
      </c>
      <c r="I76" s="201" t="s">
        <v>479</v>
      </c>
      <c r="J76" s="202" t="s">
        <v>1880</v>
      </c>
      <c r="K76" s="203" t="s">
        <v>480</v>
      </c>
    </row>
    <row r="77" spans="2:11" s="14" customFormat="1" ht="18.75" customHeight="1">
      <c r="B77" s="414" t="s">
        <v>488</v>
      </c>
      <c r="C77" s="202"/>
      <c r="D77" s="569" t="s">
        <v>489</v>
      </c>
      <c r="E77" s="197"/>
      <c r="F77" s="706" t="s">
        <v>483</v>
      </c>
      <c r="G77" s="706" t="s">
        <v>484</v>
      </c>
      <c r="H77" s="252" t="s">
        <v>485</v>
      </c>
      <c r="I77" s="201" t="s">
        <v>486</v>
      </c>
      <c r="J77" s="202" t="s">
        <v>1881</v>
      </c>
      <c r="K77" s="203" t="s">
        <v>487</v>
      </c>
    </row>
    <row r="78" spans="2:11" s="14" customFormat="1" ht="18.75" customHeight="1">
      <c r="B78" s="201" t="s">
        <v>4157</v>
      </c>
      <c r="C78" s="202"/>
      <c r="D78" s="203" t="s">
        <v>2044</v>
      </c>
      <c r="E78" s="197"/>
      <c r="F78" s="706" t="s">
        <v>490</v>
      </c>
      <c r="G78" s="706" t="s">
        <v>491</v>
      </c>
      <c r="H78" s="252" t="s">
        <v>492</v>
      </c>
      <c r="I78" s="201" t="s">
        <v>1884</v>
      </c>
      <c r="J78" s="202" t="s">
        <v>1885</v>
      </c>
      <c r="K78" s="203" t="s">
        <v>1886</v>
      </c>
    </row>
    <row r="79" spans="2:11" s="14" customFormat="1" ht="18.75" customHeight="1">
      <c r="B79" s="201" t="s">
        <v>481</v>
      </c>
      <c r="C79" s="202"/>
      <c r="D79" s="203" t="s">
        <v>482</v>
      </c>
      <c r="E79" s="197"/>
      <c r="F79" s="706" t="s">
        <v>497</v>
      </c>
      <c r="G79" s="706" t="s">
        <v>498</v>
      </c>
      <c r="H79" s="252" t="s">
        <v>499</v>
      </c>
      <c r="I79" s="201" t="s">
        <v>500</v>
      </c>
      <c r="J79" s="202" t="s">
        <v>1887</v>
      </c>
      <c r="K79" s="203" t="s">
        <v>501</v>
      </c>
    </row>
    <row r="80" spans="2:11" s="14" customFormat="1" ht="18.75" customHeight="1">
      <c r="B80" s="414" t="s">
        <v>1888</v>
      </c>
      <c r="C80" s="202"/>
      <c r="D80" s="569" t="s">
        <v>496</v>
      </c>
      <c r="E80" s="197"/>
      <c r="F80" s="706" t="s">
        <v>4158</v>
      </c>
      <c r="G80" s="706" t="s">
        <v>505</v>
      </c>
      <c r="H80" s="252" t="s">
        <v>4159</v>
      </c>
      <c r="I80" s="201" t="s">
        <v>507</v>
      </c>
      <c r="J80" s="202" t="s">
        <v>1889</v>
      </c>
      <c r="K80" s="203" t="s">
        <v>508</v>
      </c>
    </row>
    <row r="81" spans="2:11" s="14" customFormat="1" ht="18.75" customHeight="1">
      <c r="B81" s="414" t="s">
        <v>1890</v>
      </c>
      <c r="C81" s="202"/>
      <c r="D81" s="569" t="s">
        <v>1891</v>
      </c>
      <c r="E81" s="197"/>
      <c r="F81" s="706" t="s">
        <v>4160</v>
      </c>
      <c r="G81" s="706" t="s">
        <v>512</v>
      </c>
      <c r="H81" s="252" t="s">
        <v>4161</v>
      </c>
      <c r="I81" s="201" t="s">
        <v>1892</v>
      </c>
      <c r="J81" s="202" t="s">
        <v>1893</v>
      </c>
      <c r="K81" s="203" t="s">
        <v>1894</v>
      </c>
    </row>
    <row r="82" spans="2:11" s="14" customFormat="1" ht="18.75" customHeight="1">
      <c r="B82" s="414" t="s">
        <v>1895</v>
      </c>
      <c r="C82" s="202"/>
      <c r="D82" s="569" t="s">
        <v>1896</v>
      </c>
      <c r="E82" s="197"/>
      <c r="F82" s="505"/>
      <c r="G82"/>
      <c r="H82"/>
    </row>
    <row r="83" spans="2:11" s="14" customFormat="1" ht="18.75" customHeight="1">
      <c r="B83" s="414" t="s">
        <v>502</v>
      </c>
      <c r="C83" s="202"/>
      <c r="D83" s="569" t="s">
        <v>503</v>
      </c>
      <c r="E83" s="11"/>
      <c r="F83" s="11"/>
      <c r="H83" s="13"/>
      <c r="I83" s="11"/>
      <c r="J83" s="16"/>
      <c r="K83" s="13"/>
    </row>
    <row r="84" spans="2:11" ht="18.75" customHeight="1">
      <c r="B84" s="14"/>
      <c r="C84" s="14"/>
      <c r="D84" s="14"/>
      <c r="E84" s="14"/>
      <c r="F84" s="14"/>
      <c r="G84" s="14"/>
      <c r="H84" s="14"/>
      <c r="I84" s="11"/>
      <c r="J84" s="17"/>
      <c r="K84" s="13"/>
    </row>
    <row r="85" spans="2:11" ht="18.75" customHeight="1">
      <c r="B85" s="11" t="s">
        <v>1897</v>
      </c>
      <c r="C85" s="11" t="s">
        <v>1898</v>
      </c>
      <c r="D85" s="13"/>
      <c r="F85" s="11" t="s">
        <v>1899</v>
      </c>
      <c r="G85" s="16" t="s">
        <v>1900</v>
      </c>
      <c r="H85" s="14"/>
      <c r="I85" s="11" t="s">
        <v>1899</v>
      </c>
      <c r="J85" s="11" t="s">
        <v>1901</v>
      </c>
      <c r="K85" s="14"/>
    </row>
  </sheetData>
  <mergeCells count="15">
    <mergeCell ref="F65:F66"/>
    <mergeCell ref="G65:G66"/>
    <mergeCell ref="H65:H66"/>
    <mergeCell ref="F32:F33"/>
    <mergeCell ref="G32:G33"/>
    <mergeCell ref="H32:H33"/>
    <mergeCell ref="F6:F7"/>
    <mergeCell ref="G6:G7"/>
    <mergeCell ref="H6:H7"/>
    <mergeCell ref="F25:F26"/>
    <mergeCell ref="G25:G26"/>
    <mergeCell ref="H25:H26"/>
    <mergeCell ref="H17:H18"/>
    <mergeCell ref="G17:G18"/>
    <mergeCell ref="F17:F18"/>
  </mergeCells>
  <hyperlinks>
    <hyperlink ref="K81" r:id="rId1" display="ytluo@msca.com.sg" xr:uid="{6C8C89EA-53C2-4A28-AC0A-F2AC053883F0}"/>
    <hyperlink ref="K80" r:id="rId2" display="kslim@msca.com.sg" xr:uid="{969BFF1D-8358-425C-8A9D-39497687659D}"/>
    <hyperlink ref="K79" r:id="rId3" display="mailto:skoh@msca.com.sg" xr:uid="{CE2ED369-47BF-41E6-95E1-A853B54FCFF4}"/>
    <hyperlink ref="D75" r:id="rId4" display="mktg-dept@msca.com.sg" xr:uid="{ED61E0E1-D612-42EE-9B7A-7845D6501443}"/>
    <hyperlink ref="H75" r:id="rId5" display="custsvc@msca.com.sg" xr:uid="{5C028301-112A-4991-AE9D-D82111828CD9}"/>
    <hyperlink ref="K75" r:id="rId6" display="sinexp@msca.com.sg" xr:uid="{825B9CD2-53F6-47F2-BF6C-FD28009F538B}"/>
    <hyperlink ref="H2" location="HOME!Print_Area" display="HOME" xr:uid="{57FC3EE1-7AA7-4295-BC7C-63341CCC4AF8}"/>
    <hyperlink ref="D79" r:id="rId7" display="custsvc@msca.com.sg" xr:uid="{2F5A50D2-E031-4FF2-8102-8C47EDDE4BDE}"/>
    <hyperlink ref="D81" r:id="rId8" xr:uid="{3B84887F-D734-4D02-A24B-C81580AD2DE1}"/>
    <hyperlink ref="D82" r:id="rId9" xr:uid="{DE029EDB-94B9-43E5-97C6-AC96D179AF1D}"/>
    <hyperlink ref="D80" r:id="rId10" xr:uid="{C3DB50AC-64CD-4882-B663-5F777AC2C23E}"/>
    <hyperlink ref="D77" r:id="rId11" xr:uid="{4CADC547-3BBD-4127-A96A-E078FD941917}"/>
    <hyperlink ref="D76" r:id="rId12" xr:uid="{147F3902-3748-404B-8CA1-DE08E325CADE}"/>
    <hyperlink ref="D83" r:id="rId13" xr:uid="{EED3549D-E33A-4678-8EA5-EB7B09063D75}"/>
  </hyperlinks>
  <pageMargins left="0.7" right="0.7" top="0.75" bottom="0.75" header="0.3" footer="0.3"/>
  <pageSetup paperSize="9" scale="50" orientation="landscape" r:id="rId14"/>
  <headerFooter>
    <oddFooter>&amp;L_x000D_&amp;1#&amp;"Calibri"&amp;10&amp;K000000 Sensitivity: Public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6">
    <tabColor rgb="FF00B050"/>
    <pageSetUpPr fitToPage="1"/>
  </sheetPr>
  <dimension ref="A2:L35"/>
  <sheetViews>
    <sheetView zoomScale="80" zoomScaleNormal="80" zoomScaleSheetLayoutView="75" workbookViewId="0">
      <selection activeCell="J13" sqref="J13"/>
    </sheetView>
  </sheetViews>
  <sheetFormatPr defaultColWidth="9.140625" defaultRowHeight="18" customHeight="1"/>
  <cols>
    <col min="1" max="1" width="18.28515625" style="211" customWidth="1"/>
    <col min="2" max="2" width="24.5703125" style="145" customWidth="1"/>
    <col min="3" max="3" width="16.140625" style="145" customWidth="1"/>
    <col min="4" max="4" width="14.28515625" style="145" customWidth="1"/>
    <col min="5" max="9" width="17.140625" style="145" customWidth="1"/>
    <col min="10" max="10" width="21" style="149" customWidth="1"/>
    <col min="11" max="11" width="11.28515625" style="149" customWidth="1"/>
    <col min="12" max="12" width="9.140625" style="149"/>
    <col min="13" max="13" width="7.28515625" style="149" bestFit="1" customWidth="1"/>
    <col min="14" max="16384" width="9.140625" style="149"/>
  </cols>
  <sheetData>
    <row r="2" spans="2:8" ht="18" customHeight="1">
      <c r="B2" s="8" t="s">
        <v>1743</v>
      </c>
    </row>
    <row r="3" spans="2:8" ht="18" customHeight="1">
      <c r="B3" s="165"/>
    </row>
    <row r="4" spans="2:8" ht="18" customHeight="1">
      <c r="C4" s="313" t="s">
        <v>6554</v>
      </c>
      <c r="H4" s="147"/>
    </row>
    <row r="6" spans="2:8" s="145" customFormat="1" ht="18" customHeight="1">
      <c r="B6" s="170"/>
      <c r="C6" s="158"/>
      <c r="D6" s="208" t="s">
        <v>1971</v>
      </c>
      <c r="E6" s="332" t="s">
        <v>114</v>
      </c>
      <c r="F6" s="163" t="s">
        <v>103</v>
      </c>
      <c r="G6" s="332" t="s">
        <v>192</v>
      </c>
      <c r="H6" s="174"/>
    </row>
    <row r="7" spans="2:8" s="145" customFormat="1" ht="18" customHeight="1">
      <c r="B7" s="158"/>
      <c r="C7" s="169" t="s">
        <v>1745</v>
      </c>
      <c r="D7" s="209"/>
      <c r="E7" s="332" t="s">
        <v>32</v>
      </c>
      <c r="F7" s="332" t="s">
        <v>98</v>
      </c>
      <c r="G7" s="332" t="s">
        <v>2583</v>
      </c>
      <c r="H7" s="174"/>
    </row>
    <row r="8" spans="2:8" s="145" customFormat="1" ht="18" customHeight="1">
      <c r="B8" s="152" t="s">
        <v>249</v>
      </c>
      <c r="C8" s="152" t="s">
        <v>250</v>
      </c>
      <c r="D8" s="152" t="s">
        <v>1751</v>
      </c>
      <c r="E8" s="152" t="s">
        <v>1751</v>
      </c>
      <c r="F8" s="152" t="s">
        <v>1751</v>
      </c>
      <c r="G8" s="152" t="s">
        <v>1751</v>
      </c>
      <c r="H8" s="174"/>
    </row>
    <row r="9" spans="2:8" s="145" customFormat="1" ht="18" customHeight="1">
      <c r="B9" s="172" t="s">
        <v>6555</v>
      </c>
      <c r="C9" s="175" t="s">
        <v>6556</v>
      </c>
      <c r="D9" s="322">
        <v>43528</v>
      </c>
      <c r="E9" s="322">
        <f t="shared" ref="E9:E12" si="0">D9+5</f>
        <v>43533</v>
      </c>
      <c r="F9" s="322">
        <f t="shared" ref="F9:F12" si="1">D9+8</f>
        <v>43536</v>
      </c>
      <c r="G9" s="322">
        <f t="shared" ref="G9:G12" si="2">D9+12</f>
        <v>43540</v>
      </c>
      <c r="H9" s="174"/>
    </row>
    <row r="10" spans="2:8" s="145" customFormat="1" ht="18" customHeight="1">
      <c r="B10" s="172" t="s">
        <v>5968</v>
      </c>
      <c r="C10" s="175" t="s">
        <v>6557</v>
      </c>
      <c r="D10" s="322">
        <f t="shared" ref="D10:D21" si="3">D9+7</f>
        <v>43535</v>
      </c>
      <c r="E10" s="322">
        <f t="shared" si="0"/>
        <v>43540</v>
      </c>
      <c r="F10" s="322">
        <f t="shared" si="1"/>
        <v>43543</v>
      </c>
      <c r="G10" s="322">
        <f t="shared" si="2"/>
        <v>43547</v>
      </c>
      <c r="H10" s="174"/>
    </row>
    <row r="11" spans="2:8" s="145" customFormat="1" ht="18" customHeight="1">
      <c r="B11" s="172" t="s">
        <v>6293</v>
      </c>
      <c r="C11" s="175" t="s">
        <v>6558</v>
      </c>
      <c r="D11" s="322">
        <f t="shared" si="3"/>
        <v>43542</v>
      </c>
      <c r="E11" s="322">
        <f t="shared" si="0"/>
        <v>43547</v>
      </c>
      <c r="F11" s="322">
        <f t="shared" si="1"/>
        <v>43550</v>
      </c>
      <c r="G11" s="322">
        <f t="shared" si="2"/>
        <v>43554</v>
      </c>
      <c r="H11" s="174"/>
    </row>
    <row r="12" spans="2:8" s="145" customFormat="1" ht="18" customHeight="1">
      <c r="B12" s="172" t="s">
        <v>6240</v>
      </c>
      <c r="C12" s="175" t="s">
        <v>6559</v>
      </c>
      <c r="D12" s="322">
        <f t="shared" si="3"/>
        <v>43549</v>
      </c>
      <c r="E12" s="322">
        <f t="shared" si="0"/>
        <v>43554</v>
      </c>
      <c r="F12" s="154">
        <f t="shared" si="1"/>
        <v>43557</v>
      </c>
      <c r="G12" s="154">
        <f t="shared" si="2"/>
        <v>43561</v>
      </c>
      <c r="H12" s="174"/>
    </row>
    <row r="13" spans="2:8" s="145" customFormat="1" ht="18" customHeight="1">
      <c r="B13" s="171" t="s">
        <v>5167</v>
      </c>
      <c r="C13" s="173" t="s">
        <v>6560</v>
      </c>
      <c r="D13" s="320">
        <f t="shared" si="3"/>
        <v>43556</v>
      </c>
      <c r="E13" s="320">
        <f t="shared" ref="E13:E16" si="4">D13+5</f>
        <v>43561</v>
      </c>
      <c r="F13" s="154">
        <f t="shared" ref="F13:F16" si="5">D13+8</f>
        <v>43564</v>
      </c>
      <c r="G13" s="154">
        <f t="shared" ref="G13:G16" si="6">D13+12</f>
        <v>43568</v>
      </c>
      <c r="H13" s="174"/>
    </row>
    <row r="14" spans="2:8" s="145" customFormat="1" ht="18" customHeight="1">
      <c r="B14" s="171" t="s">
        <v>6561</v>
      </c>
      <c r="C14" s="173" t="s">
        <v>6562</v>
      </c>
      <c r="D14" s="320">
        <f t="shared" si="3"/>
        <v>43563</v>
      </c>
      <c r="E14" s="320">
        <f t="shared" si="4"/>
        <v>43568</v>
      </c>
      <c r="F14" s="154">
        <f t="shared" si="5"/>
        <v>43571</v>
      </c>
      <c r="G14" s="154">
        <f t="shared" si="6"/>
        <v>43575</v>
      </c>
      <c r="H14" s="174"/>
    </row>
    <row r="15" spans="2:8" s="145" customFormat="1" ht="18" customHeight="1">
      <c r="B15" s="323" t="s">
        <v>307</v>
      </c>
      <c r="C15" s="173" t="s">
        <v>6563</v>
      </c>
      <c r="D15" s="154">
        <f t="shared" si="3"/>
        <v>43570</v>
      </c>
      <c r="E15" s="154"/>
      <c r="F15" s="154"/>
      <c r="G15" s="154"/>
      <c r="H15" s="174"/>
    </row>
    <row r="16" spans="2:8" s="145" customFormat="1" ht="18" customHeight="1">
      <c r="B16" s="171" t="s">
        <v>5956</v>
      </c>
      <c r="C16" s="173" t="s">
        <v>6564</v>
      </c>
      <c r="D16" s="320">
        <f t="shared" si="3"/>
        <v>43577</v>
      </c>
      <c r="E16" s="320">
        <f t="shared" si="4"/>
        <v>43582</v>
      </c>
      <c r="F16" s="154">
        <f t="shared" si="5"/>
        <v>43585</v>
      </c>
      <c r="G16" s="154">
        <f t="shared" si="6"/>
        <v>43589</v>
      </c>
      <c r="H16" s="174"/>
    </row>
    <row r="17" spans="2:12" s="145" customFormat="1" ht="18" customHeight="1">
      <c r="B17" s="171" t="s">
        <v>5218</v>
      </c>
      <c r="C17" s="173" t="s">
        <v>6565</v>
      </c>
      <c r="D17" s="320">
        <f t="shared" si="3"/>
        <v>43584</v>
      </c>
      <c r="E17" s="320">
        <f t="shared" ref="E17:E20" si="7">D17+5</f>
        <v>43589</v>
      </c>
      <c r="F17" s="154">
        <f t="shared" ref="F17:F20" si="8">D17+8</f>
        <v>43592</v>
      </c>
      <c r="G17" s="154">
        <f t="shared" ref="G17:G20" si="9">D17+12</f>
        <v>43596</v>
      </c>
      <c r="H17" s="174"/>
      <c r="I17" s="174"/>
      <c r="J17" s="174"/>
    </row>
    <row r="18" spans="2:12" s="145" customFormat="1" ht="18" customHeight="1">
      <c r="B18" s="172" t="s">
        <v>6015</v>
      </c>
      <c r="C18" s="175" t="s">
        <v>6566</v>
      </c>
      <c r="D18" s="322">
        <f t="shared" si="3"/>
        <v>43591</v>
      </c>
      <c r="E18" s="322">
        <f t="shared" si="7"/>
        <v>43596</v>
      </c>
      <c r="F18" s="154">
        <f t="shared" si="8"/>
        <v>43599</v>
      </c>
      <c r="G18" s="154">
        <f t="shared" si="9"/>
        <v>43603</v>
      </c>
      <c r="H18" s="174"/>
      <c r="I18" s="174"/>
      <c r="J18" s="174"/>
    </row>
    <row r="19" spans="2:12" s="145" customFormat="1" ht="18" customHeight="1">
      <c r="B19" s="172" t="s">
        <v>6555</v>
      </c>
      <c r="C19" s="175" t="s">
        <v>6567</v>
      </c>
      <c r="D19" s="322">
        <f t="shared" si="3"/>
        <v>43598</v>
      </c>
      <c r="E19" s="322">
        <f t="shared" si="7"/>
        <v>43603</v>
      </c>
      <c r="F19" s="154">
        <f t="shared" si="8"/>
        <v>43606</v>
      </c>
      <c r="G19" s="154">
        <f t="shared" si="9"/>
        <v>43610</v>
      </c>
      <c r="H19" s="174"/>
      <c r="I19" s="174"/>
      <c r="J19" s="174"/>
    </row>
    <row r="20" spans="2:12" s="145" customFormat="1" ht="18" customHeight="1">
      <c r="B20" s="172" t="s">
        <v>5968</v>
      </c>
      <c r="C20" s="175" t="s">
        <v>6568</v>
      </c>
      <c r="D20" s="322">
        <f t="shared" si="3"/>
        <v>43605</v>
      </c>
      <c r="E20" s="322">
        <f t="shared" si="7"/>
        <v>43610</v>
      </c>
      <c r="F20" s="154">
        <f t="shared" si="8"/>
        <v>43613</v>
      </c>
      <c r="G20" s="154">
        <f t="shared" si="9"/>
        <v>43617</v>
      </c>
      <c r="H20" s="174"/>
      <c r="I20" s="174"/>
      <c r="J20" s="174"/>
    </row>
    <row r="21" spans="2:12" s="145" customFormat="1" ht="18" customHeight="1">
      <c r="B21" s="172" t="s">
        <v>6293</v>
      </c>
      <c r="C21" s="175" t="s">
        <v>6569</v>
      </c>
      <c r="D21" s="322">
        <f t="shared" si="3"/>
        <v>43612</v>
      </c>
      <c r="E21" s="322">
        <f t="shared" ref="E21" si="10">D21+5</f>
        <v>43617</v>
      </c>
      <c r="F21" s="154">
        <f t="shared" ref="F21" si="11">D21+8</f>
        <v>43620</v>
      </c>
      <c r="G21" s="154">
        <f t="shared" ref="G21" si="12">D21+12</f>
        <v>43624</v>
      </c>
      <c r="H21" s="324" t="s">
        <v>1867</v>
      </c>
      <c r="I21" s="174"/>
      <c r="J21" s="174"/>
    </row>
    <row r="22" spans="2:12" s="145" customFormat="1" ht="18" customHeight="1">
      <c r="B22" s="157" t="s">
        <v>464</v>
      </c>
      <c r="C22" s="155"/>
      <c r="D22" s="155"/>
      <c r="E22" s="155"/>
      <c r="F22" s="155"/>
      <c r="G22" s="147"/>
      <c r="H22" s="147"/>
      <c r="I22" s="147"/>
      <c r="J22" s="147"/>
      <c r="K22" s="147"/>
      <c r="L22" s="147"/>
    </row>
    <row r="23" spans="2:12" s="145" customFormat="1" ht="18" customHeight="1">
      <c r="B23" s="157"/>
      <c r="L23" s="147"/>
    </row>
    <row r="24" spans="2:12" s="159" customFormat="1" ht="18" customHeight="1">
      <c r="B24" s="192" t="s">
        <v>465</v>
      </c>
      <c r="C24" s="193"/>
      <c r="D24" s="193"/>
      <c r="E24" s="194"/>
      <c r="F24" s="195" t="s">
        <v>1879</v>
      </c>
      <c r="G24" s="195"/>
      <c r="H24" s="193"/>
      <c r="I24" s="193"/>
      <c r="J24" s="195" t="s">
        <v>467</v>
      </c>
      <c r="K24" s="195"/>
      <c r="L24" s="195"/>
    </row>
    <row r="25" spans="2:12" s="159" customFormat="1" ht="18" customHeight="1">
      <c r="B25" s="197" t="s">
        <v>468</v>
      </c>
      <c r="C25" s="193"/>
      <c r="D25" s="198" t="s">
        <v>469</v>
      </c>
      <c r="E25" s="199"/>
      <c r="F25" s="197" t="s">
        <v>470</v>
      </c>
      <c r="G25" s="193"/>
      <c r="H25" s="198" t="s">
        <v>471</v>
      </c>
      <c r="I25" s="193"/>
      <c r="J25" s="197" t="s">
        <v>472</v>
      </c>
      <c r="K25" s="193"/>
      <c r="L25" s="198" t="s">
        <v>473</v>
      </c>
    </row>
    <row r="26" spans="2:12" s="159" customFormat="1" ht="18" customHeight="1">
      <c r="B26" s="201" t="s">
        <v>6422</v>
      </c>
      <c r="C26" s="202" t="s">
        <v>6423</v>
      </c>
      <c r="D26" s="203" t="s">
        <v>6424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479</v>
      </c>
      <c r="K26" s="202" t="s">
        <v>1880</v>
      </c>
      <c r="L26" s="203" t="s">
        <v>480</v>
      </c>
    </row>
    <row r="27" spans="2:12" s="159" customFormat="1" ht="18" customHeight="1">
      <c r="B27" s="201" t="s">
        <v>6425</v>
      </c>
      <c r="C27" s="202" t="s">
        <v>6426</v>
      </c>
      <c r="D27" s="203" t="s">
        <v>6427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486</v>
      </c>
      <c r="K27" s="202" t="s">
        <v>1881</v>
      </c>
      <c r="L27" s="203" t="s">
        <v>487</v>
      </c>
    </row>
    <row r="28" spans="2:12" s="159" customFormat="1" ht="18" customHeight="1">
      <c r="B28" s="201" t="s">
        <v>1882</v>
      </c>
      <c r="C28" s="202" t="s">
        <v>6428</v>
      </c>
      <c r="D28" s="203" t="s">
        <v>1883</v>
      </c>
      <c r="E28" s="197"/>
      <c r="F28" s="254" t="e">
        <f>#REF!</f>
        <v>#REF!</v>
      </c>
      <c r="G28" s="254" t="e">
        <f>#REF!</f>
        <v>#REF!</v>
      </c>
      <c r="H28" s="110" t="e">
        <f>#REF!</f>
        <v>#REF!</v>
      </c>
      <c r="I28" s="193"/>
      <c r="J28" s="201" t="s">
        <v>1884</v>
      </c>
      <c r="K28" s="202" t="s">
        <v>1885</v>
      </c>
      <c r="L28" s="203" t="s">
        <v>1886</v>
      </c>
    </row>
    <row r="29" spans="2:12" s="159" customFormat="1" ht="18" customHeight="1">
      <c r="B29" s="201" t="s">
        <v>6429</v>
      </c>
      <c r="C29" s="202" t="s">
        <v>6430</v>
      </c>
      <c r="D29" s="203" t="s">
        <v>6431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500</v>
      </c>
      <c r="K29" s="202" t="s">
        <v>1887</v>
      </c>
      <c r="L29" s="203" t="s">
        <v>501</v>
      </c>
    </row>
    <row r="30" spans="2:12" s="159" customFormat="1" ht="18" customHeight="1">
      <c r="B30" s="201" t="s">
        <v>481</v>
      </c>
      <c r="C30" s="202" t="s">
        <v>6432</v>
      </c>
      <c r="D30" s="203" t="s">
        <v>482</v>
      </c>
      <c r="E30" s="197"/>
      <c r="F30" s="201"/>
      <c r="G30" s="202"/>
      <c r="H30" s="203"/>
      <c r="I30" s="193"/>
      <c r="J30" s="201" t="s">
        <v>507</v>
      </c>
      <c r="K30" s="202" t="s">
        <v>1889</v>
      </c>
      <c r="L30" s="203" t="s">
        <v>508</v>
      </c>
    </row>
    <row r="31" spans="2:12" s="159" customFormat="1" ht="18" customHeight="1">
      <c r="B31" s="201" t="s">
        <v>6433</v>
      </c>
      <c r="C31" s="202" t="s">
        <v>6434</v>
      </c>
      <c r="D31" s="203" t="s">
        <v>6435</v>
      </c>
      <c r="E31" s="197"/>
      <c r="F31" s="201"/>
      <c r="G31" s="202"/>
      <c r="H31" s="203"/>
      <c r="I31" s="193"/>
      <c r="J31" s="201" t="s">
        <v>1892</v>
      </c>
      <c r="K31" s="202" t="s">
        <v>1893</v>
      </c>
      <c r="L31" s="203" t="s">
        <v>1894</v>
      </c>
    </row>
    <row r="32" spans="2:12" s="159" customFormat="1" ht="18" customHeight="1">
      <c r="B32" s="201" t="s">
        <v>6436</v>
      </c>
      <c r="C32" s="202" t="s">
        <v>6437</v>
      </c>
      <c r="D32" s="203" t="s">
        <v>6438</v>
      </c>
      <c r="E32" s="197"/>
      <c r="F32" s="196"/>
      <c r="G32" s="196"/>
      <c r="H32" s="196"/>
      <c r="I32" s="193"/>
      <c r="J32" s="201"/>
      <c r="K32" s="202"/>
      <c r="L32" s="203"/>
    </row>
    <row r="33" spans="2:11" s="159" customFormat="1" ht="18" customHeight="1">
      <c r="B33" s="201" t="s">
        <v>6439</v>
      </c>
      <c r="C33" s="202" t="s">
        <v>6440</v>
      </c>
      <c r="D33" s="203" t="s">
        <v>6441</v>
      </c>
      <c r="E33" s="197"/>
      <c r="F33" s="201"/>
      <c r="G33" s="197"/>
      <c r="H33" s="203"/>
      <c r="I33" s="193"/>
      <c r="J33" s="197"/>
      <c r="K33" s="193"/>
    </row>
    <row r="34" spans="2:11" ht="18" customHeight="1">
      <c r="B34" s="196"/>
      <c r="C34" s="196"/>
      <c r="D34" s="204"/>
      <c r="E34" s="204"/>
      <c r="F34" s="201"/>
      <c r="G34" s="197"/>
      <c r="H34" s="203"/>
      <c r="I34" s="193"/>
      <c r="J34" s="18"/>
      <c r="K34" s="18"/>
    </row>
    <row r="35" spans="2:11" ht="18" customHeight="1">
      <c r="B35" s="193" t="s">
        <v>1897</v>
      </c>
      <c r="C35" s="193" t="s">
        <v>1898</v>
      </c>
      <c r="D35" s="205"/>
      <c r="E35" s="193"/>
      <c r="F35" s="193" t="s">
        <v>1899</v>
      </c>
      <c r="G35" s="206" t="s">
        <v>1900</v>
      </c>
      <c r="H35" s="196"/>
      <c r="I35" s="193"/>
      <c r="J35" s="193" t="s">
        <v>1899</v>
      </c>
      <c r="K35" s="193" t="s">
        <v>1901</v>
      </c>
    </row>
  </sheetData>
  <customSheetViews>
    <customSheetView guid="{1ECD3B71-3848-4973-92B4-4B4B149BC657}" scale="80" fitToPage="1" hiddenRows="1" topLeftCell="A25">
      <selection activeCell="H18" sqref="H18"/>
      <pageMargins left="0" right="0" top="0" bottom="0" header="0" footer="0"/>
      <pageSetup paperSize="9" scale="61" orientation="landscape" r:id="rId1"/>
      <headerFooter>
        <oddFooter>&amp;L&amp;1#&amp;"Calibri"&amp;10 Sensitivity: Public</oddFooter>
      </headerFooter>
    </customSheetView>
    <customSheetView guid="{BA712AC7-4015-4F77-9461-7852ED983D52}" scale="75" fitToPage="1">
      <selection activeCell="D16" sqref="D16"/>
      <pageMargins left="0" right="0" top="0" bottom="0" header="0" footer="0"/>
      <pageSetup paperSize="9" scale="61" orientation="landscape" r:id="rId2"/>
    </customSheetView>
    <customSheetView guid="{081BDD81-EE06-4095-AD37-7E4189D26072}" scale="75" fitToPage="1">
      <selection activeCell="B7" sqref="B7:C7"/>
      <pageMargins left="0" right="0" top="0" bottom="0" header="0" footer="0"/>
      <pageSetup paperSize="9" scale="61" orientation="landscape" r:id="rId3"/>
    </customSheetView>
    <customSheetView guid="{9E7EEAA3-A5FB-49FD-8C3A-1AF14EAE95FB}" scale="75" fitToPage="1">
      <selection activeCell="A24" sqref="A24:XFD35"/>
      <pageMargins left="0" right="0" top="0" bottom="0" header="0" footer="0"/>
      <pageSetup paperSize="9" scale="61" orientation="landscape" r:id="rId4"/>
    </customSheetView>
    <customSheetView guid="{2EFCC4AA-DFFF-400E-B34F-BF7B9FA2A1FF}" fitToPage="1">
      <selection activeCell="B6" sqref="B6:E16"/>
      <pageMargins left="0" right="0" top="0" bottom="0" header="0" footer="0"/>
      <pageSetup paperSize="9" scale="61" orientation="landscape" r:id="rId5"/>
    </customSheetView>
    <customSheetView guid="{3485952D-0C31-4884-9EDF-552F3D1B124B}" scale="80" showPageBreaks="1" fitToPage="1">
      <selection activeCell="L12" sqref="L12:P20"/>
      <pageMargins left="0" right="0" top="0" bottom="0" header="0" footer="0"/>
      <pageSetup paperSize="9" scale="61" orientation="landscape" r:id="rId6"/>
      <headerFooter>
        <oddFooter>&amp;L&amp;1#&amp;"Calibri"&amp;10 Sensitivity: Internal</oddFooter>
      </headerFooter>
    </customSheetView>
    <customSheetView guid="{3FEF6608-25EF-43D8-8468-19FFFC3BCE74}" scale="80" showPageBreaks="1" fitToPage="1">
      <selection activeCell="F8" sqref="F8"/>
      <pageMargins left="0" right="0" top="0" bottom="0" header="0" footer="0"/>
      <pageSetup paperSize="9" scale="61" orientation="landscape" r:id="rId7"/>
      <headerFooter>
        <oddFooter>&amp;L&amp;1#&amp;"Calibri"&amp;10 Sensitivity: Public</oddFooter>
      </headerFooter>
    </customSheetView>
    <customSheetView guid="{8773B614-CBE7-474E-B57F-0A27A3791CF3}" scale="80" fitToPage="1">
      <selection activeCell="E12" sqref="E12"/>
      <pageMargins left="0" right="0" top="0" bottom="0" header="0" footer="0"/>
      <pageSetup paperSize="9" scale="61" orientation="landscape" r:id="rId8"/>
    </customSheetView>
    <customSheetView guid="{1BFD2ADD-60C4-4334-9BDE-E3C6DD17BEED}" scale="80" fitToPage="1" state="hidden">
      <selection activeCell="J13" sqref="J13"/>
      <pageMargins left="0" right="0" top="0" bottom="0" header="0" footer="0"/>
      <pageSetup paperSize="9" scale="61" orientation="landscape" r:id="rId9"/>
      <headerFooter>
        <oddFooter>&amp;L&amp;1#&amp;"Calibri"&amp;10 Sensitivity: Public</oddFooter>
      </headerFooter>
    </customSheetView>
    <customSheetView guid="{7D3CEC1C-CCEC-4C4E-963E-DDD8383A68C1}" scale="80" fitToPage="1" state="hidden" topLeftCell="A4">
      <selection activeCell="C13" sqref="C13"/>
      <pageMargins left="0" right="0" top="0" bottom="0" header="0" footer="0"/>
      <pageSetup paperSize="9" scale="61" orientation="landscape" r:id="rId10"/>
      <headerFooter>
        <oddFooter>&amp;L&amp;1#&amp;"Calibri"&amp;10 Sensitivity: Public</oddFooter>
      </headerFooter>
    </customSheetView>
    <customSheetView guid="{03DD319B-D6A9-4830-871F-6D56EEAA4879}" scale="80" fitToPage="1">
      <selection activeCell="O15" sqref="O15:O16"/>
      <pageMargins left="0" right="0" top="0" bottom="0" header="0" footer="0"/>
      <pageSetup paperSize="9" scale="61" orientation="landscape" r:id="rId11"/>
      <headerFooter>
        <oddFooter>&amp;L&amp;1#&amp;"Calibri"&amp;10 Sensitivity: Public</oddFooter>
      </headerFooter>
    </customSheetView>
    <customSheetView guid="{6B324A58-5A89-471C-AD21-0822EB95E67E}" scale="80" fitToPage="1" state="hidden">
      <selection activeCell="J13" sqref="J13"/>
      <pageMargins left="0" right="0" top="0" bottom="0" header="0" footer="0"/>
      <pageSetup paperSize="9" scale="61" orientation="landscape" r:id="rId12"/>
      <headerFooter>
        <oddFooter>&amp;L&amp;1#&amp;"Calibri"&amp;10 Sensitivity: Public</oddFooter>
      </headerFooter>
    </customSheetView>
    <customSheetView guid="{613E785B-CD51-494D-B041-E8D30BF6F1EC}" scale="80" showPageBreaks="1" fitToPage="1" state="hidden">
      <selection activeCell="J13" sqref="J13"/>
      <pageMargins left="0" right="0" top="0" bottom="0" header="0" footer="0"/>
      <pageSetup paperSize="9" scale="61" orientation="landscape" r:id="rId13"/>
      <headerFooter>
        <oddFooter>&amp;L&amp;1#&amp;"Calibri"&amp;10 Sensitivity: Public</oddFooter>
      </headerFooter>
    </customSheetView>
  </customSheetViews>
  <hyperlinks>
    <hyperlink ref="D29" r:id="rId14" display="williewong@msca.com.sg" xr:uid="{00000000-0004-0000-1100-000000000000}"/>
    <hyperlink ref="D30" r:id="rId15" display="nlew@msca.com.sg" xr:uid="{00000000-0004-0000-1100-000001000000}"/>
    <hyperlink ref="D31" r:id="rId16" display="jasonlim@msca.com.sg" xr:uid="{00000000-0004-0000-1100-000002000000}"/>
    <hyperlink ref="H25" r:id="rId17" display="custsvc@msca.com.sg" xr:uid="{00000000-0004-0000-1100-000003000000}"/>
    <hyperlink ref="D33" r:id="rId18" display="hlnguyen@msca.com.sg" xr:uid="{00000000-0004-0000-1100-000004000000}"/>
    <hyperlink ref="L31" r:id="rId19" display="ytluo@msca.com.sg" xr:uid="{00000000-0004-0000-1100-000005000000}"/>
    <hyperlink ref="L25" r:id="rId20" display="sinexp@msca.com.sg" xr:uid="{00000000-0004-0000-1100-000006000000}"/>
    <hyperlink ref="L30" r:id="rId21" display="kslim@msca.com.sg" xr:uid="{00000000-0004-0000-1100-000007000000}"/>
    <hyperlink ref="D32" r:id="rId22" display="jfong@msca.com.sg " xr:uid="{00000000-0004-0000-1100-000008000000}"/>
    <hyperlink ref="L29" r:id="rId23" display="mailto:skoh@msca.com.sg" xr:uid="{00000000-0004-0000-1100-000009000000}"/>
    <hyperlink ref="D28" r:id="rId24" display="nlee@msca.com.sg" xr:uid="{00000000-0004-0000-1100-00000A000000}"/>
    <hyperlink ref="D27" r:id="rId25" display="klee@msca.com.sg" xr:uid="{00000000-0004-0000-1100-00000B000000}"/>
    <hyperlink ref="D25" r:id="rId26" display="mktg-dept@msca.com.sg" xr:uid="{00000000-0004-0000-1100-00000C000000}"/>
  </hyperlinks>
  <pageMargins left="0.7" right="0.7" top="0.75" bottom="0.75" header="0.3" footer="0.3"/>
  <pageSetup paperSize="9" scale="61" orientation="landscape" r:id="rId27"/>
  <headerFooter>
    <oddFooter>&amp;L_x000D_&amp;1#&amp;"Calibri"&amp;10&amp;K000000 Sensitivity: Public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7">
    <tabColor rgb="FF00B050"/>
    <pageSetUpPr fitToPage="1"/>
  </sheetPr>
  <dimension ref="A2:N33"/>
  <sheetViews>
    <sheetView zoomScale="85" zoomScaleNormal="100" zoomScaleSheetLayoutView="85" workbookViewId="0">
      <selection activeCell="B14" sqref="B14"/>
    </sheetView>
  </sheetViews>
  <sheetFormatPr defaultColWidth="9.140625" defaultRowHeight="17.25" customHeight="1"/>
  <cols>
    <col min="1" max="1" width="15.5703125" style="211" customWidth="1"/>
    <col min="2" max="2" width="29.42578125" style="145" customWidth="1"/>
    <col min="3" max="3" width="13.140625" style="145" customWidth="1"/>
    <col min="4" max="4" width="14.42578125" style="145" customWidth="1"/>
    <col min="5" max="9" width="17" style="145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1:14" ht="17.25" customHeight="1">
      <c r="B2" s="8" t="s">
        <v>1743</v>
      </c>
    </row>
    <row r="3" spans="1:14" ht="17.25" customHeight="1">
      <c r="B3" s="165"/>
    </row>
    <row r="4" spans="1:14" ht="17.25" customHeight="1">
      <c r="C4" s="313" t="s">
        <v>6570</v>
      </c>
      <c r="D4" s="147"/>
      <c r="E4" s="147"/>
      <c r="F4" s="147"/>
      <c r="G4" s="147"/>
      <c r="H4" s="147"/>
      <c r="I4" s="147"/>
    </row>
    <row r="5" spans="1:14" ht="17.25" customHeight="1">
      <c r="A5" s="218"/>
      <c r="B5" s="164"/>
      <c r="C5" s="164"/>
      <c r="D5" s="155"/>
      <c r="E5" s="155"/>
      <c r="F5" s="147"/>
      <c r="G5" s="147"/>
      <c r="H5" s="147"/>
      <c r="I5" s="147"/>
      <c r="J5" s="146"/>
      <c r="K5" s="146"/>
      <c r="L5" s="146"/>
      <c r="M5" s="146"/>
      <c r="N5" s="146"/>
    </row>
    <row r="6" spans="1:14" ht="24">
      <c r="A6" s="218"/>
      <c r="B6" s="177"/>
      <c r="C6" s="178" t="s">
        <v>4963</v>
      </c>
      <c r="D6" s="208" t="s">
        <v>1971</v>
      </c>
      <c r="E6" s="311" t="s">
        <v>6571</v>
      </c>
      <c r="F6" s="163" t="s">
        <v>4987</v>
      </c>
      <c r="G6" s="163" t="s">
        <v>147</v>
      </c>
      <c r="H6" s="332" t="s">
        <v>5942</v>
      </c>
      <c r="I6" s="146"/>
      <c r="J6" s="337" t="s">
        <v>6572</v>
      </c>
      <c r="K6" s="146"/>
      <c r="L6" s="146"/>
      <c r="M6" s="146"/>
      <c r="N6" s="146"/>
    </row>
    <row r="7" spans="1:14" ht="17.25" customHeight="1">
      <c r="A7" s="218"/>
      <c r="B7" s="152" t="s">
        <v>249</v>
      </c>
      <c r="C7" s="152" t="s">
        <v>250</v>
      </c>
      <c r="D7" s="209"/>
      <c r="E7" s="161" t="s">
        <v>32</v>
      </c>
      <c r="F7" s="332" t="s">
        <v>204</v>
      </c>
      <c r="G7" s="332" t="s">
        <v>2583</v>
      </c>
      <c r="H7" s="332" t="s">
        <v>163</v>
      </c>
      <c r="I7" s="146"/>
      <c r="K7" s="146"/>
      <c r="L7" s="146"/>
      <c r="M7" s="146"/>
      <c r="N7" s="146"/>
    </row>
    <row r="8" spans="1:14" ht="17.25" customHeight="1">
      <c r="A8" s="218"/>
      <c r="B8" s="216" t="s">
        <v>307</v>
      </c>
      <c r="C8" s="173" t="s">
        <v>6573</v>
      </c>
      <c r="D8" s="381">
        <v>43945</v>
      </c>
      <c r="E8" s="154"/>
      <c r="F8" s="154"/>
      <c r="G8" s="154"/>
      <c r="H8" s="154"/>
      <c r="I8" s="146"/>
      <c r="J8" s="146"/>
      <c r="K8" s="146"/>
      <c r="L8" s="146"/>
      <c r="M8" s="146"/>
      <c r="N8" s="146"/>
    </row>
    <row r="9" spans="1:14" ht="17.25" customHeight="1">
      <c r="A9" s="218"/>
      <c r="B9" s="361" t="s">
        <v>307</v>
      </c>
      <c r="C9" s="355" t="s">
        <v>6574</v>
      </c>
      <c r="D9" s="154">
        <f t="shared" ref="D9:D13" si="0">D8+7</f>
        <v>43952</v>
      </c>
      <c r="E9" s="154"/>
      <c r="F9" s="154"/>
      <c r="G9" s="154"/>
      <c r="H9" s="154"/>
      <c r="I9" s="146"/>
      <c r="J9" s="146"/>
      <c r="K9" s="146"/>
      <c r="L9" s="146"/>
      <c r="M9" s="146"/>
      <c r="N9" s="146"/>
    </row>
    <row r="10" spans="1:14" ht="17.25" customHeight="1">
      <c r="A10" s="218"/>
      <c r="B10" s="361" t="s">
        <v>307</v>
      </c>
      <c r="C10" s="355" t="s">
        <v>6575</v>
      </c>
      <c r="D10" s="154">
        <f t="shared" si="0"/>
        <v>43959</v>
      </c>
      <c r="E10" s="154"/>
      <c r="F10" s="154"/>
      <c r="G10" s="154"/>
      <c r="H10" s="154"/>
      <c r="I10" s="146"/>
      <c r="J10" s="146"/>
      <c r="K10" s="146"/>
      <c r="L10" s="146"/>
      <c r="M10" s="146"/>
      <c r="N10" s="146"/>
    </row>
    <row r="11" spans="1:14" ht="17.25" customHeight="1">
      <c r="A11" s="218"/>
      <c r="B11" s="361" t="s">
        <v>307</v>
      </c>
      <c r="C11" s="355" t="s">
        <v>6576</v>
      </c>
      <c r="D11" s="154">
        <f t="shared" si="0"/>
        <v>43966</v>
      </c>
      <c r="E11" s="154"/>
      <c r="F11" s="154"/>
      <c r="G11" s="154"/>
      <c r="H11" s="154"/>
      <c r="I11" s="146"/>
      <c r="J11" s="146"/>
      <c r="K11" s="146"/>
      <c r="L11" s="146"/>
      <c r="M11" s="146"/>
      <c r="N11" s="146"/>
    </row>
    <row r="12" spans="1:14" ht="17.25" customHeight="1">
      <c r="A12" s="218"/>
      <c r="B12" s="356" t="s">
        <v>5734</v>
      </c>
      <c r="C12" s="355" t="s">
        <v>6577</v>
      </c>
      <c r="D12" s="353">
        <v>43973</v>
      </c>
      <c r="E12" s="353">
        <f t="shared" ref="E12:E13" si="1">D12+5</f>
        <v>43978</v>
      </c>
      <c r="F12" s="353">
        <f t="shared" ref="F12:F13" si="2">D12+9</f>
        <v>43982</v>
      </c>
      <c r="G12" s="353">
        <f t="shared" ref="G12:G13" si="3">D12+12</f>
        <v>43985</v>
      </c>
      <c r="H12" s="353">
        <f t="shared" ref="H12" si="4">D12+15</f>
        <v>43988</v>
      </c>
      <c r="I12" s="146" t="s">
        <v>6578</v>
      </c>
      <c r="J12" s="146"/>
      <c r="K12" s="146"/>
      <c r="L12" s="146"/>
      <c r="M12" s="146"/>
      <c r="N12" s="146"/>
    </row>
    <row r="13" spans="1:14" ht="17.25" customHeight="1">
      <c r="A13" s="218"/>
      <c r="B13" s="356" t="s">
        <v>5729</v>
      </c>
      <c r="C13" s="355" t="s">
        <v>6579</v>
      </c>
      <c r="D13" s="353">
        <f t="shared" si="0"/>
        <v>43980</v>
      </c>
      <c r="E13" s="353">
        <f t="shared" si="1"/>
        <v>43985</v>
      </c>
      <c r="F13" s="353">
        <f t="shared" si="2"/>
        <v>43989</v>
      </c>
      <c r="G13" s="353">
        <f t="shared" si="3"/>
        <v>43992</v>
      </c>
      <c r="H13" s="154"/>
      <c r="I13" s="146"/>
      <c r="J13" s="146"/>
      <c r="K13" s="146"/>
      <c r="L13" s="146"/>
      <c r="M13" s="146"/>
      <c r="N13" s="146"/>
    </row>
    <row r="14" spans="1:14" ht="17.25" customHeight="1">
      <c r="A14" s="218"/>
      <c r="B14" s="356" t="s">
        <v>5738</v>
      </c>
      <c r="C14" s="355" t="s">
        <v>6580</v>
      </c>
      <c r="D14" s="353">
        <v>43987</v>
      </c>
      <c r="E14" s="353">
        <f t="shared" ref="E14" si="5">D14+5</f>
        <v>43992</v>
      </c>
      <c r="F14" s="353">
        <f t="shared" ref="F14" si="6">D14+9</f>
        <v>43996</v>
      </c>
      <c r="G14" s="353">
        <f t="shared" ref="G14" si="7">D14+12</f>
        <v>43999</v>
      </c>
      <c r="H14" s="154"/>
      <c r="I14" s="146"/>
      <c r="J14" s="146"/>
      <c r="K14" s="146"/>
      <c r="L14" s="146"/>
      <c r="M14" s="146"/>
      <c r="N14" s="146"/>
    </row>
    <row r="15" spans="1:14" ht="17.25" customHeight="1">
      <c r="A15" s="218"/>
      <c r="B15" s="361" t="s">
        <v>307</v>
      </c>
      <c r="C15" s="355" t="s">
        <v>6581</v>
      </c>
      <c r="D15" s="154">
        <v>43994</v>
      </c>
      <c r="E15" s="154"/>
      <c r="F15" s="154"/>
      <c r="G15" s="154"/>
      <c r="H15" s="154"/>
      <c r="I15" s="146"/>
      <c r="J15" s="146"/>
      <c r="K15" s="146"/>
      <c r="L15" s="146"/>
      <c r="M15" s="146"/>
      <c r="N15" s="146"/>
    </row>
    <row r="16" spans="1:14" ht="17.25" customHeight="1">
      <c r="A16" s="218"/>
      <c r="B16" s="356" t="s">
        <v>5312</v>
      </c>
      <c r="C16" s="355" t="s">
        <v>6582</v>
      </c>
      <c r="D16" s="353">
        <v>44008</v>
      </c>
      <c r="E16" s="353">
        <f t="shared" ref="E16" si="8">D16+5</f>
        <v>44013</v>
      </c>
      <c r="F16" s="353">
        <f t="shared" ref="F16" si="9">D16+9</f>
        <v>44017</v>
      </c>
      <c r="G16" s="353">
        <f t="shared" ref="G16" si="10">D16+12</f>
        <v>44020</v>
      </c>
      <c r="H16" s="154"/>
      <c r="I16" s="146"/>
      <c r="J16" s="146"/>
      <c r="K16" s="146"/>
      <c r="L16" s="146"/>
      <c r="M16" s="146"/>
      <c r="N16" s="146"/>
    </row>
    <row r="17" spans="1:14" ht="17.25" customHeight="1">
      <c r="A17" s="218"/>
      <c r="B17" s="164"/>
      <c r="C17" s="148"/>
      <c r="D17" s="155"/>
      <c r="E17" s="155"/>
      <c r="F17" s="155"/>
      <c r="G17" s="155"/>
      <c r="H17" s="155"/>
      <c r="I17" s="146"/>
      <c r="J17" s="146"/>
      <c r="K17" s="146"/>
      <c r="L17" s="146"/>
      <c r="M17" s="146"/>
      <c r="N17" s="146"/>
    </row>
    <row r="18" spans="1:14" ht="17.25" customHeight="1">
      <c r="A18" s="218"/>
      <c r="B18" s="1681" t="s">
        <v>6583</v>
      </c>
      <c r="C18" s="1681"/>
      <c r="D18" s="1681"/>
      <c r="E18" s="1681"/>
      <c r="F18" s="1681"/>
      <c r="G18" s="1681"/>
      <c r="H18" s="1681"/>
      <c r="I18" s="146"/>
      <c r="J18" s="146"/>
      <c r="K18" s="146"/>
      <c r="L18" s="146"/>
      <c r="M18" s="146"/>
      <c r="N18" s="146"/>
    </row>
    <row r="19" spans="1:14" ht="17.25" customHeight="1">
      <c r="A19" s="218"/>
      <c r="B19" s="164"/>
      <c r="C19" s="148"/>
      <c r="D19" s="155"/>
      <c r="E19" s="155"/>
      <c r="F19" s="155"/>
      <c r="G19" s="155"/>
      <c r="H19" s="155"/>
      <c r="I19" s="146"/>
      <c r="J19" s="146"/>
      <c r="K19" s="146"/>
      <c r="L19" s="146"/>
      <c r="M19" s="146"/>
      <c r="N19" s="146"/>
    </row>
    <row r="20" spans="1:14" ht="17.25" customHeight="1">
      <c r="A20" s="262"/>
      <c r="B20" s="157" t="s">
        <v>464</v>
      </c>
      <c r="G20" s="146"/>
      <c r="H20" s="146"/>
      <c r="I20" s="146"/>
      <c r="J20" s="146"/>
      <c r="K20" s="159"/>
      <c r="L20" s="159"/>
      <c r="M20" s="159"/>
      <c r="N20" s="159"/>
    </row>
    <row r="21" spans="1:14" ht="17.25" customHeight="1">
      <c r="A21" s="262"/>
      <c r="B21" s="157"/>
      <c r="J21" s="159"/>
      <c r="K21" s="159"/>
      <c r="L21" s="159"/>
      <c r="M21" s="159"/>
      <c r="N21" s="159"/>
    </row>
    <row r="22" spans="1:14" s="159" customFormat="1" ht="17.25" customHeight="1">
      <c r="A22" s="212"/>
      <c r="B22" s="192" t="s">
        <v>465</v>
      </c>
      <c r="C22" s="193"/>
      <c r="D22" s="193"/>
      <c r="E22" s="194"/>
      <c r="F22" s="195" t="s">
        <v>1879</v>
      </c>
      <c r="G22" s="195"/>
      <c r="H22" s="193"/>
      <c r="I22" s="193"/>
      <c r="J22" s="195" t="s">
        <v>467</v>
      </c>
      <c r="K22" s="195"/>
      <c r="L22" s="195"/>
      <c r="M22" s="193"/>
      <c r="N22" s="196"/>
    </row>
    <row r="23" spans="1:14" s="159" customFormat="1" ht="17.25" customHeight="1">
      <c r="A23" s="212"/>
      <c r="B23" s="197" t="s">
        <v>468</v>
      </c>
      <c r="C23" s="193"/>
      <c r="D23" s="198" t="s">
        <v>469</v>
      </c>
      <c r="E23" s="199"/>
      <c r="F23" s="197" t="s">
        <v>470</v>
      </c>
      <c r="G23" s="193"/>
      <c r="H23" s="198" t="s">
        <v>471</v>
      </c>
      <c r="I23" s="193"/>
      <c r="J23" s="197" t="s">
        <v>472</v>
      </c>
      <c r="K23" s="193"/>
      <c r="L23" s="198" t="s">
        <v>473</v>
      </c>
      <c r="M23" s="193"/>
      <c r="N23" s="196"/>
    </row>
    <row r="24" spans="1:14" s="159" customFormat="1" ht="17.25" customHeight="1">
      <c r="A24" s="213"/>
      <c r="B24" s="201" t="s">
        <v>6422</v>
      </c>
      <c r="C24" s="202" t="s">
        <v>6423</v>
      </c>
      <c r="D24" s="203" t="s">
        <v>6424</v>
      </c>
      <c r="E24" s="197"/>
      <c r="F24" s="254" t="e">
        <f>#REF!</f>
        <v>#REF!</v>
      </c>
      <c r="G24" s="254" t="e">
        <f>#REF!</f>
        <v>#REF!</v>
      </c>
      <c r="H24" s="110" t="e">
        <f>#REF!</f>
        <v>#REF!</v>
      </c>
      <c r="I24" s="193"/>
      <c r="J24" s="201" t="s">
        <v>479</v>
      </c>
      <c r="K24" s="202" t="s">
        <v>1880</v>
      </c>
      <c r="L24" s="203" t="s">
        <v>480</v>
      </c>
      <c r="M24" s="193"/>
      <c r="N24" s="196"/>
    </row>
    <row r="25" spans="1:14" s="159" customFormat="1" ht="17.25" customHeight="1">
      <c r="A25" s="212"/>
      <c r="B25" s="201" t="s">
        <v>6425</v>
      </c>
      <c r="C25" s="202" t="s">
        <v>6426</v>
      </c>
      <c r="D25" s="203" t="s">
        <v>6427</v>
      </c>
      <c r="E25" s="197"/>
      <c r="F25" s="254" t="e">
        <f>#REF!</f>
        <v>#REF!</v>
      </c>
      <c r="G25" s="254" t="e">
        <f>#REF!</f>
        <v>#REF!</v>
      </c>
      <c r="H25" s="110" t="e">
        <f>#REF!</f>
        <v>#REF!</v>
      </c>
      <c r="I25" s="193"/>
      <c r="J25" s="201" t="s">
        <v>486</v>
      </c>
      <c r="K25" s="202" t="s">
        <v>1881</v>
      </c>
      <c r="L25" s="203" t="s">
        <v>487</v>
      </c>
      <c r="M25" s="193"/>
      <c r="N25" s="196"/>
    </row>
    <row r="26" spans="1:14" s="159" customFormat="1" ht="17.25" customHeight="1">
      <c r="A26" s="212"/>
      <c r="B26" s="201" t="s">
        <v>1882</v>
      </c>
      <c r="C26" s="202" t="s">
        <v>6428</v>
      </c>
      <c r="D26" s="203" t="s">
        <v>1883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1884</v>
      </c>
      <c r="K26" s="202" t="s">
        <v>1885</v>
      </c>
      <c r="L26" s="203" t="s">
        <v>1886</v>
      </c>
      <c r="M26" s="193"/>
      <c r="N26" s="196"/>
    </row>
    <row r="27" spans="1:14" s="159" customFormat="1" ht="17.25" customHeight="1">
      <c r="A27" s="212"/>
      <c r="B27" s="201" t="s">
        <v>6429</v>
      </c>
      <c r="C27" s="202" t="s">
        <v>6430</v>
      </c>
      <c r="D27" s="203" t="s">
        <v>6431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500</v>
      </c>
      <c r="K27" s="202" t="s">
        <v>1887</v>
      </c>
      <c r="L27" s="203" t="s">
        <v>501</v>
      </c>
      <c r="M27" s="193"/>
      <c r="N27" s="196"/>
    </row>
    <row r="28" spans="1:14" s="159" customFormat="1" ht="17.25" customHeight="1">
      <c r="A28" s="212"/>
      <c r="B28" s="201" t="s">
        <v>481</v>
      </c>
      <c r="C28" s="202" t="s">
        <v>6432</v>
      </c>
      <c r="D28" s="203" t="s">
        <v>482</v>
      </c>
      <c r="E28" s="197"/>
      <c r="F28" s="201"/>
      <c r="G28" s="202"/>
      <c r="H28" s="203"/>
      <c r="I28" s="193"/>
      <c r="J28" s="201" t="s">
        <v>507</v>
      </c>
      <c r="K28" s="202" t="s">
        <v>1889</v>
      </c>
      <c r="L28" s="203" t="s">
        <v>508</v>
      </c>
      <c r="M28" s="193"/>
      <c r="N28" s="196"/>
    </row>
    <row r="29" spans="1:14" s="159" customFormat="1" ht="17.25" customHeight="1">
      <c r="A29" s="212"/>
      <c r="B29" s="201" t="s">
        <v>6433</v>
      </c>
      <c r="C29" s="202" t="s">
        <v>6434</v>
      </c>
      <c r="D29" s="203" t="s">
        <v>6435</v>
      </c>
      <c r="E29" s="197"/>
      <c r="F29" s="201"/>
      <c r="G29" s="202"/>
      <c r="H29" s="203"/>
      <c r="I29" s="193"/>
      <c r="J29" s="201" t="s">
        <v>1892</v>
      </c>
      <c r="K29" s="202" t="s">
        <v>1893</v>
      </c>
      <c r="L29" s="203" t="s">
        <v>1894</v>
      </c>
      <c r="M29" s="193"/>
      <c r="N29" s="196"/>
    </row>
    <row r="30" spans="1:14" s="159" customFormat="1" ht="17.25" customHeight="1">
      <c r="A30" s="212"/>
      <c r="B30" s="201" t="s">
        <v>6436</v>
      </c>
      <c r="C30" s="202" t="s">
        <v>6437</v>
      </c>
      <c r="D30" s="203" t="s">
        <v>6438</v>
      </c>
      <c r="E30" s="197"/>
      <c r="F30" s="196"/>
      <c r="G30" s="196"/>
      <c r="H30" s="196"/>
      <c r="I30" s="193"/>
      <c r="J30" s="201"/>
      <c r="K30" s="202"/>
      <c r="L30" s="203"/>
      <c r="M30" s="193"/>
      <c r="N30" s="196"/>
    </row>
    <row r="31" spans="1:14" s="159" customFormat="1" ht="17.25" customHeight="1">
      <c r="A31" s="212"/>
      <c r="B31" s="201" t="s">
        <v>6439</v>
      </c>
      <c r="C31" s="202" t="s">
        <v>6440</v>
      </c>
      <c r="D31" s="203" t="s">
        <v>6441</v>
      </c>
      <c r="E31" s="197"/>
      <c r="F31" s="201"/>
      <c r="G31" s="197"/>
      <c r="H31" s="203"/>
      <c r="I31" s="193"/>
      <c r="J31" s="197"/>
      <c r="K31" s="193"/>
      <c r="L31" s="198"/>
      <c r="M31" s="193"/>
      <c r="N31" s="196"/>
    </row>
    <row r="32" spans="1:14" ht="17.25" customHeight="1">
      <c r="A32" s="214"/>
      <c r="B32" s="196"/>
      <c r="C32" s="196"/>
      <c r="D32" s="204"/>
      <c r="E32" s="204"/>
      <c r="F32" s="201"/>
      <c r="G32" s="197"/>
      <c r="H32" s="203"/>
      <c r="I32" s="193"/>
      <c r="J32" s="18"/>
      <c r="K32" s="18"/>
      <c r="L32" s="18"/>
      <c r="M32" s="193"/>
      <c r="N32" s="196"/>
    </row>
    <row r="33" spans="1:14" ht="17.25" customHeight="1">
      <c r="A33" s="214"/>
      <c r="B33" s="193" t="s">
        <v>1897</v>
      </c>
      <c r="C33" s="193" t="s">
        <v>1898</v>
      </c>
      <c r="D33" s="205"/>
      <c r="E33" s="193"/>
      <c r="F33" s="193" t="s">
        <v>1899</v>
      </c>
      <c r="G33" s="206" t="s">
        <v>1900</v>
      </c>
      <c r="H33" s="196"/>
      <c r="I33" s="193"/>
      <c r="J33" s="193" t="s">
        <v>1899</v>
      </c>
      <c r="K33" s="193" t="s">
        <v>1901</v>
      </c>
      <c r="L33" s="196"/>
      <c r="M33" s="196"/>
      <c r="N33" s="196"/>
    </row>
  </sheetData>
  <customSheetViews>
    <customSheetView guid="{1ECD3B71-3848-4973-92B4-4B4B149BC657}" scale="85" fitToPage="1" state="hidden">
      <selection activeCell="G11" sqref="G11"/>
      <pageMargins left="0" right="0" top="0" bottom="0" header="0" footer="0"/>
      <pageSetup paperSize="9" scale="65" orientation="landscape" r:id="rId1"/>
      <headerFooter>
        <oddFooter>&amp;L&amp;1#&amp;"Calibri"&amp;10 Sensitivity: Public</oddFooter>
      </headerFooter>
    </customSheetView>
    <customSheetView guid="{BA712AC7-4015-4F77-9461-7852ED983D52}" scale="85" showPageBreaks="1" fitToPage="1" printArea="1">
      <selection activeCell="F11" sqref="F11"/>
      <pageMargins left="0" right="0" top="0" bottom="0" header="0" footer="0"/>
      <pageSetup paperSize="9" scale="65" orientation="landscape" r:id="rId2"/>
    </customSheetView>
    <customSheetView guid="{081BDD81-EE06-4095-AD37-7E4189D26072}" scale="85" fitToPage="1">
      <selection activeCell="E23" sqref="E23"/>
      <pageMargins left="0" right="0" top="0" bottom="0" header="0" footer="0"/>
      <pageSetup paperSize="9" scale="58" orientation="landscape" r:id="rId3"/>
    </customSheetView>
    <customSheetView guid="{9E7EEAA3-A5FB-49FD-8C3A-1AF14EAE95FB}" scale="85" showPageBreaks="1" fitToPage="1" printArea="1">
      <selection activeCell="E15" sqref="E15"/>
      <pageMargins left="0" right="0" top="0" bottom="0" header="0" footer="0"/>
      <pageSetup paperSize="9" scale="58" orientation="landscape" r:id="rId4"/>
    </customSheetView>
    <customSheetView guid="{2EFCC4AA-DFFF-400E-B34F-BF7B9FA2A1FF}" showPageBreaks="1" fitToPage="1" printArea="1">
      <selection activeCell="L13" sqref="L13"/>
      <pageMargins left="0" right="0" top="0" bottom="0" header="0" footer="0"/>
      <pageSetup paperSize="9" scale="65" orientation="landscape" r:id="rId5"/>
    </customSheetView>
    <customSheetView guid="{3485952D-0C31-4884-9EDF-552F3D1B124B}" scale="85" showPageBreaks="1" fitToPage="1" printArea="1">
      <selection activeCell="F58" sqref="F58"/>
      <pageMargins left="0" right="0" top="0" bottom="0" header="0" footer="0"/>
      <pageSetup paperSize="9" scale="65" orientation="landscape" r:id="rId6"/>
      <headerFooter>
        <oddFooter>&amp;L&amp;1#&amp;"Calibri"&amp;10 Sensitivity: Internal</oddFooter>
      </headerFooter>
    </customSheetView>
    <customSheetView guid="{3FEF6608-25EF-43D8-8468-19FFFC3BCE74}" scale="85" showPageBreaks="1" fitToPage="1" printArea="1">
      <selection activeCell="I16" sqref="I16"/>
      <pageMargins left="0" right="0" top="0" bottom="0" header="0" footer="0"/>
      <pageSetup paperSize="9" scale="65" orientation="landscape" r:id="rId7"/>
      <headerFooter>
        <oddFooter>&amp;L&amp;1#&amp;"Calibri"&amp;10 Sensitivity: Public</oddFooter>
      </headerFooter>
    </customSheetView>
    <customSheetView guid="{8773B614-CBE7-474E-B57F-0A27A3791CF3}" scale="85" showPageBreaks="1" fitToPage="1" printArea="1" state="hidden">
      <selection activeCell="F6" sqref="F6"/>
      <pageMargins left="0" right="0" top="0" bottom="0" header="0" footer="0"/>
      <pageSetup paperSize="9" scale="65" orientation="landscape" r:id="rId8"/>
    </customSheetView>
    <customSheetView guid="{1BFD2ADD-60C4-4334-9BDE-E3C6DD17BEED}" scale="85" fitToPage="1">
      <selection activeCell="H21" sqref="H21"/>
      <pageMargins left="0" right="0" top="0" bottom="0" header="0" footer="0"/>
      <pageSetup paperSize="9" scale="63" orientation="landscape" r:id="rId9"/>
      <headerFooter>
        <oddFooter>&amp;L&amp;1#&amp;"Calibri"&amp;10 Sensitivity: Public</oddFooter>
      </headerFooter>
    </customSheetView>
    <customSheetView guid="{7D3CEC1C-CCEC-4C4E-963E-DDD8383A68C1}" scale="85" showPageBreaks="1" fitToPage="1" printArea="1">
      <selection activeCell="H18" sqref="H18"/>
      <pageMargins left="0" right="0" top="0" bottom="0" header="0" footer="0"/>
      <pageSetup paperSize="9" scale="63" orientation="landscape" r:id="rId10"/>
      <headerFooter>
        <oddFooter>&amp;L&amp;1#&amp;"Calibri"&amp;10 Sensitivity: Public</oddFooter>
      </headerFooter>
    </customSheetView>
    <customSheetView guid="{03DD319B-D6A9-4830-871F-6D56EEAA4879}" scale="85" showPageBreaks="1" fitToPage="1" printArea="1">
      <selection activeCell="D13" sqref="D13"/>
      <pageMargins left="0" right="0" top="0" bottom="0" header="0" footer="0"/>
      <pageSetup paperSize="9" scale="63" orientation="landscape" r:id="rId11"/>
      <headerFooter>
        <oddFooter>&amp;L&amp;1#&amp;"Calibri"&amp;10 Sensitivity: Public</oddFooter>
      </headerFooter>
    </customSheetView>
    <customSheetView guid="{6B324A58-5A89-471C-AD21-0822EB95E67E}" scale="85" fitToPage="1">
      <selection activeCell="A8" sqref="A8:XFD9"/>
      <pageMargins left="0" right="0" top="0" bottom="0" header="0" footer="0"/>
      <pageSetup paperSize="9" scale="63" orientation="landscape" r:id="rId12"/>
      <headerFooter>
        <oddFooter>&amp;L&amp;1#&amp;"Calibri"&amp;10 Sensitivity: Public</oddFooter>
      </headerFooter>
    </customSheetView>
    <customSheetView guid="{613E785B-CD51-494D-B041-E8D30BF6F1EC}" scale="85" showPageBreaks="1" fitToPage="1" printArea="1">
      <selection activeCell="B6" sqref="B6:G15"/>
      <pageMargins left="0" right="0" top="0" bottom="0" header="0" footer="0"/>
      <pageSetup paperSize="9" scale="63" orientation="landscape" r:id="rId13"/>
      <headerFooter>
        <oddFooter>&amp;L&amp;1#&amp;"Calibri"&amp;10 Sensitivity: Public</oddFooter>
      </headerFooter>
    </customSheetView>
  </customSheetViews>
  <mergeCells count="1">
    <mergeCell ref="B18:H18"/>
  </mergeCells>
  <hyperlinks>
    <hyperlink ref="D27" r:id="rId14" display="williewong@msca.com.sg" xr:uid="{00000000-0004-0000-1400-000000000000}"/>
    <hyperlink ref="D28" r:id="rId15" display="nlew@msca.com.sg" xr:uid="{00000000-0004-0000-1400-000001000000}"/>
    <hyperlink ref="D29" r:id="rId16" display="jasonlim@msca.com.sg" xr:uid="{00000000-0004-0000-1400-000002000000}"/>
    <hyperlink ref="H23" r:id="rId17" display="custsvc@msca.com.sg" xr:uid="{00000000-0004-0000-1400-000003000000}"/>
    <hyperlink ref="D31" r:id="rId18" display="hlnguyen@msca.com.sg" xr:uid="{00000000-0004-0000-1400-000004000000}"/>
    <hyperlink ref="L29" r:id="rId19" display="ytluo@msca.com.sg" xr:uid="{00000000-0004-0000-1400-000005000000}"/>
    <hyperlink ref="L23" r:id="rId20" display="sinexp@msca.com.sg" xr:uid="{00000000-0004-0000-1400-000006000000}"/>
    <hyperlink ref="L28" r:id="rId21" display="kslim@msca.com.sg" xr:uid="{00000000-0004-0000-1400-000007000000}"/>
    <hyperlink ref="D30" r:id="rId22" display="jfong@msca.com.sg " xr:uid="{00000000-0004-0000-1400-000008000000}"/>
    <hyperlink ref="L27" r:id="rId23" display="mailto:skoh@msca.com.sg" xr:uid="{00000000-0004-0000-1400-000009000000}"/>
    <hyperlink ref="D26" r:id="rId24" display="nlee@msca.com.sg" xr:uid="{00000000-0004-0000-1400-00000A000000}"/>
    <hyperlink ref="D25" r:id="rId25" display="klee@msca.com.sg" xr:uid="{00000000-0004-0000-1400-00000B000000}"/>
    <hyperlink ref="D23" r:id="rId26" display="mktg-dept@msca.com.sg" xr:uid="{00000000-0004-0000-1400-00000C000000}"/>
  </hyperlinks>
  <pageMargins left="0.70866141732283472" right="0.70866141732283472" top="0.74803149606299213" bottom="0.74803149606299213" header="0.31496062992125984" footer="0.31496062992125984"/>
  <pageSetup paperSize="9" scale="63" orientation="landscape" r:id="rId27"/>
  <headerFooter>
    <oddFooter>&amp;L_x000D_&amp;1#&amp;"Calibri"&amp;10&amp;K000000 Sensitivity: Public</oddFooter>
  </headerFooter>
  <legacyDrawing r:id="rId28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8">
    <tabColor rgb="FF00B050"/>
    <pageSetUpPr fitToPage="1"/>
  </sheetPr>
  <dimension ref="A2:L27"/>
  <sheetViews>
    <sheetView zoomScale="75" zoomScaleNormal="75" zoomScaleSheetLayoutView="75" workbookViewId="0">
      <selection activeCell="F11" sqref="F11"/>
    </sheetView>
  </sheetViews>
  <sheetFormatPr defaultColWidth="9.140625" defaultRowHeight="14.45"/>
  <cols>
    <col min="1" max="1" width="15.7109375" style="267" customWidth="1"/>
    <col min="2" max="2" width="30" style="264" customWidth="1"/>
    <col min="3" max="3" width="14" style="264" customWidth="1"/>
    <col min="4" max="4" width="18" style="264" customWidth="1"/>
    <col min="5" max="9" width="19.140625" style="264" customWidth="1"/>
    <col min="10" max="11" width="19.28515625" style="266" customWidth="1"/>
    <col min="12" max="12" width="9.140625" style="266"/>
    <col min="13" max="13" width="4.140625" style="266" customWidth="1"/>
    <col min="14" max="16384" width="9.140625" style="266"/>
  </cols>
  <sheetData>
    <row r="2" spans="2:12" ht="33.6">
      <c r="B2" s="263" t="s">
        <v>6584</v>
      </c>
      <c r="J2" s="265"/>
      <c r="K2" s="265"/>
      <c r="L2" s="265"/>
    </row>
    <row r="3" spans="2:12" ht="19.5" customHeight="1">
      <c r="B3" s="268"/>
      <c r="C3" s="269" t="s">
        <v>6585</v>
      </c>
      <c r="D3" s="268"/>
      <c r="E3" s="268"/>
      <c r="F3" s="268"/>
      <c r="G3" s="270"/>
      <c r="H3" s="270"/>
      <c r="I3" s="270"/>
      <c r="J3" s="271"/>
    </row>
    <row r="4" spans="2:12">
      <c r="B4" s="283"/>
      <c r="F4" s="270"/>
      <c r="G4" s="280"/>
      <c r="H4" s="280"/>
      <c r="J4" s="280"/>
      <c r="K4" s="272"/>
      <c r="L4" s="284"/>
    </row>
    <row r="5" spans="2:12" ht="28.9">
      <c r="B5" s="273"/>
      <c r="C5" s="273" t="s">
        <v>4063</v>
      </c>
      <c r="D5" s="302" t="s">
        <v>1971</v>
      </c>
      <c r="E5" s="274" t="s">
        <v>4987</v>
      </c>
      <c r="F5" s="272"/>
      <c r="G5" s="270" t="s">
        <v>6586</v>
      </c>
      <c r="H5" s="270" t="s">
        <v>6587</v>
      </c>
      <c r="J5" s="272"/>
      <c r="L5" s="284"/>
    </row>
    <row r="6" spans="2:12">
      <c r="B6" s="276" t="s">
        <v>249</v>
      </c>
      <c r="C6" s="276" t="s">
        <v>250</v>
      </c>
      <c r="D6" s="303"/>
      <c r="E6" s="277" t="s">
        <v>98</v>
      </c>
      <c r="F6" s="272"/>
      <c r="G6" s="280"/>
      <c r="H6" s="280"/>
      <c r="J6" s="272"/>
      <c r="L6" s="284"/>
    </row>
    <row r="7" spans="2:12">
      <c r="B7" s="281" t="s">
        <v>6588</v>
      </c>
      <c r="C7" s="282" t="s">
        <v>6589</v>
      </c>
      <c r="D7" s="388">
        <v>43267</v>
      </c>
      <c r="E7" s="388">
        <f t="shared" ref="E7:E9" si="0">D7+8</f>
        <v>43275</v>
      </c>
      <c r="F7" s="272"/>
      <c r="G7" s="280">
        <f t="shared" ref="G7:G13" si="1">E7+14</f>
        <v>43289</v>
      </c>
      <c r="H7" s="280">
        <f t="shared" ref="H7:H13" si="2">E7+8</f>
        <v>43283</v>
      </c>
      <c r="J7" s="272"/>
      <c r="L7" s="272"/>
    </row>
    <row r="8" spans="2:12">
      <c r="B8" s="281" t="s">
        <v>5261</v>
      </c>
      <c r="C8" s="282" t="s">
        <v>6590</v>
      </c>
      <c r="D8" s="388">
        <f t="shared" ref="D8:D13" si="3">D7+7</f>
        <v>43274</v>
      </c>
      <c r="E8" s="388">
        <f t="shared" si="0"/>
        <v>43282</v>
      </c>
      <c r="F8" s="272"/>
      <c r="G8" s="280">
        <f t="shared" si="1"/>
        <v>43296</v>
      </c>
      <c r="H8" s="280">
        <f t="shared" si="2"/>
        <v>43290</v>
      </c>
      <c r="J8" s="272"/>
      <c r="L8" s="272"/>
    </row>
    <row r="9" spans="2:12">
      <c r="B9" s="281" t="s">
        <v>6591</v>
      </c>
      <c r="C9" s="282" t="s">
        <v>6592</v>
      </c>
      <c r="D9" s="388">
        <f t="shared" si="3"/>
        <v>43281</v>
      </c>
      <c r="E9" s="388">
        <f t="shared" si="0"/>
        <v>43289</v>
      </c>
      <c r="F9" s="272"/>
      <c r="G9" s="280">
        <f t="shared" si="1"/>
        <v>43303</v>
      </c>
      <c r="H9" s="280">
        <f t="shared" si="2"/>
        <v>43297</v>
      </c>
      <c r="J9" s="272"/>
      <c r="L9" s="272"/>
    </row>
    <row r="10" spans="2:12">
      <c r="B10" s="278" t="s">
        <v>5280</v>
      </c>
      <c r="C10" s="279" t="s">
        <v>6593</v>
      </c>
      <c r="D10" s="389">
        <f t="shared" si="3"/>
        <v>43288</v>
      </c>
      <c r="E10" s="390">
        <f t="shared" ref="E10:E12" si="4">D10+8</f>
        <v>43296</v>
      </c>
      <c r="F10" s="272"/>
      <c r="G10" s="280">
        <f t="shared" si="1"/>
        <v>43310</v>
      </c>
      <c r="H10" s="280">
        <f t="shared" si="2"/>
        <v>43304</v>
      </c>
      <c r="J10" s="272"/>
      <c r="L10" s="272"/>
    </row>
    <row r="11" spans="2:12">
      <c r="B11" s="278" t="s">
        <v>6594</v>
      </c>
      <c r="C11" s="279" t="s">
        <v>6595</v>
      </c>
      <c r="D11" s="389">
        <f t="shared" si="3"/>
        <v>43295</v>
      </c>
      <c r="E11" s="389">
        <v>43304</v>
      </c>
      <c r="F11" s="272"/>
      <c r="G11" s="280">
        <f t="shared" si="1"/>
        <v>43318</v>
      </c>
      <c r="H11" s="280">
        <f t="shared" si="2"/>
        <v>43312</v>
      </c>
      <c r="J11" s="272"/>
      <c r="L11" s="272"/>
    </row>
    <row r="12" spans="2:12">
      <c r="B12" s="278" t="s">
        <v>5237</v>
      </c>
      <c r="C12" s="279" t="s">
        <v>6596</v>
      </c>
      <c r="D12" s="389">
        <f t="shared" si="3"/>
        <v>43302</v>
      </c>
      <c r="E12" s="389">
        <f t="shared" si="4"/>
        <v>43310</v>
      </c>
      <c r="F12" s="272"/>
      <c r="G12" s="280">
        <f t="shared" si="1"/>
        <v>43324</v>
      </c>
      <c r="H12" s="280">
        <f t="shared" si="2"/>
        <v>43318</v>
      </c>
      <c r="J12" s="272"/>
      <c r="L12" s="272"/>
    </row>
    <row r="13" spans="2:12">
      <c r="B13" s="278" t="s">
        <v>6522</v>
      </c>
      <c r="C13" s="279" t="s">
        <v>6597</v>
      </c>
      <c r="D13" s="389">
        <f t="shared" si="3"/>
        <v>43309</v>
      </c>
      <c r="E13" s="389" t="s">
        <v>283</v>
      </c>
      <c r="F13" s="272"/>
      <c r="G13" s="280" t="e">
        <f t="shared" si="1"/>
        <v>#VALUE!</v>
      </c>
      <c r="H13" s="280" t="e">
        <f t="shared" si="2"/>
        <v>#VALUE!</v>
      </c>
      <c r="J13" s="272"/>
      <c r="L13" s="272"/>
    </row>
    <row r="14" spans="2:12" ht="17.25" customHeight="1">
      <c r="B14" s="283" t="s">
        <v>464</v>
      </c>
      <c r="C14" s="284"/>
      <c r="D14" s="284"/>
      <c r="E14" s="284"/>
      <c r="F14" s="270"/>
      <c r="G14" s="270"/>
      <c r="H14" s="270"/>
      <c r="I14" s="270"/>
      <c r="J14" s="270"/>
      <c r="K14" s="275"/>
      <c r="L14" s="275"/>
    </row>
    <row r="15" spans="2:12" s="271" customFormat="1" ht="15" customHeight="1">
      <c r="B15" s="283"/>
      <c r="C15" s="264"/>
      <c r="D15" s="264"/>
      <c r="E15" s="264"/>
      <c r="F15" s="270"/>
      <c r="G15" s="264"/>
      <c r="H15" s="264"/>
      <c r="I15" s="264"/>
      <c r="J15" s="264"/>
      <c r="L15" s="270"/>
    </row>
    <row r="16" spans="2:12" s="288" customFormat="1" ht="17.25" customHeight="1">
      <c r="B16" s="285" t="s">
        <v>465</v>
      </c>
      <c r="C16" s="266"/>
      <c r="D16" s="266"/>
      <c r="E16" s="286"/>
      <c r="F16" s="287" t="s">
        <v>1879</v>
      </c>
      <c r="G16" s="287"/>
      <c r="H16" s="266"/>
      <c r="I16" s="266"/>
      <c r="J16" s="287" t="s">
        <v>467</v>
      </c>
      <c r="K16" s="287"/>
      <c r="L16" s="287"/>
    </row>
    <row r="17" spans="2:12" s="288" customFormat="1" ht="17.25" customHeight="1">
      <c r="B17" s="289" t="s">
        <v>468</v>
      </c>
      <c r="C17" s="266"/>
      <c r="D17" s="290" t="s">
        <v>469</v>
      </c>
      <c r="E17" s="291"/>
      <c r="F17" s="289" t="s">
        <v>470</v>
      </c>
      <c r="G17" s="266"/>
      <c r="H17" s="290" t="s">
        <v>471</v>
      </c>
      <c r="I17" s="266"/>
      <c r="J17" s="289" t="s">
        <v>472</v>
      </c>
      <c r="K17" s="266"/>
      <c r="L17" s="290" t="s">
        <v>473</v>
      </c>
    </row>
    <row r="18" spans="2:12" s="288" customFormat="1" ht="17.25" customHeight="1">
      <c r="B18" s="292" t="s">
        <v>6422</v>
      </c>
      <c r="C18" s="293" t="s">
        <v>6423</v>
      </c>
      <c r="D18" s="294" t="s">
        <v>6424</v>
      </c>
      <c r="E18" s="289"/>
      <c r="F18" s="295" t="e">
        <f>#REF!</f>
        <v>#REF!</v>
      </c>
      <c r="G18" s="295" t="e">
        <f>#REF!</f>
        <v>#REF!</v>
      </c>
      <c r="H18" s="296" t="e">
        <f>#REF!</f>
        <v>#REF!</v>
      </c>
      <c r="I18" s="266"/>
      <c r="J18" s="292" t="s">
        <v>479</v>
      </c>
      <c r="K18" s="293" t="s">
        <v>1880</v>
      </c>
      <c r="L18" s="294" t="s">
        <v>480</v>
      </c>
    </row>
    <row r="19" spans="2:12" s="288" customFormat="1" ht="17.25" customHeight="1">
      <c r="B19" s="292" t="s">
        <v>6425</v>
      </c>
      <c r="C19" s="293" t="s">
        <v>6426</v>
      </c>
      <c r="D19" s="294" t="s">
        <v>6427</v>
      </c>
      <c r="E19" s="289"/>
      <c r="F19" s="295" t="e">
        <f>#REF!</f>
        <v>#REF!</v>
      </c>
      <c r="G19" s="295" t="e">
        <f>#REF!</f>
        <v>#REF!</v>
      </c>
      <c r="H19" s="296" t="e">
        <f>#REF!</f>
        <v>#REF!</v>
      </c>
      <c r="I19" s="266"/>
      <c r="J19" s="292" t="s">
        <v>486</v>
      </c>
      <c r="K19" s="293" t="s">
        <v>1881</v>
      </c>
      <c r="L19" s="294" t="s">
        <v>487</v>
      </c>
    </row>
    <row r="20" spans="2:12" s="288" customFormat="1" ht="17.25" customHeight="1">
      <c r="B20" s="292" t="s">
        <v>1882</v>
      </c>
      <c r="C20" s="293" t="s">
        <v>6428</v>
      </c>
      <c r="D20" s="294" t="s">
        <v>1883</v>
      </c>
      <c r="E20" s="289"/>
      <c r="F20" s="295" t="e">
        <f>#REF!</f>
        <v>#REF!</v>
      </c>
      <c r="G20" s="295" t="e">
        <f>#REF!</f>
        <v>#REF!</v>
      </c>
      <c r="H20" s="296" t="e">
        <f>#REF!</f>
        <v>#REF!</v>
      </c>
      <c r="I20" s="266"/>
      <c r="J20" s="292" t="s">
        <v>1884</v>
      </c>
      <c r="K20" s="293" t="s">
        <v>1885</v>
      </c>
      <c r="L20" s="294" t="s">
        <v>1886</v>
      </c>
    </row>
    <row r="21" spans="2:12" s="288" customFormat="1" ht="17.25" customHeight="1">
      <c r="B21" s="292" t="s">
        <v>6429</v>
      </c>
      <c r="C21" s="293" t="s">
        <v>6430</v>
      </c>
      <c r="D21" s="294" t="s">
        <v>6431</v>
      </c>
      <c r="E21" s="289"/>
      <c r="F21" s="295" t="e">
        <f>#REF!</f>
        <v>#REF!</v>
      </c>
      <c r="G21" s="295" t="e">
        <f>#REF!</f>
        <v>#REF!</v>
      </c>
      <c r="H21" s="296" t="e">
        <f>#REF!</f>
        <v>#REF!</v>
      </c>
      <c r="I21" s="266"/>
      <c r="J21" s="292" t="s">
        <v>500</v>
      </c>
      <c r="K21" s="293" t="s">
        <v>1887</v>
      </c>
      <c r="L21" s="294" t="s">
        <v>501</v>
      </c>
    </row>
    <row r="22" spans="2:12" s="288" customFormat="1" ht="17.25" customHeight="1">
      <c r="B22" s="292" t="s">
        <v>481</v>
      </c>
      <c r="C22" s="293" t="s">
        <v>6432</v>
      </c>
      <c r="D22" s="294" t="s">
        <v>482</v>
      </c>
      <c r="E22" s="289"/>
      <c r="F22" s="292"/>
      <c r="G22" s="293"/>
      <c r="H22" s="294"/>
      <c r="I22" s="266"/>
      <c r="J22" s="292" t="s">
        <v>507</v>
      </c>
      <c r="K22" s="293" t="s">
        <v>1889</v>
      </c>
      <c r="L22" s="294" t="s">
        <v>508</v>
      </c>
    </row>
    <row r="23" spans="2:12" s="288" customFormat="1" ht="17.25" customHeight="1">
      <c r="B23" s="292" t="s">
        <v>6433</v>
      </c>
      <c r="C23" s="293" t="s">
        <v>6434</v>
      </c>
      <c r="D23" s="294" t="s">
        <v>6435</v>
      </c>
      <c r="E23" s="289"/>
      <c r="F23" s="292"/>
      <c r="G23" s="293"/>
      <c r="H23" s="294"/>
      <c r="I23" s="266"/>
      <c r="J23" s="292" t="s">
        <v>1892</v>
      </c>
      <c r="K23" s="293" t="s">
        <v>1893</v>
      </c>
      <c r="L23" s="294" t="s">
        <v>1894</v>
      </c>
    </row>
    <row r="24" spans="2:12" s="288" customFormat="1" ht="17.25" customHeight="1">
      <c r="B24" s="292" t="s">
        <v>6436</v>
      </c>
      <c r="C24" s="293" t="s">
        <v>6437</v>
      </c>
      <c r="D24" s="294" t="s">
        <v>6438</v>
      </c>
      <c r="E24" s="289"/>
      <c r="F24" s="266"/>
      <c r="G24" s="266"/>
      <c r="H24" s="266"/>
      <c r="I24" s="266"/>
      <c r="J24" s="292"/>
      <c r="K24" s="293"/>
      <c r="L24" s="294"/>
    </row>
    <row r="25" spans="2:12" s="288" customFormat="1" ht="17.25" customHeight="1">
      <c r="B25" s="292" t="s">
        <v>6439</v>
      </c>
      <c r="C25" s="293" t="s">
        <v>6440</v>
      </c>
      <c r="D25" s="294" t="s">
        <v>6441</v>
      </c>
      <c r="E25" s="289"/>
      <c r="F25" s="292"/>
      <c r="G25" s="289"/>
      <c r="H25" s="294"/>
      <c r="I25" s="266"/>
      <c r="J25" s="289"/>
      <c r="K25" s="266"/>
      <c r="L25" s="290"/>
    </row>
    <row r="26" spans="2:12" s="288" customFormat="1" ht="17.25" customHeight="1">
      <c r="B26" s="266"/>
      <c r="C26" s="266"/>
      <c r="D26" s="289"/>
      <c r="E26" s="289"/>
      <c r="F26" s="292"/>
      <c r="G26" s="289"/>
      <c r="H26" s="294"/>
      <c r="I26" s="266"/>
      <c r="J26" s="266"/>
      <c r="K26" s="266"/>
      <c r="L26" s="266"/>
    </row>
    <row r="27" spans="2:12" s="288" customFormat="1" ht="17.25" customHeight="1">
      <c r="B27" s="266" t="s">
        <v>1897</v>
      </c>
      <c r="C27" s="266" t="s">
        <v>1898</v>
      </c>
      <c r="D27" s="297"/>
      <c r="E27" s="266"/>
      <c r="F27" s="266" t="s">
        <v>1899</v>
      </c>
      <c r="G27" s="298" t="s">
        <v>1900</v>
      </c>
      <c r="H27" s="266"/>
      <c r="I27" s="266"/>
      <c r="J27" s="266" t="s">
        <v>1899</v>
      </c>
      <c r="K27" s="266" t="s">
        <v>1901</v>
      </c>
      <c r="L27" s="266"/>
    </row>
  </sheetData>
  <customSheetViews>
    <customSheetView guid="{1ECD3B71-3848-4973-92B4-4B4B149BC657}" scale="75" fitToPage="1" state="hidden">
      <selection activeCell="F11" sqref="F11"/>
      <pageMargins left="0" right="0" top="0" bottom="0" header="0" footer="0"/>
      <pageSetup paperSize="9" scale="57" orientation="landscape" r:id="rId1"/>
      <headerFooter>
        <oddFooter>&amp;L&amp;1#&amp;"Calibri"&amp;10 Sensitivity: Public</oddFooter>
      </headerFooter>
    </customSheetView>
    <customSheetView guid="{BA712AC7-4015-4F77-9461-7852ED983D52}" scale="75" fitToPage="1" state="hidden">
      <selection activeCell="E10" sqref="E10"/>
      <pageMargins left="0" right="0" top="0" bottom="0" header="0" footer="0"/>
      <pageSetup paperSize="9" scale="56" orientation="landscape" r:id="rId2"/>
    </customSheetView>
    <customSheetView guid="{081BDD81-EE06-4095-AD37-7E4189D26072}" scale="75" fitToPage="1">
      <selection activeCell="C7" sqref="C7"/>
      <pageMargins left="0" right="0" top="0" bottom="0" header="0" footer="0"/>
      <pageSetup paperSize="9" scale="56" orientation="landscape" r:id="rId3"/>
    </customSheetView>
    <customSheetView guid="{9E7EEAA3-A5FB-49FD-8C3A-1AF14EAE95FB}" scale="75" fitToPage="1" state="hidden">
      <selection activeCell="E10" sqref="E10"/>
      <pageMargins left="0" right="0" top="0" bottom="0" header="0" footer="0"/>
      <pageSetup paperSize="9" scale="56" orientation="landscape" r:id="rId4"/>
    </customSheetView>
    <customSheetView guid="{2EFCC4AA-DFFF-400E-B34F-BF7B9FA2A1FF}" scale="75" fitToPage="1" state="hidden">
      <selection activeCell="E10" sqref="E10"/>
      <pageMargins left="0" right="0" top="0" bottom="0" header="0" footer="0"/>
      <pageSetup paperSize="9" scale="56" orientation="landscape" r:id="rId5"/>
    </customSheetView>
    <customSheetView guid="{3485952D-0C31-4884-9EDF-552F3D1B124B}" scale="75" showPageBreaks="1" fitToPage="1">
      <selection activeCell="C13" sqref="C13"/>
      <pageMargins left="0" right="0" top="0" bottom="0" header="0" footer="0"/>
      <pageSetup paperSize="9" scale="57" orientation="landscape" r:id="rId6"/>
      <headerFooter>
        <oddFooter>&amp;L&amp;1#&amp;"Calibri"&amp;10 Sensitivity: Internal</oddFooter>
      </headerFooter>
    </customSheetView>
    <customSheetView guid="{3FEF6608-25EF-43D8-8468-19FFFC3BCE74}" scale="75" showPageBreaks="1" fitToPage="1">
      <selection activeCell="D12" sqref="D12"/>
      <pageMargins left="0" right="0" top="0" bottom="0" header="0" footer="0"/>
      <pageSetup paperSize="9" scale="57" orientation="landscape" r:id="rId7"/>
      <headerFooter>
        <oddFooter>&amp;L&amp;1#&amp;"Calibri"&amp;10 Sensitivity: Public</oddFooter>
      </headerFooter>
    </customSheetView>
    <customSheetView guid="{8773B614-CBE7-474E-B57F-0A27A3791CF3}" scale="75" fitToPage="1" state="hidden">
      <selection activeCell="E10" sqref="E10"/>
      <pageMargins left="0" right="0" top="0" bottom="0" header="0" footer="0"/>
      <pageSetup paperSize="9" scale="56" orientation="landscape" r:id="rId8"/>
    </customSheetView>
    <customSheetView guid="{1BFD2ADD-60C4-4334-9BDE-E3C6DD17BEED}" scale="75" fitToPage="1" state="hidden">
      <selection activeCell="F11" sqref="F11"/>
      <pageMargins left="0" right="0" top="0" bottom="0" header="0" footer="0"/>
      <pageSetup paperSize="9" scale="57" orientation="landscape" r:id="rId9"/>
      <headerFooter>
        <oddFooter>&amp;L&amp;1#&amp;"Calibri"&amp;10 Sensitivity: Public</oddFooter>
      </headerFooter>
    </customSheetView>
    <customSheetView guid="{7D3CEC1C-CCEC-4C4E-963E-DDD8383A68C1}" scale="75" fitToPage="1" state="hidden">
      <selection activeCell="F11" sqref="F11"/>
      <pageMargins left="0" right="0" top="0" bottom="0" header="0" footer="0"/>
      <pageSetup paperSize="9" scale="57" orientation="landscape" r:id="rId10"/>
      <headerFooter>
        <oddFooter>&amp;L&amp;1#&amp;"Calibri"&amp;10 Sensitivity: Public</oddFooter>
      </headerFooter>
    </customSheetView>
    <customSheetView guid="{03DD319B-D6A9-4830-871F-6D56EEAA4879}" scale="75" fitToPage="1" state="hidden">
      <selection activeCell="F11" sqref="F11"/>
      <pageMargins left="0" right="0" top="0" bottom="0" header="0" footer="0"/>
      <pageSetup paperSize="9" scale="57" orientation="landscape" r:id="rId11"/>
      <headerFooter>
        <oddFooter>&amp;L&amp;1#&amp;"Calibri"&amp;10 Sensitivity: Public</oddFooter>
      </headerFooter>
    </customSheetView>
    <customSheetView guid="{6B324A58-5A89-471C-AD21-0822EB95E67E}" scale="75" fitToPage="1" state="hidden">
      <selection activeCell="F11" sqref="F11"/>
      <pageMargins left="0" right="0" top="0" bottom="0" header="0" footer="0"/>
      <pageSetup paperSize="9" scale="57" orientation="landscape" r:id="rId12"/>
      <headerFooter>
        <oddFooter>&amp;L&amp;1#&amp;"Calibri"&amp;10 Sensitivity: Public</oddFooter>
      </headerFooter>
    </customSheetView>
    <customSheetView guid="{613E785B-CD51-494D-B041-E8D30BF6F1EC}" scale="75" showPageBreaks="1" fitToPage="1" state="hidden">
      <selection activeCell="F11" sqref="F11"/>
      <pageMargins left="0" right="0" top="0" bottom="0" header="0" footer="0"/>
      <pageSetup paperSize="9" scale="57" orientation="landscape" r:id="rId13"/>
      <headerFooter>
        <oddFooter>&amp;L&amp;1#&amp;"Calibri"&amp;10 Sensitivity: Public</oddFooter>
      </headerFooter>
    </customSheetView>
  </customSheetViews>
  <hyperlinks>
    <hyperlink ref="D21" r:id="rId14" display="williewong@msca.com.sg" xr:uid="{00000000-0004-0000-1500-000000000000}"/>
    <hyperlink ref="D22" r:id="rId15" display="nlew@msca.com.sg" xr:uid="{00000000-0004-0000-1500-000001000000}"/>
    <hyperlink ref="D23" r:id="rId16" display="jasonlim@msca.com.sg" xr:uid="{00000000-0004-0000-1500-000002000000}"/>
    <hyperlink ref="D25" r:id="rId17" display="hlnguyen@msca.com.sg" xr:uid="{00000000-0004-0000-1500-000003000000}"/>
    <hyperlink ref="L23" r:id="rId18" display="ytluo@msca.com.sg" xr:uid="{00000000-0004-0000-1500-000004000000}"/>
    <hyperlink ref="L22" r:id="rId19" display="kslim@msca.com.sg" xr:uid="{00000000-0004-0000-1500-000005000000}"/>
    <hyperlink ref="D24" r:id="rId20" display="jfong@msca.com.sg " xr:uid="{00000000-0004-0000-1500-000006000000}"/>
    <hyperlink ref="L21" r:id="rId21" display="mailto:skoh@msca.com.sg" xr:uid="{00000000-0004-0000-1500-000007000000}"/>
    <hyperlink ref="D20" r:id="rId22" display="nlee@msca.com.sg" xr:uid="{00000000-0004-0000-1500-000008000000}"/>
    <hyperlink ref="D19" r:id="rId23" display="klee@msca.com.sg" xr:uid="{00000000-0004-0000-1500-000009000000}"/>
    <hyperlink ref="D17" r:id="rId24" display="mktg-dept@msca.com.sg" xr:uid="{00000000-0004-0000-1500-00000A000000}"/>
    <hyperlink ref="L17" r:id="rId25" display="sinexp@msca.com.sg" xr:uid="{00000000-0004-0000-1500-00000B000000}"/>
    <hyperlink ref="H17" r:id="rId26" display="custsvc@msca.com.sg" xr:uid="{00000000-0004-0000-1500-00000C000000}"/>
  </hyperlinks>
  <pageMargins left="0.7" right="0.7" top="0.75" bottom="0.75" header="0.3" footer="0.3"/>
  <pageSetup paperSize="9" scale="57" orientation="landscape" r:id="rId27"/>
  <headerFooter>
    <oddFooter>&amp;L_x000D_&amp;1#&amp;"Calibri"&amp;10&amp;K000000 Sensitivity: Public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9">
    <tabColor theme="8" tint="0.39997558519241921"/>
    <pageSetUpPr fitToPage="1"/>
  </sheetPr>
  <dimension ref="A2:L57"/>
  <sheetViews>
    <sheetView zoomScale="85" zoomScaleNormal="100" zoomScaleSheetLayoutView="80" workbookViewId="0">
      <selection activeCell="J12" sqref="J12"/>
    </sheetView>
  </sheetViews>
  <sheetFormatPr defaultColWidth="9.140625" defaultRowHeight="17.25" customHeight="1"/>
  <cols>
    <col min="1" max="1" width="18.5703125" style="186" customWidth="1"/>
    <col min="2" max="2" width="22.7109375" style="145" customWidth="1"/>
    <col min="3" max="3" width="13.140625" style="145" customWidth="1"/>
    <col min="4" max="4" width="12.5703125" style="145" customWidth="1"/>
    <col min="5" max="8" width="16.42578125" style="145" customWidth="1"/>
    <col min="9" max="9" width="12" style="145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7" ht="17.25" customHeight="1">
      <c r="B2" s="8" t="s">
        <v>6584</v>
      </c>
    </row>
    <row r="3" spans="2:7" ht="17.25" customHeight="1">
      <c r="B3" s="165"/>
    </row>
    <row r="4" spans="2:7" ht="17.25" customHeight="1">
      <c r="C4" s="313" t="s">
        <v>6598</v>
      </c>
      <c r="D4" s="147"/>
      <c r="E4" s="147"/>
      <c r="F4" s="147"/>
      <c r="G4" s="147"/>
    </row>
    <row r="5" spans="2:7" ht="17.25" customHeight="1">
      <c r="B5" s="169"/>
      <c r="C5" s="176"/>
      <c r="D5" s="169"/>
      <c r="E5" s="169"/>
      <c r="F5" s="169"/>
      <c r="G5" s="147"/>
    </row>
    <row r="6" spans="2:7" ht="17.25" customHeight="1">
      <c r="B6" s="207"/>
      <c r="C6" s="179" t="s">
        <v>1745</v>
      </c>
      <c r="D6" s="332" t="s">
        <v>1971</v>
      </c>
      <c r="E6" s="332" t="s">
        <v>209</v>
      </c>
      <c r="F6" s="163" t="s">
        <v>173</v>
      </c>
    </row>
    <row r="7" spans="2:7" ht="17.25" customHeight="1">
      <c r="B7" s="152" t="s">
        <v>249</v>
      </c>
      <c r="C7" s="152" t="s">
        <v>250</v>
      </c>
      <c r="D7" s="332"/>
      <c r="E7" s="332" t="s">
        <v>64</v>
      </c>
      <c r="F7" s="332" t="s">
        <v>204</v>
      </c>
    </row>
    <row r="8" spans="2:7" ht="17.25" customHeight="1">
      <c r="B8" s="172" t="s">
        <v>6599</v>
      </c>
      <c r="C8" s="175" t="s">
        <v>6600</v>
      </c>
      <c r="D8" s="322">
        <v>43332</v>
      </c>
      <c r="E8" s="322">
        <f t="shared" ref="E8" si="0">D8+7</f>
        <v>43339</v>
      </c>
      <c r="F8" s="322">
        <f t="shared" ref="F8" si="1">D8+9</f>
        <v>43341</v>
      </c>
    </row>
    <row r="9" spans="2:7" ht="17.25" customHeight="1">
      <c r="B9" s="172" t="s">
        <v>6601</v>
      </c>
      <c r="C9" s="175" t="s">
        <v>6602</v>
      </c>
      <c r="D9" s="322">
        <f t="shared" ref="D9" si="2">D8+7</f>
        <v>43339</v>
      </c>
      <c r="E9" s="322">
        <f t="shared" ref="E9" si="3">D9+7</f>
        <v>43346</v>
      </c>
      <c r="F9" s="322">
        <f t="shared" ref="F9" si="4">D9+9</f>
        <v>43348</v>
      </c>
    </row>
    <row r="10" spans="2:7" ht="17.25" customHeight="1">
      <c r="B10" s="171" t="s">
        <v>6603</v>
      </c>
      <c r="C10" s="173" t="s">
        <v>6604</v>
      </c>
      <c r="D10" s="320">
        <v>43351</v>
      </c>
      <c r="E10" s="154">
        <f t="shared" ref="E10" si="5">D10+7</f>
        <v>43358</v>
      </c>
      <c r="F10" s="320">
        <v>43357</v>
      </c>
    </row>
    <row r="11" spans="2:7" ht="17.25" customHeight="1">
      <c r="B11" s="157"/>
    </row>
    <row r="12" spans="2:7" ht="17.25" customHeight="1">
      <c r="B12" s="157"/>
    </row>
    <row r="13" spans="2:7" ht="17.25" customHeight="1">
      <c r="B13" s="207"/>
      <c r="C13" s="179" t="s">
        <v>1745</v>
      </c>
      <c r="D13" s="332" t="s">
        <v>1971</v>
      </c>
      <c r="E13" s="332" t="s">
        <v>92</v>
      </c>
      <c r="F13" s="332" t="s">
        <v>97</v>
      </c>
      <c r="G13" s="332" t="s">
        <v>6605</v>
      </c>
    </row>
    <row r="14" spans="2:7" ht="17.25" customHeight="1">
      <c r="B14" s="152" t="s">
        <v>249</v>
      </c>
      <c r="C14" s="152" t="s">
        <v>250</v>
      </c>
      <c r="D14" s="332"/>
      <c r="E14" s="332" t="s">
        <v>64</v>
      </c>
      <c r="F14" s="332"/>
      <c r="G14" s="332"/>
    </row>
    <row r="15" spans="2:7" ht="17.25" customHeight="1">
      <c r="B15" s="171" t="s">
        <v>6606</v>
      </c>
      <c r="C15" s="173" t="s">
        <v>6607</v>
      </c>
      <c r="D15" s="320">
        <v>43374</v>
      </c>
      <c r="E15" s="320"/>
      <c r="F15" s="320"/>
      <c r="G15" s="320"/>
    </row>
    <row r="16" spans="2:7" ht="17.25" customHeight="1">
      <c r="B16" s="171"/>
      <c r="C16" s="173" t="s">
        <v>6608</v>
      </c>
      <c r="D16" s="320"/>
      <c r="E16" s="320"/>
      <c r="F16" s="320"/>
      <c r="G16" s="320"/>
    </row>
    <row r="20" spans="2:12" ht="17.25" customHeight="1">
      <c r="B20" s="157" t="s">
        <v>464</v>
      </c>
      <c r="C20" s="155"/>
      <c r="D20" s="155"/>
      <c r="E20" s="155"/>
      <c r="F20" s="155"/>
      <c r="I20" s="147"/>
      <c r="J20" s="146"/>
      <c r="K20" s="146"/>
      <c r="L20" s="146"/>
    </row>
    <row r="21" spans="2:12" s="159" customFormat="1" ht="17.25" customHeight="1">
      <c r="B21" s="157"/>
      <c r="C21" s="145"/>
      <c r="D21" s="145"/>
      <c r="E21" s="145"/>
      <c r="F21" s="145"/>
      <c r="G21" s="145"/>
      <c r="H21" s="145"/>
      <c r="I21" s="145"/>
      <c r="J21" s="145"/>
      <c r="L21" s="147"/>
    </row>
    <row r="22" spans="2:12" s="159" customFormat="1" ht="17.25" customHeight="1">
      <c r="B22" s="192" t="s">
        <v>465</v>
      </c>
      <c r="C22" s="193"/>
      <c r="D22" s="193"/>
      <c r="E22" s="194"/>
      <c r="F22" s="195" t="s">
        <v>1879</v>
      </c>
      <c r="G22" s="195"/>
      <c r="H22" s="193"/>
      <c r="I22" s="193"/>
      <c r="J22" s="195" t="s">
        <v>467</v>
      </c>
      <c r="K22" s="195"/>
      <c r="L22" s="195"/>
    </row>
    <row r="23" spans="2:12" s="159" customFormat="1" ht="17.25" customHeight="1">
      <c r="B23" s="197" t="s">
        <v>468</v>
      </c>
      <c r="C23" s="193"/>
      <c r="D23" s="198" t="s">
        <v>469</v>
      </c>
      <c r="E23" s="199"/>
      <c r="F23" s="197" t="s">
        <v>470</v>
      </c>
      <c r="G23" s="193"/>
      <c r="H23" s="198" t="s">
        <v>471</v>
      </c>
      <c r="I23" s="193"/>
      <c r="J23" s="197" t="s">
        <v>472</v>
      </c>
      <c r="K23" s="193"/>
      <c r="L23" s="198" t="s">
        <v>473</v>
      </c>
    </row>
    <row r="24" spans="2:12" s="159" customFormat="1" ht="17.25" customHeight="1">
      <c r="B24" s="201" t="s">
        <v>6422</v>
      </c>
      <c r="C24" s="202" t="s">
        <v>6423</v>
      </c>
      <c r="D24" s="203" t="s">
        <v>6424</v>
      </c>
      <c r="E24" s="197"/>
      <c r="F24" s="254" t="e">
        <f>#REF!</f>
        <v>#REF!</v>
      </c>
      <c r="G24" s="254" t="e">
        <f>#REF!</f>
        <v>#REF!</v>
      </c>
      <c r="H24" s="110" t="e">
        <f>#REF!</f>
        <v>#REF!</v>
      </c>
      <c r="I24" s="193"/>
      <c r="J24" s="201" t="s">
        <v>479</v>
      </c>
      <c r="K24" s="202" t="s">
        <v>1880</v>
      </c>
      <c r="L24" s="203" t="s">
        <v>480</v>
      </c>
    </row>
    <row r="25" spans="2:12" s="159" customFormat="1" ht="17.25" customHeight="1">
      <c r="B25" s="201" t="s">
        <v>6425</v>
      </c>
      <c r="C25" s="202" t="s">
        <v>6426</v>
      </c>
      <c r="D25" s="203" t="s">
        <v>6427</v>
      </c>
      <c r="E25" s="197"/>
      <c r="F25" s="254" t="e">
        <f>#REF!</f>
        <v>#REF!</v>
      </c>
      <c r="G25" s="254" t="e">
        <f>#REF!</f>
        <v>#REF!</v>
      </c>
      <c r="H25" s="110" t="e">
        <f>#REF!</f>
        <v>#REF!</v>
      </c>
      <c r="I25" s="193"/>
      <c r="J25" s="201" t="s">
        <v>486</v>
      </c>
      <c r="K25" s="202" t="s">
        <v>1881</v>
      </c>
      <c r="L25" s="203" t="s">
        <v>487</v>
      </c>
    </row>
    <row r="26" spans="2:12" s="159" customFormat="1" ht="17.25" customHeight="1">
      <c r="B26" s="201" t="s">
        <v>1882</v>
      </c>
      <c r="C26" s="202" t="s">
        <v>6428</v>
      </c>
      <c r="D26" s="203" t="s">
        <v>1883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1884</v>
      </c>
      <c r="K26" s="202" t="s">
        <v>1885</v>
      </c>
      <c r="L26" s="203" t="s">
        <v>1886</v>
      </c>
    </row>
    <row r="27" spans="2:12" s="159" customFormat="1" ht="17.25" customHeight="1">
      <c r="B27" s="201" t="s">
        <v>6429</v>
      </c>
      <c r="C27" s="202" t="s">
        <v>6430</v>
      </c>
      <c r="D27" s="203" t="s">
        <v>6431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500</v>
      </c>
      <c r="K27" s="202" t="s">
        <v>1887</v>
      </c>
      <c r="L27" s="203" t="s">
        <v>501</v>
      </c>
    </row>
    <row r="28" spans="2:12" s="159" customFormat="1" ht="17.25" customHeight="1">
      <c r="B28" s="201" t="s">
        <v>481</v>
      </c>
      <c r="C28" s="202" t="s">
        <v>6432</v>
      </c>
      <c r="D28" s="203" t="s">
        <v>482</v>
      </c>
      <c r="E28" s="197"/>
      <c r="F28" s="201"/>
      <c r="G28" s="202"/>
      <c r="H28" s="203"/>
      <c r="I28" s="193"/>
      <c r="J28" s="201" t="s">
        <v>507</v>
      </c>
      <c r="K28" s="202" t="s">
        <v>1889</v>
      </c>
      <c r="L28" s="203" t="s">
        <v>508</v>
      </c>
    </row>
    <row r="29" spans="2:12" s="159" customFormat="1" ht="17.25" customHeight="1">
      <c r="B29" s="201" t="s">
        <v>6433</v>
      </c>
      <c r="C29" s="202" t="s">
        <v>6434</v>
      </c>
      <c r="D29" s="203" t="s">
        <v>6435</v>
      </c>
      <c r="E29" s="197"/>
      <c r="F29" s="201"/>
      <c r="G29" s="202"/>
      <c r="H29" s="203"/>
      <c r="I29" s="193"/>
      <c r="J29" s="201" t="s">
        <v>1892</v>
      </c>
      <c r="K29" s="202" t="s">
        <v>1893</v>
      </c>
      <c r="L29" s="203" t="s">
        <v>1894</v>
      </c>
    </row>
    <row r="30" spans="2:12" s="159" customFormat="1" ht="17.25" customHeight="1">
      <c r="B30" s="201" t="s">
        <v>6436</v>
      </c>
      <c r="C30" s="202" t="s">
        <v>6437</v>
      </c>
      <c r="D30" s="203" t="s">
        <v>6438</v>
      </c>
      <c r="E30" s="197"/>
      <c r="F30" s="196"/>
      <c r="G30" s="196"/>
      <c r="H30" s="196"/>
      <c r="I30" s="193"/>
      <c r="J30" s="201"/>
      <c r="K30" s="202"/>
      <c r="L30" s="203"/>
    </row>
    <row r="31" spans="2:12" s="159" customFormat="1" ht="17.25" customHeight="1">
      <c r="B31" s="201" t="s">
        <v>6439</v>
      </c>
      <c r="C31" s="202" t="s">
        <v>6440</v>
      </c>
      <c r="D31" s="203" t="s">
        <v>6441</v>
      </c>
      <c r="E31" s="197"/>
      <c r="F31" s="201"/>
      <c r="G31" s="197"/>
      <c r="H31" s="203"/>
      <c r="I31" s="193"/>
      <c r="J31" s="197"/>
      <c r="K31" s="193"/>
      <c r="L31" s="198"/>
    </row>
    <row r="33" spans="2:11" ht="17.25" customHeight="1">
      <c r="B33" s="193" t="s">
        <v>1897</v>
      </c>
      <c r="C33" s="193" t="s">
        <v>1898</v>
      </c>
      <c r="D33" s="205"/>
      <c r="E33" s="193"/>
      <c r="F33" s="193" t="s">
        <v>1899</v>
      </c>
      <c r="G33" s="206" t="s">
        <v>1900</v>
      </c>
      <c r="H33" s="196"/>
      <c r="I33" s="193"/>
      <c r="J33" s="193" t="s">
        <v>1899</v>
      </c>
      <c r="K33" s="193" t="s">
        <v>1901</v>
      </c>
    </row>
    <row r="54" spans="2:5" ht="17.25" customHeight="1">
      <c r="B54" s="207"/>
      <c r="C54" s="179" t="s">
        <v>1745</v>
      </c>
      <c r="D54" s="332" t="s">
        <v>1971</v>
      </c>
      <c r="E54" s="163" t="s">
        <v>173</v>
      </c>
    </row>
    <row r="55" spans="2:5" ht="17.25" customHeight="1">
      <c r="B55" s="152" t="s">
        <v>249</v>
      </c>
      <c r="C55" s="152" t="s">
        <v>250</v>
      </c>
      <c r="D55" s="332"/>
      <c r="E55" s="332" t="s">
        <v>204</v>
      </c>
    </row>
    <row r="56" spans="2:5" ht="17.25" customHeight="1">
      <c r="B56" s="171" t="s">
        <v>6609</v>
      </c>
      <c r="C56" s="173" t="s">
        <v>6610</v>
      </c>
      <c r="D56" s="320">
        <v>43087</v>
      </c>
      <c r="E56" s="261">
        <v>43096</v>
      </c>
    </row>
    <row r="57" spans="2:5" ht="17.25" customHeight="1">
      <c r="B57" s="172" t="s">
        <v>6611</v>
      </c>
      <c r="C57" s="175" t="s">
        <v>6612</v>
      </c>
      <c r="D57" s="322">
        <v>43101</v>
      </c>
      <c r="E57" s="322">
        <v>43110</v>
      </c>
    </row>
  </sheetData>
  <customSheetViews>
    <customSheetView guid="{1ECD3B71-3848-4973-92B4-4B4B149BC657}" scale="85" fitToPage="1" state="hidden">
      <selection activeCell="J12" sqref="J12"/>
      <pageMargins left="0" right="0" top="0" bottom="0" header="0" footer="0"/>
      <pageSetup paperSize="9" scale="51" orientation="landscape" r:id="rId1"/>
      <headerFooter>
        <oddFooter>&amp;L&amp;1#&amp;"Calibri"&amp;10 Sensitivity: Public</oddFooter>
      </headerFooter>
    </customSheetView>
    <customSheetView guid="{BA712AC7-4015-4F77-9461-7852ED983D52}" scale="85" fitToPage="1" topLeftCell="A22">
      <selection activeCell="B38" sqref="B38:B47"/>
      <pageMargins left="0" right="0" top="0" bottom="0" header="0" footer="0"/>
      <pageSetup paperSize="9" scale="60" orientation="landscape" r:id="rId2"/>
    </customSheetView>
    <customSheetView guid="{2EFCC4AA-DFFF-400E-B34F-BF7B9FA2A1FF}" scale="85" fitToPage="1" hiddenRows="1">
      <selection activeCell="E18" sqref="E18"/>
      <pageMargins left="0" right="0" top="0" bottom="0" header="0" footer="0"/>
      <pageSetup paperSize="9" scale="60" orientation="landscape" r:id="rId3"/>
    </customSheetView>
    <customSheetView guid="{3485952D-0C31-4884-9EDF-552F3D1B124B}" scale="85" showPageBreaks="1" fitToPage="1">
      <selection activeCell="F21" sqref="F21"/>
      <pageMargins left="0" right="0" top="0" bottom="0" header="0" footer="0"/>
      <pageSetup paperSize="9" scale="49" orientation="landscape" r:id="rId4"/>
      <headerFooter>
        <oddFooter>&amp;L&amp;1#&amp;"Calibri"&amp;10 Sensitivity: Internal</oddFooter>
      </headerFooter>
    </customSheetView>
    <customSheetView guid="{3FEF6608-25EF-43D8-8468-19FFFC3BCE74}" scale="85" showPageBreaks="1" fitToPage="1">
      <selection activeCell="E13" sqref="E13"/>
      <pageMargins left="0" right="0" top="0" bottom="0" header="0" footer="0"/>
      <pageSetup paperSize="9" scale="50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 state="hidden">
      <selection activeCell="C5" sqref="C5"/>
      <pageMargins left="0" right="0" top="0" bottom="0" header="0" footer="0"/>
      <pageSetup paperSize="9" scale="60" orientation="landscape" r:id="rId6"/>
    </customSheetView>
    <customSheetView guid="{1BFD2ADD-60C4-4334-9BDE-E3C6DD17BEED}" scale="85" fitToPage="1" state="hidden">
      <selection activeCell="J12" sqref="J12"/>
      <pageMargins left="0" right="0" top="0" bottom="0" header="0" footer="0"/>
      <pageSetup paperSize="9" scale="51" orientation="landscape" r:id="rId7"/>
      <headerFooter>
        <oddFooter>&amp;L&amp;1#&amp;"Calibri"&amp;10 Sensitivity: Public</oddFooter>
      </headerFooter>
    </customSheetView>
    <customSheetView guid="{7D3CEC1C-CCEC-4C4E-963E-DDD8383A68C1}" scale="85" fitToPage="1" state="hidden">
      <selection activeCell="J12" sqref="J12"/>
      <pageMargins left="0" right="0" top="0" bottom="0" header="0" footer="0"/>
      <pageSetup paperSize="9" scale="51" orientation="landscape" r:id="rId8"/>
      <headerFooter>
        <oddFooter>&amp;L&amp;1#&amp;"Calibri"&amp;10 Sensitivity: Public</oddFooter>
      </headerFooter>
    </customSheetView>
    <customSheetView guid="{03DD319B-D6A9-4830-871F-6D56EEAA4879}" scale="85" fitToPage="1" state="hidden">
      <selection activeCell="J12" sqref="J12"/>
      <pageMargins left="0" right="0" top="0" bottom="0" header="0" footer="0"/>
      <pageSetup paperSize="9" scale="51" orientation="landscape" r:id="rId9"/>
      <headerFooter>
        <oddFooter>&amp;L&amp;1#&amp;"Calibri"&amp;10 Sensitivity: Public</oddFooter>
      </headerFooter>
    </customSheetView>
    <customSheetView guid="{6B324A58-5A89-471C-AD21-0822EB95E67E}" scale="85" fitToPage="1" state="hidden">
      <selection activeCell="J12" sqref="J12"/>
      <pageMargins left="0" right="0" top="0" bottom="0" header="0" footer="0"/>
      <pageSetup paperSize="9" scale="51" orientation="landscape" r:id="rId10"/>
      <headerFooter>
        <oddFooter>&amp;L&amp;1#&amp;"Calibri"&amp;10 Sensitivity: Public</oddFooter>
      </headerFooter>
    </customSheetView>
    <customSheetView guid="{613E785B-CD51-494D-B041-E8D30BF6F1EC}" scale="85" showPageBreaks="1" fitToPage="1" state="hidden">
      <selection activeCell="J12" sqref="J12"/>
      <pageMargins left="0" right="0" top="0" bottom="0" header="0" footer="0"/>
      <pageSetup paperSize="9" scale="51" orientation="landscape" r:id="rId11"/>
      <headerFooter>
        <oddFooter>&amp;L&amp;1#&amp;"Calibri"&amp;10 Sensitivity: Public</oddFooter>
      </headerFooter>
    </customSheetView>
  </customSheetViews>
  <hyperlinks>
    <hyperlink ref="D27" r:id="rId12" display="williewong@msca.com.sg" xr:uid="{00000000-0004-0000-1600-000000000000}"/>
    <hyperlink ref="D28" r:id="rId13" display="nlew@msca.com.sg" xr:uid="{00000000-0004-0000-1600-000001000000}"/>
    <hyperlink ref="D29" r:id="rId14" display="jasonlim@msca.com.sg" xr:uid="{00000000-0004-0000-1600-000002000000}"/>
    <hyperlink ref="H23" r:id="rId15" display="custsvc@msca.com.sg" xr:uid="{00000000-0004-0000-1600-000003000000}"/>
    <hyperlink ref="D31" r:id="rId16" display="hlnguyen@msca.com.sg" xr:uid="{00000000-0004-0000-1600-000004000000}"/>
    <hyperlink ref="L29" r:id="rId17" display="ytluo@msca.com.sg" xr:uid="{00000000-0004-0000-1600-000005000000}"/>
    <hyperlink ref="L23" r:id="rId18" display="sinexp@msca.com.sg" xr:uid="{00000000-0004-0000-1600-000006000000}"/>
    <hyperlink ref="L28" r:id="rId19" display="kslim@msca.com.sg" xr:uid="{00000000-0004-0000-1600-000007000000}"/>
    <hyperlink ref="D30" r:id="rId20" display="jfong@msca.com.sg " xr:uid="{00000000-0004-0000-1600-000008000000}"/>
    <hyperlink ref="L27" r:id="rId21" display="mailto:skoh@msca.com.sg" xr:uid="{00000000-0004-0000-1600-000009000000}"/>
    <hyperlink ref="D26" r:id="rId22" display="nlee@msca.com.sg" xr:uid="{00000000-0004-0000-1600-00000A000000}"/>
    <hyperlink ref="D25" r:id="rId23" display="klee@msca.com.sg" xr:uid="{00000000-0004-0000-1600-00000B000000}"/>
    <hyperlink ref="D23" r:id="rId24" display="mktg-dept@msca.com.sg" xr:uid="{00000000-0004-0000-1600-00000C000000}"/>
  </hyperlinks>
  <pageMargins left="0.7" right="0.7" top="0.75" bottom="0.75" header="0.3" footer="0.3"/>
  <pageSetup paperSize="9" scale="51" orientation="landscape" r:id="rId25"/>
  <headerFooter>
    <oddFooter>&amp;L_x000D_&amp;1#&amp;"Calibri"&amp;10&amp;K000000 Sensitivity: Public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40">
    <tabColor theme="8" tint="0.39997558519241921"/>
    <pageSetUpPr fitToPage="1"/>
  </sheetPr>
  <dimension ref="A2:L30"/>
  <sheetViews>
    <sheetView zoomScale="85" zoomScaleNormal="100" zoomScaleSheetLayoutView="80" workbookViewId="0">
      <selection activeCell="D14" sqref="D14"/>
    </sheetView>
  </sheetViews>
  <sheetFormatPr defaultColWidth="9.140625" defaultRowHeight="17.25" customHeight="1"/>
  <cols>
    <col min="1" max="1" width="18.5703125" style="211" customWidth="1"/>
    <col min="2" max="2" width="22.7109375" style="145" customWidth="1"/>
    <col min="3" max="3" width="13.140625" style="145" customWidth="1"/>
    <col min="4" max="4" width="12.5703125" style="145" customWidth="1"/>
    <col min="5" max="8" width="16.42578125" style="145" customWidth="1"/>
    <col min="9" max="9" width="12" style="145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8" ht="17.25" customHeight="1">
      <c r="B2" s="8" t="s">
        <v>6584</v>
      </c>
    </row>
    <row r="3" spans="2:8" ht="17.25" customHeight="1">
      <c r="B3" s="165"/>
    </row>
    <row r="4" spans="2:8" ht="17.25" customHeight="1">
      <c r="C4" s="195" t="s">
        <v>6613</v>
      </c>
      <c r="D4" s="147"/>
      <c r="E4" s="147"/>
      <c r="F4" s="147"/>
      <c r="G4" s="147"/>
      <c r="H4" s="147"/>
    </row>
    <row r="5" spans="2:8" ht="17.25" customHeight="1">
      <c r="B5" s="169"/>
      <c r="C5" s="176"/>
      <c r="D5" s="169"/>
      <c r="E5" s="169"/>
      <c r="F5" s="169"/>
      <c r="G5" s="147"/>
      <c r="H5" s="147"/>
    </row>
    <row r="6" spans="2:8" ht="24">
      <c r="B6" s="158"/>
      <c r="C6" s="179" t="s">
        <v>4063</v>
      </c>
      <c r="D6" s="332" t="s">
        <v>1971</v>
      </c>
      <c r="E6" s="332" t="s">
        <v>97</v>
      </c>
      <c r="F6" s="163" t="s">
        <v>192</v>
      </c>
      <c r="G6" s="163" t="s">
        <v>6571</v>
      </c>
      <c r="H6" s="332" t="s">
        <v>114</v>
      </c>
    </row>
    <row r="7" spans="2:8" ht="20.25" customHeight="1">
      <c r="B7" s="152" t="s">
        <v>249</v>
      </c>
      <c r="C7" s="152" t="s">
        <v>250</v>
      </c>
      <c r="D7" s="332"/>
      <c r="E7" s="332" t="s">
        <v>32</v>
      </c>
      <c r="F7" s="332" t="s">
        <v>134</v>
      </c>
      <c r="G7" s="332" t="s">
        <v>64</v>
      </c>
      <c r="H7" s="332" t="s">
        <v>77</v>
      </c>
    </row>
    <row r="8" spans="2:8" ht="17.25" customHeight="1">
      <c r="B8" s="153" t="s">
        <v>5044</v>
      </c>
      <c r="C8" s="299" t="s">
        <v>6614</v>
      </c>
      <c r="D8" s="320">
        <v>43254</v>
      </c>
      <c r="E8" s="320">
        <f t="shared" ref="E8" si="0">D8+5</f>
        <v>43259</v>
      </c>
      <c r="F8" s="320">
        <f t="shared" ref="F8" si="1">D8+6</f>
        <v>43260</v>
      </c>
      <c r="G8" s="320">
        <f t="shared" ref="G8" si="2">D8+7</f>
        <v>43261</v>
      </c>
      <c r="H8" s="320">
        <f t="shared" ref="H8" si="3">D8+10</f>
        <v>43264</v>
      </c>
    </row>
    <row r="9" spans="2:8" ht="17.25" customHeight="1">
      <c r="B9" s="305" t="s">
        <v>6615</v>
      </c>
      <c r="C9" s="306" t="s">
        <v>6595</v>
      </c>
      <c r="D9" s="321">
        <f t="shared" ref="D9:D16" si="4">D8+7</f>
        <v>43261</v>
      </c>
      <c r="E9" s="320">
        <f t="shared" ref="E9:E16" si="5">D9+5</f>
        <v>43266</v>
      </c>
      <c r="F9" s="320">
        <f t="shared" ref="F9:F16" si="6">D9+6</f>
        <v>43267</v>
      </c>
      <c r="G9" s="320">
        <f t="shared" ref="G9:G16" si="7">D9+7</f>
        <v>43268</v>
      </c>
      <c r="H9" s="320">
        <f t="shared" ref="H9:H16" si="8">D9+10</f>
        <v>43271</v>
      </c>
    </row>
    <row r="10" spans="2:8" ht="17.25" customHeight="1">
      <c r="B10" s="305" t="s">
        <v>6616</v>
      </c>
      <c r="C10" s="306" t="s">
        <v>6617</v>
      </c>
      <c r="D10" s="321">
        <f t="shared" si="4"/>
        <v>43268</v>
      </c>
      <c r="E10" s="320">
        <f t="shared" si="5"/>
        <v>43273</v>
      </c>
      <c r="F10" s="320">
        <f t="shared" si="6"/>
        <v>43274</v>
      </c>
      <c r="G10" s="320">
        <f t="shared" si="7"/>
        <v>43275</v>
      </c>
      <c r="H10" s="320">
        <f t="shared" si="8"/>
        <v>43278</v>
      </c>
    </row>
    <row r="11" spans="2:8" ht="17.25" customHeight="1">
      <c r="B11" s="305" t="s">
        <v>6618</v>
      </c>
      <c r="C11" s="306" t="s">
        <v>6619</v>
      </c>
      <c r="D11" s="321">
        <f t="shared" si="4"/>
        <v>43275</v>
      </c>
      <c r="E11" s="320">
        <f t="shared" si="5"/>
        <v>43280</v>
      </c>
      <c r="F11" s="320">
        <f t="shared" si="6"/>
        <v>43281</v>
      </c>
      <c r="G11" s="320">
        <f t="shared" si="7"/>
        <v>43282</v>
      </c>
      <c r="H11" s="320">
        <f t="shared" si="8"/>
        <v>43285</v>
      </c>
    </row>
    <row r="12" spans="2:8" ht="17.25" customHeight="1">
      <c r="B12" s="307" t="s">
        <v>6620</v>
      </c>
      <c r="C12" s="308" t="s">
        <v>6621</v>
      </c>
      <c r="D12" s="309">
        <f t="shared" si="4"/>
        <v>43282</v>
      </c>
      <c r="E12" s="322">
        <f t="shared" si="5"/>
        <v>43287</v>
      </c>
      <c r="F12" s="322">
        <f t="shared" si="6"/>
        <v>43288</v>
      </c>
      <c r="G12" s="322">
        <f t="shared" si="7"/>
        <v>43289</v>
      </c>
      <c r="H12" s="322">
        <f t="shared" si="8"/>
        <v>43292</v>
      </c>
    </row>
    <row r="13" spans="2:8" ht="17.25" customHeight="1">
      <c r="B13" s="307" t="s">
        <v>6622</v>
      </c>
      <c r="C13" s="308" t="s">
        <v>6600</v>
      </c>
      <c r="D13" s="309">
        <f t="shared" si="4"/>
        <v>43289</v>
      </c>
      <c r="E13" s="322">
        <f t="shared" si="5"/>
        <v>43294</v>
      </c>
      <c r="F13" s="322">
        <f t="shared" si="6"/>
        <v>43295</v>
      </c>
      <c r="G13" s="322">
        <f t="shared" si="7"/>
        <v>43296</v>
      </c>
      <c r="H13" s="322">
        <f t="shared" si="8"/>
        <v>43299</v>
      </c>
    </row>
    <row r="14" spans="2:8" ht="17.25" customHeight="1">
      <c r="B14" s="307" t="s">
        <v>6623</v>
      </c>
      <c r="C14" s="308" t="s">
        <v>6602</v>
      </c>
      <c r="D14" s="309">
        <f t="shared" si="4"/>
        <v>43296</v>
      </c>
      <c r="E14" s="322">
        <f t="shared" si="5"/>
        <v>43301</v>
      </c>
      <c r="F14" s="322">
        <f t="shared" si="6"/>
        <v>43302</v>
      </c>
      <c r="G14" s="322">
        <f t="shared" si="7"/>
        <v>43303</v>
      </c>
      <c r="H14" s="322">
        <f t="shared" si="8"/>
        <v>43306</v>
      </c>
    </row>
    <row r="15" spans="2:8" ht="17.25" customHeight="1">
      <c r="B15" s="307" t="s">
        <v>6624</v>
      </c>
      <c r="C15" s="308" t="s">
        <v>6604</v>
      </c>
      <c r="D15" s="309">
        <f t="shared" si="4"/>
        <v>43303</v>
      </c>
      <c r="E15" s="322">
        <f t="shared" si="5"/>
        <v>43308</v>
      </c>
      <c r="F15" s="322">
        <f t="shared" si="6"/>
        <v>43309</v>
      </c>
      <c r="G15" s="322">
        <f t="shared" si="7"/>
        <v>43310</v>
      </c>
      <c r="H15" s="322">
        <f t="shared" si="8"/>
        <v>43313</v>
      </c>
    </row>
    <row r="16" spans="2:8" ht="17.25" customHeight="1">
      <c r="B16" s="307" t="s">
        <v>6625</v>
      </c>
      <c r="C16" s="308" t="s">
        <v>6608</v>
      </c>
      <c r="D16" s="309">
        <f t="shared" si="4"/>
        <v>43310</v>
      </c>
      <c r="E16" s="322">
        <f t="shared" si="5"/>
        <v>43315</v>
      </c>
      <c r="F16" s="322">
        <f t="shared" si="6"/>
        <v>43316</v>
      </c>
      <c r="G16" s="322">
        <f t="shared" si="7"/>
        <v>43317</v>
      </c>
      <c r="H16" s="322">
        <f t="shared" si="8"/>
        <v>43320</v>
      </c>
    </row>
    <row r="17" spans="2:12" ht="17.25" customHeight="1">
      <c r="B17" s="157" t="s">
        <v>464</v>
      </c>
      <c r="C17" s="155"/>
      <c r="D17" s="155"/>
      <c r="E17" s="155"/>
      <c r="F17" s="155"/>
      <c r="G17" s="180" t="s">
        <v>1121</v>
      </c>
      <c r="H17" s="149"/>
      <c r="I17" s="147"/>
      <c r="J17" s="146"/>
      <c r="K17" s="146"/>
      <c r="L17" s="146"/>
    </row>
    <row r="18" spans="2:12" s="159" customFormat="1" ht="17.25" customHeight="1">
      <c r="B18" s="157"/>
      <c r="C18" s="145"/>
      <c r="D18" s="145"/>
      <c r="E18" s="145"/>
      <c r="F18" s="145"/>
      <c r="G18" s="145"/>
      <c r="H18" s="145"/>
      <c r="I18" s="145"/>
      <c r="J18" s="145"/>
      <c r="L18" s="147"/>
    </row>
    <row r="19" spans="2:12" s="159" customFormat="1" ht="17.25" customHeight="1">
      <c r="B19" s="192" t="s">
        <v>465</v>
      </c>
      <c r="C19" s="193"/>
      <c r="D19" s="193"/>
      <c r="E19" s="194"/>
      <c r="F19" s="195" t="s">
        <v>1879</v>
      </c>
      <c r="G19" s="195"/>
      <c r="H19" s="193"/>
      <c r="I19" s="193"/>
      <c r="J19" s="195" t="s">
        <v>467</v>
      </c>
      <c r="K19" s="195"/>
      <c r="L19" s="195"/>
    </row>
    <row r="20" spans="2:12" s="159" customFormat="1" ht="17.25" customHeight="1">
      <c r="B20" s="197" t="s">
        <v>468</v>
      </c>
      <c r="C20" s="193"/>
      <c r="D20" s="198" t="s">
        <v>469</v>
      </c>
      <c r="E20" s="199"/>
      <c r="F20" s="197" t="s">
        <v>470</v>
      </c>
      <c r="G20" s="193"/>
      <c r="H20" s="198" t="s">
        <v>471</v>
      </c>
      <c r="I20" s="193"/>
      <c r="J20" s="197" t="s">
        <v>472</v>
      </c>
      <c r="K20" s="193"/>
      <c r="L20" s="198" t="s">
        <v>473</v>
      </c>
    </row>
    <row r="21" spans="2:12" s="159" customFormat="1" ht="17.25" customHeight="1">
      <c r="B21" s="201" t="s">
        <v>6422</v>
      </c>
      <c r="C21" s="202" t="s">
        <v>6423</v>
      </c>
      <c r="D21" s="203" t="s">
        <v>6424</v>
      </c>
      <c r="E21" s="197"/>
      <c r="F21" s="254" t="e">
        <f>#REF!</f>
        <v>#REF!</v>
      </c>
      <c r="G21" s="254" t="e">
        <f>#REF!</f>
        <v>#REF!</v>
      </c>
      <c r="H21" s="110" t="e">
        <f>#REF!</f>
        <v>#REF!</v>
      </c>
      <c r="I21" s="193"/>
      <c r="J21" s="201" t="s">
        <v>479</v>
      </c>
      <c r="K21" s="202" t="s">
        <v>1880</v>
      </c>
      <c r="L21" s="203" t="s">
        <v>480</v>
      </c>
    </row>
    <row r="22" spans="2:12" s="159" customFormat="1" ht="17.25" customHeight="1">
      <c r="B22" s="201" t="s">
        <v>6425</v>
      </c>
      <c r="C22" s="202" t="s">
        <v>6426</v>
      </c>
      <c r="D22" s="203" t="s">
        <v>6427</v>
      </c>
      <c r="E22" s="197"/>
      <c r="F22" s="254" t="e">
        <f>#REF!</f>
        <v>#REF!</v>
      </c>
      <c r="G22" s="254" t="e">
        <f>#REF!</f>
        <v>#REF!</v>
      </c>
      <c r="H22" s="110" t="e">
        <f>#REF!</f>
        <v>#REF!</v>
      </c>
      <c r="I22" s="193"/>
      <c r="J22" s="201" t="s">
        <v>486</v>
      </c>
      <c r="K22" s="202" t="s">
        <v>1881</v>
      </c>
      <c r="L22" s="203" t="s">
        <v>487</v>
      </c>
    </row>
    <row r="23" spans="2:12" s="159" customFormat="1" ht="17.25" customHeight="1">
      <c r="B23" s="201" t="s">
        <v>1882</v>
      </c>
      <c r="C23" s="202" t="s">
        <v>6428</v>
      </c>
      <c r="D23" s="203" t="s">
        <v>1883</v>
      </c>
      <c r="E23" s="197"/>
      <c r="F23" s="254" t="e">
        <f>#REF!</f>
        <v>#REF!</v>
      </c>
      <c r="G23" s="254" t="e">
        <f>#REF!</f>
        <v>#REF!</v>
      </c>
      <c r="H23" s="110" t="e">
        <f>#REF!</f>
        <v>#REF!</v>
      </c>
      <c r="I23" s="193"/>
      <c r="J23" s="201" t="s">
        <v>1884</v>
      </c>
      <c r="K23" s="202" t="s">
        <v>1885</v>
      </c>
      <c r="L23" s="203" t="s">
        <v>1886</v>
      </c>
    </row>
    <row r="24" spans="2:12" s="159" customFormat="1" ht="17.25" customHeight="1">
      <c r="B24" s="201" t="s">
        <v>6429</v>
      </c>
      <c r="C24" s="202" t="s">
        <v>6430</v>
      </c>
      <c r="D24" s="203" t="s">
        <v>6431</v>
      </c>
      <c r="E24" s="197"/>
      <c r="F24" s="254" t="e">
        <f>#REF!</f>
        <v>#REF!</v>
      </c>
      <c r="G24" s="254" t="e">
        <f>#REF!</f>
        <v>#REF!</v>
      </c>
      <c r="H24" s="110" t="e">
        <f>#REF!</f>
        <v>#REF!</v>
      </c>
      <c r="I24" s="193"/>
      <c r="J24" s="201" t="s">
        <v>500</v>
      </c>
      <c r="K24" s="202" t="s">
        <v>1887</v>
      </c>
      <c r="L24" s="203" t="s">
        <v>501</v>
      </c>
    </row>
    <row r="25" spans="2:12" s="159" customFormat="1" ht="17.25" customHeight="1">
      <c r="B25" s="201" t="s">
        <v>481</v>
      </c>
      <c r="C25" s="202" t="s">
        <v>6432</v>
      </c>
      <c r="D25" s="203" t="s">
        <v>482</v>
      </c>
      <c r="E25" s="197"/>
      <c r="F25" s="201"/>
      <c r="G25" s="202"/>
      <c r="H25" s="203"/>
      <c r="I25" s="193"/>
      <c r="J25" s="201" t="s">
        <v>507</v>
      </c>
      <c r="K25" s="202" t="s">
        <v>1889</v>
      </c>
      <c r="L25" s="203" t="s">
        <v>508</v>
      </c>
    </row>
    <row r="26" spans="2:12" s="159" customFormat="1" ht="17.25" customHeight="1">
      <c r="B26" s="201" t="s">
        <v>6433</v>
      </c>
      <c r="C26" s="202" t="s">
        <v>6434</v>
      </c>
      <c r="D26" s="203" t="s">
        <v>6435</v>
      </c>
      <c r="E26" s="197"/>
      <c r="F26" s="201"/>
      <c r="G26" s="202"/>
      <c r="H26" s="203"/>
      <c r="I26" s="193"/>
      <c r="J26" s="201" t="s">
        <v>1892</v>
      </c>
      <c r="K26" s="202" t="s">
        <v>1893</v>
      </c>
      <c r="L26" s="203" t="s">
        <v>1894</v>
      </c>
    </row>
    <row r="27" spans="2:12" s="159" customFormat="1" ht="17.25" customHeight="1">
      <c r="B27" s="201" t="s">
        <v>6436</v>
      </c>
      <c r="C27" s="202" t="s">
        <v>6437</v>
      </c>
      <c r="D27" s="203" t="s">
        <v>6438</v>
      </c>
      <c r="E27" s="197"/>
      <c r="F27" s="196"/>
      <c r="G27" s="196"/>
      <c r="H27" s="196"/>
      <c r="I27" s="193"/>
      <c r="J27" s="201"/>
      <c r="K27" s="202"/>
      <c r="L27" s="203"/>
    </row>
    <row r="28" spans="2:12" s="159" customFormat="1" ht="17.25" customHeight="1">
      <c r="B28" s="201" t="s">
        <v>6439</v>
      </c>
      <c r="C28" s="202" t="s">
        <v>6440</v>
      </c>
      <c r="D28" s="203" t="s">
        <v>6441</v>
      </c>
      <c r="E28" s="197"/>
      <c r="F28" s="201"/>
      <c r="G28" s="197"/>
      <c r="H28" s="203"/>
      <c r="I28" s="193"/>
      <c r="J28" s="197"/>
      <c r="K28" s="193"/>
      <c r="L28" s="198"/>
    </row>
    <row r="29" spans="2:12" ht="17.25" customHeight="1">
      <c r="B29" s="196"/>
      <c r="C29" s="196"/>
      <c r="D29" s="204"/>
      <c r="E29" s="204"/>
      <c r="F29" s="201"/>
      <c r="G29" s="197"/>
      <c r="H29" s="203"/>
      <c r="I29" s="193"/>
      <c r="J29" s="18"/>
      <c r="K29" s="18"/>
      <c r="L29" s="18"/>
    </row>
    <row r="30" spans="2:12" ht="17.25" customHeight="1">
      <c r="B30" s="193" t="s">
        <v>1897</v>
      </c>
      <c r="C30" s="193" t="s">
        <v>1898</v>
      </c>
      <c r="D30" s="205"/>
      <c r="E30" s="193"/>
      <c r="F30" s="193" t="s">
        <v>1899</v>
      </c>
      <c r="G30" s="206" t="s">
        <v>1900</v>
      </c>
      <c r="H30" s="196"/>
      <c r="I30" s="193"/>
      <c r="J30" s="193" t="s">
        <v>1899</v>
      </c>
      <c r="K30" s="193" t="s">
        <v>1901</v>
      </c>
      <c r="L30" s="196"/>
    </row>
  </sheetData>
  <customSheetViews>
    <customSheetView guid="{1ECD3B71-3848-4973-92B4-4B4B149BC657}" scale="85" fitToPage="1" state="hidden">
      <selection activeCell="D14" sqref="D14"/>
      <pageMargins left="0" right="0" top="0" bottom="0" header="0" footer="0"/>
      <pageSetup paperSize="9" scale="67" orientation="landscape" r:id="rId1"/>
      <headerFooter>
        <oddFooter>&amp;L&amp;1#&amp;"Calibri"&amp;10 Sensitivity: Public</oddFooter>
      </headerFooter>
    </customSheetView>
    <customSheetView guid="{BA712AC7-4015-4F77-9461-7852ED983D52}" scale="85" fitToPage="1" topLeftCell="A37">
      <selection activeCell="E6" sqref="E6"/>
      <pageMargins left="0" right="0" top="0" bottom="0" header="0" footer="0"/>
      <pageSetup paperSize="9" scale="60" orientation="landscape" r:id="rId2"/>
    </customSheetView>
    <customSheetView guid="{081BDD81-EE06-4095-AD37-7E4189D26072}" scale="85" fitToPage="1" showAutoFilter="1">
      <selection activeCell="H40" sqref="H40"/>
      <pageMargins left="0" right="0" top="0" bottom="0" header="0" footer="0"/>
      <pageSetup paperSize="9" scale="60" orientation="landscape" r:id="rId3"/>
      <autoFilter ref="B48:G54" xr:uid="{CC04DA5F-6948-41FB-B886-DB49ABABBFEE}">
        <sortState xmlns:xlrd2="http://schemas.microsoft.com/office/spreadsheetml/2017/richdata2" ref="B53:G57">
          <sortCondition ref="D51:D57"/>
        </sortState>
      </autoFilter>
    </customSheetView>
    <customSheetView guid="{9E7EEAA3-A5FB-49FD-8C3A-1AF14EAE95FB}" scale="85" fitToPage="1">
      <selection activeCell="J9" sqref="J9"/>
      <pageMargins left="0" right="0" top="0" bottom="0" header="0" footer="0"/>
      <pageSetup paperSize="9" scale="60" orientation="landscape" r:id="rId4"/>
    </customSheetView>
    <customSheetView guid="{2EFCC4AA-DFFF-400E-B34F-BF7B9FA2A1FF}" fitToPage="1">
      <selection activeCell="F13" sqref="F13"/>
      <pageMargins left="0" right="0" top="0" bottom="0" header="0" footer="0"/>
      <pageSetup paperSize="9" scale="60" orientation="landscape" r:id="rId5"/>
    </customSheetView>
    <customSheetView guid="{3485952D-0C31-4884-9EDF-552F3D1B124B}" scale="85" showPageBreaks="1" fitToPage="1">
      <selection activeCell="G6" sqref="B6:G16"/>
      <pageMargins left="0" right="0" top="0" bottom="0" header="0" footer="0"/>
      <pageSetup paperSize="9" scale="67" orientation="landscape" r:id="rId6"/>
      <headerFooter>
        <oddFooter>&amp;L&amp;1#&amp;"Calibri"&amp;10 Sensitivity: Internal</oddFooter>
      </headerFooter>
    </customSheetView>
    <customSheetView guid="{3FEF6608-25EF-43D8-8468-19FFFC3BCE74}" scale="85" showPageBreaks="1" fitToPage="1">
      <selection activeCell="H14" sqref="H14"/>
      <pageMargins left="0" right="0" top="0" bottom="0" header="0" footer="0"/>
      <pageSetup paperSize="9" scale="67" orientation="landscape" r:id="rId7"/>
      <headerFooter>
        <oddFooter>&amp;L&amp;1#&amp;"Calibri"&amp;10 Sensitivity: Internal</oddFooter>
      </headerFooter>
    </customSheetView>
    <customSheetView guid="{8773B614-CBE7-474E-B57F-0A27A3791CF3}" scale="85" fitToPage="1" state="hidden">
      <selection activeCell="F6" sqref="F6"/>
      <pageMargins left="0" right="0" top="0" bottom="0" header="0" footer="0"/>
      <pageSetup paperSize="9" scale="60" orientation="landscape" r:id="rId8"/>
    </customSheetView>
    <customSheetView guid="{1BFD2ADD-60C4-4334-9BDE-E3C6DD17BEED}" scale="85" fitToPage="1" state="hidden">
      <selection activeCell="D14" sqref="D14"/>
      <pageMargins left="0" right="0" top="0" bottom="0" header="0" footer="0"/>
      <pageSetup paperSize="9" scale="67" orientation="landscape" r:id="rId9"/>
      <headerFooter>
        <oddFooter>&amp;L&amp;1#&amp;"Calibri"&amp;10 Sensitivity: Public</oddFooter>
      </headerFooter>
    </customSheetView>
    <customSheetView guid="{7D3CEC1C-CCEC-4C4E-963E-DDD8383A68C1}" scale="85" fitToPage="1" state="hidden">
      <selection activeCell="D14" sqref="D14"/>
      <pageMargins left="0" right="0" top="0" bottom="0" header="0" footer="0"/>
      <pageSetup paperSize="9" scale="67" orientation="landscape" r:id="rId10"/>
      <headerFooter>
        <oddFooter>&amp;L&amp;1#&amp;"Calibri"&amp;10 Sensitivity: Public</oddFooter>
      </headerFooter>
    </customSheetView>
    <customSheetView guid="{03DD319B-D6A9-4830-871F-6D56EEAA4879}" scale="85" fitToPage="1" state="hidden">
      <selection activeCell="D14" sqref="D14"/>
      <pageMargins left="0" right="0" top="0" bottom="0" header="0" footer="0"/>
      <pageSetup paperSize="9" scale="67" orientation="landscape" r:id="rId11"/>
      <headerFooter>
        <oddFooter>&amp;L&amp;1#&amp;"Calibri"&amp;10 Sensitivity: Public</oddFooter>
      </headerFooter>
    </customSheetView>
    <customSheetView guid="{6B324A58-5A89-471C-AD21-0822EB95E67E}" scale="85" fitToPage="1" state="hidden">
      <selection activeCell="D14" sqref="D14"/>
      <pageMargins left="0" right="0" top="0" bottom="0" header="0" footer="0"/>
      <pageSetup paperSize="9" scale="67" orientation="landscape" r:id="rId12"/>
      <headerFooter>
        <oddFooter>&amp;L&amp;1#&amp;"Calibri"&amp;10 Sensitivity: Public</oddFooter>
      </headerFooter>
    </customSheetView>
    <customSheetView guid="{613E785B-CD51-494D-B041-E8D30BF6F1EC}" scale="85" showPageBreaks="1" fitToPage="1" state="hidden">
      <selection activeCell="D14" sqref="D14"/>
      <pageMargins left="0" right="0" top="0" bottom="0" header="0" footer="0"/>
      <pageSetup paperSize="9" scale="67" orientation="landscape" r:id="rId13"/>
      <headerFooter>
        <oddFooter>&amp;L&amp;1#&amp;"Calibri"&amp;10 Sensitivity: Public</oddFooter>
      </headerFooter>
    </customSheetView>
  </customSheetViews>
  <hyperlinks>
    <hyperlink ref="D24" r:id="rId14" display="williewong@msca.com.sg" xr:uid="{00000000-0004-0000-1700-000000000000}"/>
    <hyperlink ref="D25" r:id="rId15" display="nlew@msca.com.sg" xr:uid="{00000000-0004-0000-1700-000001000000}"/>
    <hyperlink ref="D26" r:id="rId16" display="jasonlim@msca.com.sg" xr:uid="{00000000-0004-0000-1700-000002000000}"/>
    <hyperlink ref="H20" r:id="rId17" display="custsvc@msca.com.sg" xr:uid="{00000000-0004-0000-1700-000003000000}"/>
    <hyperlink ref="D28" r:id="rId18" display="hlnguyen@msca.com.sg" xr:uid="{00000000-0004-0000-1700-000004000000}"/>
    <hyperlink ref="L26" r:id="rId19" display="ytluo@msca.com.sg" xr:uid="{00000000-0004-0000-1700-000005000000}"/>
    <hyperlink ref="L20" r:id="rId20" display="sinexp@msca.com.sg" xr:uid="{00000000-0004-0000-1700-000006000000}"/>
    <hyperlink ref="L25" r:id="rId21" display="kslim@msca.com.sg" xr:uid="{00000000-0004-0000-1700-000007000000}"/>
    <hyperlink ref="D27" r:id="rId22" display="jfong@msca.com.sg " xr:uid="{00000000-0004-0000-1700-000008000000}"/>
    <hyperlink ref="L24" r:id="rId23" display="mailto:skoh@msca.com.sg" xr:uid="{00000000-0004-0000-1700-000009000000}"/>
    <hyperlink ref="D23" r:id="rId24" display="nlee@msca.com.sg" xr:uid="{00000000-0004-0000-1700-00000A000000}"/>
    <hyperlink ref="D22" r:id="rId25" display="klee@msca.com.sg" xr:uid="{00000000-0004-0000-1700-00000B000000}"/>
    <hyperlink ref="D20" r:id="rId26" display="mktg-dept@msca.com.sg" xr:uid="{00000000-0004-0000-1700-00000C000000}"/>
  </hyperlinks>
  <pageMargins left="0.7" right="0.7" top="0.75" bottom="0.75" header="0.3" footer="0.3"/>
  <pageSetup paperSize="9" scale="67" orientation="landscape" r:id="rId27"/>
  <headerFooter>
    <oddFooter>&amp;L_x000D_&amp;1#&amp;"Calibri"&amp;10&amp;K000000 Sensitivity: Public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1">
    <tabColor rgb="FF00B050"/>
    <pageSetUpPr fitToPage="1"/>
  </sheetPr>
  <dimension ref="A2:L26"/>
  <sheetViews>
    <sheetView zoomScale="80" zoomScaleNormal="80" zoomScaleSheetLayoutView="75" workbookViewId="0">
      <selection activeCell="F10" sqref="F10"/>
    </sheetView>
  </sheetViews>
  <sheetFormatPr defaultColWidth="9.140625" defaultRowHeight="18" customHeight="1"/>
  <cols>
    <col min="1" max="1" width="18.28515625" style="211" customWidth="1"/>
    <col min="2" max="2" width="24.5703125" style="145" customWidth="1"/>
    <col min="3" max="3" width="16.140625" style="145" customWidth="1"/>
    <col min="4" max="4" width="20.140625" style="145" customWidth="1"/>
    <col min="5" max="5" width="18.140625" style="145" customWidth="1"/>
    <col min="6" max="8" width="17.140625" style="145" customWidth="1"/>
    <col min="9" max="9" width="19.42578125" style="145" customWidth="1"/>
    <col min="10" max="10" width="21" style="149" customWidth="1"/>
    <col min="11" max="11" width="11.28515625" style="149" customWidth="1"/>
    <col min="12" max="12" width="9.140625" style="149"/>
    <col min="13" max="13" width="7.28515625" style="149" bestFit="1" customWidth="1"/>
    <col min="14" max="16384" width="9.140625" style="149"/>
  </cols>
  <sheetData>
    <row r="2" spans="2:12" ht="18" customHeight="1">
      <c r="B2" s="8" t="s">
        <v>1743</v>
      </c>
    </row>
    <row r="3" spans="2:12" ht="18" customHeight="1">
      <c r="B3" s="165"/>
    </row>
    <row r="4" spans="2:12" ht="18" customHeight="1">
      <c r="C4" s="313" t="s">
        <v>6626</v>
      </c>
      <c r="H4" s="147"/>
      <c r="I4" s="147"/>
    </row>
    <row r="5" spans="2:12" ht="42" customHeight="1">
      <c r="F5" s="394" t="s">
        <v>6627</v>
      </c>
      <c r="I5" s="146"/>
    </row>
    <row r="6" spans="2:12" s="145" customFormat="1" ht="31.5" customHeight="1">
      <c r="B6" s="386" t="s">
        <v>4062</v>
      </c>
      <c r="C6" s="158"/>
      <c r="D6" s="208" t="s">
        <v>1971</v>
      </c>
      <c r="E6" s="332" t="s">
        <v>31</v>
      </c>
      <c r="F6" s="163" t="s">
        <v>132</v>
      </c>
      <c r="G6" s="163" t="s">
        <v>192</v>
      </c>
      <c r="H6" s="174"/>
      <c r="I6" s="174"/>
      <c r="J6" s="174"/>
    </row>
    <row r="7" spans="2:12" s="145" customFormat="1" ht="18" customHeight="1">
      <c r="B7" s="158"/>
      <c r="C7" s="169" t="s">
        <v>4063</v>
      </c>
      <c r="D7" s="209"/>
      <c r="E7" s="332" t="s">
        <v>202</v>
      </c>
      <c r="F7" s="332" t="s">
        <v>204</v>
      </c>
      <c r="G7" s="332" t="s">
        <v>77</v>
      </c>
      <c r="H7" s="174"/>
      <c r="I7" s="174"/>
      <c r="J7" s="174"/>
    </row>
    <row r="8" spans="2:12" s="145" customFormat="1" ht="18" customHeight="1">
      <c r="B8" s="354" t="s">
        <v>6628</v>
      </c>
      <c r="C8" s="355" t="s">
        <v>6629</v>
      </c>
      <c r="D8" s="353">
        <v>44284</v>
      </c>
      <c r="E8" s="353">
        <f>D8+3</f>
        <v>44287</v>
      </c>
      <c r="F8" s="353">
        <f>D8+9</f>
        <v>44293</v>
      </c>
      <c r="G8" s="353">
        <f>D8+10</f>
        <v>44294</v>
      </c>
      <c r="H8" s="379" t="s">
        <v>6630</v>
      </c>
    </row>
    <row r="9" spans="2:12" s="145" customFormat="1" ht="18" customHeight="1">
      <c r="B9" s="171" t="s">
        <v>6631</v>
      </c>
      <c r="C9" s="173" t="s">
        <v>6632</v>
      </c>
      <c r="D9" s="320">
        <v>44290</v>
      </c>
      <c r="E9" s="320">
        <f t="shared" ref="E9:E12" si="0">D9+3</f>
        <v>44293</v>
      </c>
      <c r="F9" s="320">
        <f t="shared" ref="F9:F12" si="1">D9+9</f>
        <v>44299</v>
      </c>
      <c r="G9" s="320">
        <f t="shared" ref="G9:G12" si="2">D9+10</f>
        <v>44300</v>
      </c>
      <c r="H9" s="379"/>
    </row>
    <row r="10" spans="2:12" s="145" customFormat="1" ht="18" customHeight="1">
      <c r="B10" s="171" t="s">
        <v>6633</v>
      </c>
      <c r="C10" s="173" t="s">
        <v>6634</v>
      </c>
      <c r="D10" s="320">
        <f t="shared" ref="D10:D12" si="3">D9+7</f>
        <v>44297</v>
      </c>
      <c r="E10" s="320">
        <f t="shared" si="0"/>
        <v>44300</v>
      </c>
      <c r="F10" s="320">
        <f t="shared" si="1"/>
        <v>44306</v>
      </c>
      <c r="G10" s="320">
        <f t="shared" si="2"/>
        <v>44307</v>
      </c>
      <c r="H10" s="379"/>
    </row>
    <row r="11" spans="2:12" s="145" customFormat="1" ht="18" customHeight="1">
      <c r="B11" s="171" t="s">
        <v>6386</v>
      </c>
      <c r="C11" s="173" t="s">
        <v>6635</v>
      </c>
      <c r="D11" s="320">
        <f t="shared" si="3"/>
        <v>44304</v>
      </c>
      <c r="E11" s="320">
        <f t="shared" si="0"/>
        <v>44307</v>
      </c>
      <c r="F11" s="320">
        <f t="shared" si="1"/>
        <v>44313</v>
      </c>
      <c r="G11" s="320">
        <f t="shared" si="2"/>
        <v>44314</v>
      </c>
      <c r="H11" s="379"/>
    </row>
    <row r="12" spans="2:12" s="145" customFormat="1" ht="18" customHeight="1">
      <c r="B12" s="171" t="s">
        <v>6636</v>
      </c>
      <c r="C12" s="173" t="s">
        <v>6637</v>
      </c>
      <c r="D12" s="320">
        <f t="shared" si="3"/>
        <v>44311</v>
      </c>
      <c r="E12" s="320">
        <f t="shared" si="0"/>
        <v>44314</v>
      </c>
      <c r="F12" s="320">
        <f t="shared" si="1"/>
        <v>44320</v>
      </c>
      <c r="G12" s="320">
        <f t="shared" si="2"/>
        <v>44321</v>
      </c>
      <c r="H12" s="379"/>
    </row>
    <row r="13" spans="2:12" s="145" customFormat="1" ht="18" customHeight="1">
      <c r="B13" s="157" t="s">
        <v>464</v>
      </c>
      <c r="C13" s="155"/>
      <c r="D13" s="155"/>
      <c r="E13" s="155"/>
      <c r="F13" s="155"/>
      <c r="G13" s="147"/>
      <c r="H13" s="147"/>
      <c r="I13" s="147"/>
      <c r="J13" s="147"/>
      <c r="K13" s="147"/>
      <c r="L13" s="147"/>
    </row>
    <row r="14" spans="2:12" s="145" customFormat="1" ht="18" customHeight="1">
      <c r="B14" s="157"/>
      <c r="L14" s="147"/>
    </row>
    <row r="15" spans="2:12" s="159" customFormat="1" ht="18" customHeight="1">
      <c r="B15" s="192" t="s">
        <v>465</v>
      </c>
      <c r="C15" s="193"/>
      <c r="D15" s="193"/>
      <c r="E15" s="194"/>
      <c r="F15" s="195" t="s">
        <v>1879</v>
      </c>
      <c r="G15" s="195"/>
      <c r="H15" s="193"/>
      <c r="I15" s="193"/>
      <c r="J15" s="195" t="s">
        <v>467</v>
      </c>
      <c r="K15" s="195"/>
      <c r="L15" s="195"/>
    </row>
    <row r="16" spans="2:12" s="159" customFormat="1" ht="18" customHeight="1">
      <c r="B16" s="197" t="s">
        <v>468</v>
      </c>
      <c r="C16" s="193"/>
      <c r="D16" s="198" t="s">
        <v>469</v>
      </c>
      <c r="E16" s="199"/>
      <c r="F16" s="197" t="s">
        <v>470</v>
      </c>
      <c r="G16" s="193"/>
      <c r="H16" s="198" t="s">
        <v>471</v>
      </c>
      <c r="I16" s="193"/>
      <c r="J16" s="197" t="s">
        <v>472</v>
      </c>
      <c r="K16" s="193"/>
      <c r="L16" s="198" t="s">
        <v>473</v>
      </c>
    </row>
    <row r="17" spans="2:12" s="159" customFormat="1" ht="18" customHeight="1">
      <c r="B17" s="201" t="s">
        <v>6422</v>
      </c>
      <c r="C17" s="202" t="s">
        <v>6423</v>
      </c>
      <c r="D17" s="203" t="s">
        <v>6424</v>
      </c>
      <c r="E17" s="197"/>
      <c r="F17" s="254" t="e">
        <f>#REF!</f>
        <v>#REF!</v>
      </c>
      <c r="G17" s="254" t="e">
        <f>#REF!</f>
        <v>#REF!</v>
      </c>
      <c r="H17" s="110" t="e">
        <f>#REF!</f>
        <v>#REF!</v>
      </c>
      <c r="I17" s="193"/>
      <c r="J17" s="201" t="s">
        <v>479</v>
      </c>
      <c r="K17" s="202" t="s">
        <v>1880</v>
      </c>
      <c r="L17" s="203" t="s">
        <v>480</v>
      </c>
    </row>
    <row r="18" spans="2:12" s="159" customFormat="1" ht="18" customHeight="1">
      <c r="B18" s="201" t="s">
        <v>6425</v>
      </c>
      <c r="C18" s="202" t="s">
        <v>6426</v>
      </c>
      <c r="D18" s="203" t="s">
        <v>6427</v>
      </c>
      <c r="E18" s="197"/>
      <c r="F18" s="254" t="e">
        <f>#REF!</f>
        <v>#REF!</v>
      </c>
      <c r="G18" s="254" t="e">
        <f>#REF!</f>
        <v>#REF!</v>
      </c>
      <c r="H18" s="110" t="e">
        <f>#REF!</f>
        <v>#REF!</v>
      </c>
      <c r="I18" s="193"/>
      <c r="J18" s="201" t="s">
        <v>486</v>
      </c>
      <c r="K18" s="202" t="s">
        <v>1881</v>
      </c>
      <c r="L18" s="203" t="s">
        <v>487</v>
      </c>
    </row>
    <row r="19" spans="2:12" s="159" customFormat="1" ht="18" customHeight="1">
      <c r="B19" s="201" t="s">
        <v>1882</v>
      </c>
      <c r="C19" s="202" t="s">
        <v>6428</v>
      </c>
      <c r="D19" s="203" t="s">
        <v>1883</v>
      </c>
      <c r="E19" s="197"/>
      <c r="F19" s="254" t="e">
        <f>#REF!</f>
        <v>#REF!</v>
      </c>
      <c r="G19" s="254" t="e">
        <f>#REF!</f>
        <v>#REF!</v>
      </c>
      <c r="H19" s="110" t="e">
        <f>#REF!</f>
        <v>#REF!</v>
      </c>
      <c r="I19" s="193"/>
      <c r="J19" s="201" t="s">
        <v>1884</v>
      </c>
      <c r="K19" s="202" t="s">
        <v>1885</v>
      </c>
      <c r="L19" s="203" t="s">
        <v>1886</v>
      </c>
    </row>
    <row r="20" spans="2:12" s="159" customFormat="1" ht="18" customHeight="1">
      <c r="B20" s="201" t="s">
        <v>6429</v>
      </c>
      <c r="C20" s="202" t="s">
        <v>6430</v>
      </c>
      <c r="D20" s="203" t="s">
        <v>6431</v>
      </c>
      <c r="E20" s="197"/>
      <c r="F20" s="254" t="e">
        <f>#REF!</f>
        <v>#REF!</v>
      </c>
      <c r="G20" s="254" t="e">
        <f>#REF!</f>
        <v>#REF!</v>
      </c>
      <c r="H20" s="110" t="e">
        <f>#REF!</f>
        <v>#REF!</v>
      </c>
      <c r="I20" s="193"/>
      <c r="J20" s="201" t="s">
        <v>500</v>
      </c>
      <c r="K20" s="202" t="s">
        <v>1887</v>
      </c>
      <c r="L20" s="203" t="s">
        <v>501</v>
      </c>
    </row>
    <row r="21" spans="2:12" s="159" customFormat="1" ht="18" customHeight="1">
      <c r="B21" s="201" t="s">
        <v>481</v>
      </c>
      <c r="C21" s="202" t="s">
        <v>6432</v>
      </c>
      <c r="D21" s="203" t="s">
        <v>482</v>
      </c>
      <c r="E21" s="197"/>
      <c r="F21" s="201"/>
      <c r="G21" s="202"/>
      <c r="H21" s="203"/>
      <c r="I21" s="193"/>
      <c r="J21" s="201" t="s">
        <v>507</v>
      </c>
      <c r="K21" s="202" t="s">
        <v>1889</v>
      </c>
      <c r="L21" s="203" t="s">
        <v>508</v>
      </c>
    </row>
    <row r="22" spans="2:12" s="159" customFormat="1" ht="18" customHeight="1">
      <c r="B22" s="201" t="s">
        <v>6433</v>
      </c>
      <c r="C22" s="202" t="s">
        <v>6434</v>
      </c>
      <c r="D22" s="203" t="s">
        <v>6435</v>
      </c>
      <c r="E22" s="197"/>
      <c r="F22" s="201"/>
      <c r="G22" s="202"/>
      <c r="H22" s="203"/>
      <c r="I22" s="193"/>
      <c r="J22" s="201" t="s">
        <v>1892</v>
      </c>
      <c r="K22" s="202" t="s">
        <v>1893</v>
      </c>
      <c r="L22" s="203" t="s">
        <v>1894</v>
      </c>
    </row>
    <row r="23" spans="2:12" s="159" customFormat="1" ht="18" customHeight="1">
      <c r="B23" s="201" t="s">
        <v>6436</v>
      </c>
      <c r="C23" s="202" t="s">
        <v>6437</v>
      </c>
      <c r="D23" s="203" t="s">
        <v>6438</v>
      </c>
      <c r="E23" s="197"/>
      <c r="F23" s="196"/>
      <c r="G23" s="196"/>
      <c r="H23" s="196"/>
      <c r="I23" s="193"/>
      <c r="J23" s="201"/>
      <c r="K23" s="202"/>
      <c r="L23" s="203"/>
    </row>
    <row r="24" spans="2:12" s="159" customFormat="1" ht="18" customHeight="1">
      <c r="B24" s="201" t="s">
        <v>6439</v>
      </c>
      <c r="C24" s="202" t="s">
        <v>6440</v>
      </c>
      <c r="D24" s="203" t="s">
        <v>6441</v>
      </c>
      <c r="E24" s="197"/>
      <c r="F24" s="201"/>
      <c r="G24" s="197"/>
      <c r="H24" s="203"/>
      <c r="I24" s="193"/>
      <c r="J24" s="197"/>
      <c r="K24" s="193"/>
      <c r="L24" s="198"/>
    </row>
    <row r="25" spans="2:12" ht="18" customHeight="1">
      <c r="B25" s="196"/>
      <c r="C25" s="196"/>
      <c r="D25" s="204"/>
      <c r="E25" s="204"/>
      <c r="F25" s="201"/>
      <c r="G25" s="197"/>
      <c r="H25" s="203"/>
      <c r="I25" s="193"/>
      <c r="J25" s="18"/>
      <c r="K25" s="18"/>
      <c r="L25" s="18"/>
    </row>
    <row r="26" spans="2:12" ht="18" customHeight="1">
      <c r="B26" s="193" t="s">
        <v>1897</v>
      </c>
      <c r="C26" s="193" t="s">
        <v>1898</v>
      </c>
      <c r="D26" s="205"/>
      <c r="E26" s="193"/>
      <c r="F26" s="193" t="s">
        <v>1899</v>
      </c>
      <c r="G26" s="206" t="s">
        <v>1900</v>
      </c>
      <c r="H26" s="196"/>
      <c r="I26" s="193"/>
      <c r="J26" s="193" t="s">
        <v>1899</v>
      </c>
      <c r="K26" s="193" t="s">
        <v>1901</v>
      </c>
      <c r="L26" s="196"/>
    </row>
  </sheetData>
  <customSheetViews>
    <customSheetView guid="{1BFD2ADD-60C4-4334-9BDE-E3C6DD17BEED}" scale="80" fitToPage="1">
      <selection activeCell="N19" sqref="N19"/>
      <pageMargins left="0" right="0" top="0" bottom="0" header="0" footer="0"/>
      <pageSetup paperSize="9" scale="61" orientation="landscape" r:id="rId1"/>
      <headerFooter>
        <oddFooter>&amp;L&amp;1#&amp;"Calibri"&amp;10 Sensitivity: Public</oddFooter>
      </headerFooter>
    </customSheetView>
    <customSheetView guid="{7D3CEC1C-CCEC-4C4E-963E-DDD8383A68C1}" scale="80" fitToPage="1" topLeftCell="A2">
      <selection activeCell="A9" sqref="A9:XFD13"/>
      <pageMargins left="0" right="0" top="0" bottom="0" header="0" footer="0"/>
      <pageSetup paperSize="9" scale="61" orientation="landscape" r:id="rId2"/>
      <headerFooter>
        <oddFooter>&amp;L&amp;1#&amp;"Calibri"&amp;10 Sensitivity: Public</oddFooter>
      </headerFooter>
    </customSheetView>
    <customSheetView guid="{03DD319B-D6A9-4830-871F-6D56EEAA4879}" scale="80" fitToPage="1">
      <selection activeCell="D17" sqref="D17"/>
      <pageMargins left="0" right="0" top="0" bottom="0" header="0" footer="0"/>
      <pageSetup paperSize="9" scale="61" orientation="landscape" r:id="rId3"/>
      <headerFooter>
        <oddFooter>&amp;L&amp;1#&amp;"Calibri"&amp;10 Sensitivity: Public</oddFooter>
      </headerFooter>
    </customSheetView>
    <customSheetView guid="{6B324A58-5A89-471C-AD21-0822EB95E67E}" scale="80" fitToPage="1">
      <selection activeCell="F13" sqref="F13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613E785B-CD51-494D-B041-E8D30BF6F1EC}" scale="80" fitToPage="1">
      <selection activeCell="C19" sqref="C19"/>
      <pageMargins left="0" right="0" top="0" bottom="0" header="0" footer="0"/>
      <pageSetup paperSize="9" scale="61" orientation="landscape" r:id="rId5"/>
      <headerFooter>
        <oddFooter>&amp;L&amp;1#&amp;"Calibri"&amp;10 Sensitivity: Public</oddFooter>
      </headerFooter>
    </customSheetView>
  </customSheetViews>
  <phoneticPr fontId="81" type="noConversion"/>
  <hyperlinks>
    <hyperlink ref="D20" r:id="rId6" display="williewong@msca.com.sg" xr:uid="{00000000-0004-0000-1300-000000000000}"/>
    <hyperlink ref="D21" r:id="rId7" display="nlew@msca.com.sg" xr:uid="{00000000-0004-0000-1300-000001000000}"/>
    <hyperlink ref="D22" r:id="rId8" display="jasonlim@msca.com.sg" xr:uid="{00000000-0004-0000-1300-000002000000}"/>
    <hyperlink ref="H16" r:id="rId9" display="custsvc@msca.com.sg" xr:uid="{00000000-0004-0000-1300-000003000000}"/>
    <hyperlink ref="D24" r:id="rId10" display="hlnguyen@msca.com.sg" xr:uid="{00000000-0004-0000-1300-000004000000}"/>
    <hyperlink ref="L22" r:id="rId11" display="ytluo@msca.com.sg" xr:uid="{00000000-0004-0000-1300-000005000000}"/>
    <hyperlink ref="L16" r:id="rId12" display="sinexp@msca.com.sg" xr:uid="{00000000-0004-0000-1300-000006000000}"/>
    <hyperlink ref="L21" r:id="rId13" display="kslim@msca.com.sg" xr:uid="{00000000-0004-0000-1300-000007000000}"/>
    <hyperlink ref="D23" r:id="rId14" display="jfong@msca.com.sg " xr:uid="{00000000-0004-0000-1300-000008000000}"/>
    <hyperlink ref="L20" r:id="rId15" display="mailto:skoh@msca.com.sg" xr:uid="{00000000-0004-0000-1300-000009000000}"/>
    <hyperlink ref="D19" r:id="rId16" display="nlee@msca.com.sg" xr:uid="{00000000-0004-0000-1300-00000A000000}"/>
    <hyperlink ref="D18" r:id="rId17" display="klee@msca.com.sg" xr:uid="{00000000-0004-0000-1300-00000B000000}"/>
    <hyperlink ref="D16" r:id="rId18" display="mktg-dept@msca.com.sg" xr:uid="{00000000-0004-0000-1300-00000C000000}"/>
  </hyperlinks>
  <pageMargins left="0.7" right="0.7" top="0.75" bottom="0.75" header="0.3" footer="0.3"/>
  <pageSetup paperSize="9" scale="59" orientation="landscape" r:id="rId19"/>
  <headerFooter>
    <oddFooter>&amp;L_x000D_&amp;1#&amp;"Calibri"&amp;10&amp;K000000 Sensitivity: Public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42">
    <tabColor theme="5" tint="-0.249977111117893"/>
    <pageSetUpPr fitToPage="1"/>
  </sheetPr>
  <dimension ref="A2:V38"/>
  <sheetViews>
    <sheetView zoomScale="75" zoomScaleNormal="75" zoomScaleSheetLayoutView="75" workbookViewId="0">
      <selection activeCell="G15" sqref="G15"/>
    </sheetView>
  </sheetViews>
  <sheetFormatPr defaultColWidth="9.140625" defaultRowHeight="14.45"/>
  <cols>
    <col min="1" max="1" width="15.5703125" style="110" customWidth="1"/>
    <col min="2" max="2" width="30" style="111" customWidth="1"/>
    <col min="3" max="3" width="14" style="111" customWidth="1"/>
    <col min="4" max="4" width="18" style="111" customWidth="1"/>
    <col min="5" max="5" width="18.42578125" style="111" customWidth="1"/>
    <col min="6" max="6" width="21.5703125" style="111" customWidth="1"/>
    <col min="7" max="8" width="18" style="111" customWidth="1"/>
    <col min="9" max="9" width="15.85546875" style="111" customWidth="1"/>
    <col min="10" max="10" width="21.85546875" style="112" bestFit="1" customWidth="1"/>
    <col min="11" max="11" width="11.28515625" style="112" customWidth="1"/>
    <col min="12" max="12" width="13.140625" style="112" customWidth="1"/>
    <col min="13" max="13" width="13.42578125" style="112" customWidth="1"/>
    <col min="14" max="17" width="9.140625" style="112"/>
    <col min="18" max="21" width="5" style="139" customWidth="1"/>
    <col min="22" max="22" width="9.140625" style="139"/>
    <col min="23" max="16384" width="9.140625" style="112"/>
  </cols>
  <sheetData>
    <row r="2" spans="1:13" ht="33.6">
      <c r="A2" s="111"/>
      <c r="B2" s="113" t="s">
        <v>1743</v>
      </c>
      <c r="J2" s="114"/>
      <c r="K2" s="114"/>
      <c r="L2" s="114"/>
      <c r="M2" s="114"/>
    </row>
    <row r="3" spans="1:13">
      <c r="A3" s="1684" t="s">
        <v>6638</v>
      </c>
      <c r="B3" s="1684"/>
      <c r="C3" s="1684"/>
      <c r="D3" s="1684"/>
      <c r="E3" s="1684"/>
      <c r="F3" s="1684"/>
      <c r="H3" s="115"/>
      <c r="I3" s="115"/>
      <c r="J3" s="115"/>
      <c r="K3" s="115"/>
      <c r="L3" s="115"/>
      <c r="M3" s="115"/>
    </row>
    <row r="4" spans="1:13">
      <c r="A4" s="116"/>
      <c r="B4" s="117"/>
      <c r="H4" s="115"/>
      <c r="I4" s="115"/>
      <c r="J4" s="115"/>
      <c r="K4" s="115"/>
      <c r="L4" s="115"/>
      <c r="M4" s="115"/>
    </row>
    <row r="5" spans="1:13">
      <c r="A5" s="116"/>
      <c r="B5" s="404"/>
      <c r="C5" s="404" t="s">
        <v>4063</v>
      </c>
      <c r="D5" s="1685" t="s">
        <v>114</v>
      </c>
      <c r="E5" s="140" t="s">
        <v>6639</v>
      </c>
      <c r="F5" s="134" t="s">
        <v>180</v>
      </c>
      <c r="G5" s="134" t="s">
        <v>198</v>
      </c>
      <c r="H5" s="134" t="s">
        <v>2031</v>
      </c>
      <c r="I5" s="395" t="s">
        <v>114</v>
      </c>
      <c r="J5" s="141" t="s">
        <v>142</v>
      </c>
      <c r="K5" s="141" t="s">
        <v>6640</v>
      </c>
      <c r="L5" s="134" t="s">
        <v>195</v>
      </c>
      <c r="M5" s="134" t="s">
        <v>127</v>
      </c>
    </row>
    <row r="6" spans="1:13">
      <c r="A6" s="116"/>
      <c r="B6" s="135" t="s">
        <v>249</v>
      </c>
      <c r="C6" s="135" t="s">
        <v>250</v>
      </c>
      <c r="D6" s="1685"/>
      <c r="E6" s="142" t="s">
        <v>47</v>
      </c>
      <c r="F6" s="134" t="s">
        <v>32</v>
      </c>
      <c r="G6" s="134" t="s">
        <v>134</v>
      </c>
      <c r="H6" s="134" t="s">
        <v>98</v>
      </c>
      <c r="I6" s="395"/>
      <c r="J6" s="134" t="s">
        <v>202</v>
      </c>
      <c r="K6" s="134" t="s">
        <v>47</v>
      </c>
      <c r="L6" s="134" t="s">
        <v>32</v>
      </c>
      <c r="M6" s="134" t="s">
        <v>134</v>
      </c>
    </row>
    <row r="7" spans="1:13">
      <c r="B7" s="143" t="s">
        <v>1873</v>
      </c>
      <c r="C7" s="126" t="s">
        <v>6641</v>
      </c>
      <c r="D7" s="6">
        <v>42723</v>
      </c>
      <c r="E7" s="6">
        <v>42727</v>
      </c>
      <c r="F7" s="6">
        <v>42728</v>
      </c>
      <c r="G7" s="6">
        <v>42729</v>
      </c>
      <c r="H7" s="6">
        <v>42731</v>
      </c>
      <c r="I7" s="132">
        <v>42734</v>
      </c>
      <c r="J7" s="6">
        <v>42737</v>
      </c>
      <c r="K7" s="6">
        <v>42738</v>
      </c>
      <c r="L7" s="7">
        <v>42739</v>
      </c>
      <c r="M7" s="7">
        <v>42740</v>
      </c>
    </row>
    <row r="8" spans="1:13">
      <c r="B8" s="143" t="s">
        <v>6642</v>
      </c>
      <c r="C8" s="126" t="s">
        <v>6643</v>
      </c>
      <c r="D8" s="6">
        <f t="shared" ref="D8:H16" si="0">D7+7</f>
        <v>42730</v>
      </c>
      <c r="E8" s="6">
        <f t="shared" ref="E8:E11" si="1">E7+7</f>
        <v>42734</v>
      </c>
      <c r="F8" s="6">
        <f t="shared" ref="F8:F11" si="2">F7+7</f>
        <v>42735</v>
      </c>
      <c r="G8" s="6">
        <f t="shared" ref="G8:G11" si="3">G7+7</f>
        <v>42736</v>
      </c>
      <c r="H8" s="6">
        <f t="shared" ref="H8:H11" si="4">H7+7</f>
        <v>42738</v>
      </c>
      <c r="I8" s="132">
        <v>42741</v>
      </c>
      <c r="J8" s="7">
        <f t="shared" ref="J8:J13" si="5">I8+3</f>
        <v>42744</v>
      </c>
      <c r="K8" s="7">
        <f t="shared" ref="K8:K11" si="6">I8+4</f>
        <v>42745</v>
      </c>
      <c r="L8" s="6">
        <f t="shared" ref="L8:L11" si="7">I8+5</f>
        <v>42746</v>
      </c>
      <c r="M8" s="6">
        <f t="shared" ref="M8:M11" si="8">I8+6</f>
        <v>42747</v>
      </c>
    </row>
    <row r="9" spans="1:13">
      <c r="B9" s="143" t="s">
        <v>6644</v>
      </c>
      <c r="C9" s="126" t="s">
        <v>6645</v>
      </c>
      <c r="D9" s="6">
        <f t="shared" si="0"/>
        <v>42737</v>
      </c>
      <c r="E9" s="7">
        <f t="shared" si="1"/>
        <v>42741</v>
      </c>
      <c r="F9" s="7">
        <f t="shared" si="2"/>
        <v>42742</v>
      </c>
      <c r="G9" s="7">
        <f t="shared" si="3"/>
        <v>42743</v>
      </c>
      <c r="H9" s="7">
        <f t="shared" si="4"/>
        <v>42745</v>
      </c>
      <c r="I9" s="132">
        <v>42748</v>
      </c>
      <c r="J9" s="6">
        <f t="shared" si="5"/>
        <v>42751</v>
      </c>
      <c r="K9" s="6">
        <f t="shared" si="6"/>
        <v>42752</v>
      </c>
      <c r="L9" s="6">
        <f t="shared" si="7"/>
        <v>42753</v>
      </c>
      <c r="M9" s="6">
        <f t="shared" si="8"/>
        <v>42754</v>
      </c>
    </row>
    <row r="10" spans="1:13">
      <c r="B10" s="143" t="s">
        <v>1873</v>
      </c>
      <c r="C10" s="126" t="s">
        <v>6646</v>
      </c>
      <c r="D10" s="6">
        <f t="shared" si="0"/>
        <v>42744</v>
      </c>
      <c r="E10" s="6">
        <f t="shared" si="1"/>
        <v>42748</v>
      </c>
      <c r="F10" s="6">
        <f t="shared" si="2"/>
        <v>42749</v>
      </c>
      <c r="G10" s="6">
        <f t="shared" si="3"/>
        <v>42750</v>
      </c>
      <c r="H10" s="6">
        <f t="shared" si="4"/>
        <v>42752</v>
      </c>
      <c r="I10" s="132">
        <v>42755</v>
      </c>
      <c r="J10" s="6">
        <f t="shared" si="5"/>
        <v>42758</v>
      </c>
      <c r="K10" s="6">
        <f t="shared" si="6"/>
        <v>42759</v>
      </c>
      <c r="L10" s="6">
        <f t="shared" si="7"/>
        <v>42760</v>
      </c>
      <c r="M10" s="6">
        <f t="shared" si="8"/>
        <v>42761</v>
      </c>
    </row>
    <row r="11" spans="1:13">
      <c r="B11" s="143" t="s">
        <v>6642</v>
      </c>
      <c r="C11" s="126" t="s">
        <v>6647</v>
      </c>
      <c r="D11" s="6">
        <f t="shared" si="0"/>
        <v>42751</v>
      </c>
      <c r="E11" s="6">
        <f t="shared" si="1"/>
        <v>42755</v>
      </c>
      <c r="F11" s="6">
        <f t="shared" si="2"/>
        <v>42756</v>
      </c>
      <c r="G11" s="6">
        <f t="shared" si="3"/>
        <v>42757</v>
      </c>
      <c r="H11" s="6">
        <f t="shared" si="4"/>
        <v>42759</v>
      </c>
      <c r="I11" s="132">
        <v>42762</v>
      </c>
      <c r="J11" s="6">
        <f t="shared" si="5"/>
        <v>42765</v>
      </c>
      <c r="K11" s="6">
        <f t="shared" si="6"/>
        <v>42766</v>
      </c>
      <c r="L11" s="6">
        <f t="shared" si="7"/>
        <v>42767</v>
      </c>
      <c r="M11" s="6">
        <f t="shared" si="8"/>
        <v>42768</v>
      </c>
    </row>
    <row r="12" spans="1:13">
      <c r="B12" s="143" t="s">
        <v>6644</v>
      </c>
      <c r="C12" s="126" t="s">
        <v>6648</v>
      </c>
      <c r="D12" s="6">
        <f t="shared" si="0"/>
        <v>42758</v>
      </c>
      <c r="E12" s="6">
        <f>D12+4</f>
        <v>42762</v>
      </c>
      <c r="F12" s="6">
        <f>D12+5</f>
        <v>42763</v>
      </c>
      <c r="G12" s="6">
        <f>D12+5</f>
        <v>42763</v>
      </c>
      <c r="H12" s="6">
        <v>42591</v>
      </c>
      <c r="I12" s="132">
        <v>42769</v>
      </c>
      <c r="J12" s="6">
        <f t="shared" si="5"/>
        <v>42772</v>
      </c>
      <c r="K12" s="6">
        <f t="shared" ref="K12:K14" si="9">I12+4</f>
        <v>42773</v>
      </c>
      <c r="L12" s="6">
        <f t="shared" ref="L12:L14" si="10">I12+5</f>
        <v>42774</v>
      </c>
      <c r="M12" s="6">
        <f t="shared" ref="M12:M14" si="11">I12+6</f>
        <v>42775</v>
      </c>
    </row>
    <row r="13" spans="1:13">
      <c r="A13" s="110" t="s">
        <v>6649</v>
      </c>
      <c r="B13" s="143" t="s">
        <v>6644</v>
      </c>
      <c r="C13" s="126" t="s">
        <v>6650</v>
      </c>
      <c r="D13" s="6">
        <f t="shared" si="0"/>
        <v>42765</v>
      </c>
      <c r="E13" s="6">
        <f>D13+4</f>
        <v>42769</v>
      </c>
      <c r="F13" s="6">
        <f>D13+5</f>
        <v>42770</v>
      </c>
      <c r="G13" s="6">
        <f>D13+6</f>
        <v>42771</v>
      </c>
      <c r="H13" s="6">
        <f>D13+8</f>
        <v>42773</v>
      </c>
      <c r="I13" s="132">
        <v>42776</v>
      </c>
      <c r="J13" s="6">
        <f t="shared" si="5"/>
        <v>42779</v>
      </c>
      <c r="K13" s="6">
        <f t="shared" si="9"/>
        <v>42780</v>
      </c>
      <c r="L13" s="6">
        <f t="shared" si="10"/>
        <v>42781</v>
      </c>
      <c r="M13" s="6">
        <f t="shared" si="11"/>
        <v>42782</v>
      </c>
    </row>
    <row r="14" spans="1:13">
      <c r="B14" s="143" t="s">
        <v>6651</v>
      </c>
      <c r="C14" s="126" t="s">
        <v>6652</v>
      </c>
      <c r="D14" s="6">
        <f t="shared" si="0"/>
        <v>42772</v>
      </c>
      <c r="E14" s="6">
        <f t="shared" si="0"/>
        <v>42776</v>
      </c>
      <c r="F14" s="6">
        <f t="shared" si="0"/>
        <v>42777</v>
      </c>
      <c r="G14" s="6">
        <f t="shared" si="0"/>
        <v>42778</v>
      </c>
      <c r="H14" s="6">
        <f t="shared" si="0"/>
        <v>42780</v>
      </c>
      <c r="I14" s="132">
        <v>42783</v>
      </c>
      <c r="J14" s="6">
        <f t="shared" ref="J14:J16" si="12">I14+3</f>
        <v>42786</v>
      </c>
      <c r="K14" s="6">
        <f t="shared" si="9"/>
        <v>42787</v>
      </c>
      <c r="L14" s="6">
        <f t="shared" si="10"/>
        <v>42788</v>
      </c>
      <c r="M14" s="6">
        <f t="shared" si="11"/>
        <v>42789</v>
      </c>
    </row>
    <row r="15" spans="1:13">
      <c r="A15" s="110" t="s">
        <v>6653</v>
      </c>
      <c r="B15" s="143" t="s">
        <v>1873</v>
      </c>
      <c r="C15" s="126" t="s">
        <v>6654</v>
      </c>
      <c r="D15" s="6">
        <f t="shared" si="0"/>
        <v>42779</v>
      </c>
      <c r="E15" s="6">
        <f>D15+4</f>
        <v>42783</v>
      </c>
      <c r="F15" s="6">
        <f>D15+5</f>
        <v>42784</v>
      </c>
      <c r="G15" s="6">
        <f>D15+5</f>
        <v>42784</v>
      </c>
      <c r="H15" s="6">
        <v>42591</v>
      </c>
      <c r="I15" s="132">
        <f>I14+7</f>
        <v>42790</v>
      </c>
      <c r="J15" s="6">
        <f t="shared" si="12"/>
        <v>42793</v>
      </c>
      <c r="K15" s="6">
        <f t="shared" ref="K15:K16" si="13">I15+4</f>
        <v>42794</v>
      </c>
      <c r="L15" s="6">
        <f t="shared" ref="L15:L16" si="14">I15+5</f>
        <v>42795</v>
      </c>
      <c r="M15" s="6">
        <f t="shared" ref="M15:M16" si="15">I15+6</f>
        <v>42796</v>
      </c>
    </row>
    <row r="16" spans="1:13">
      <c r="A16" s="110" t="s">
        <v>6649</v>
      </c>
      <c r="B16" s="143" t="s">
        <v>6644</v>
      </c>
      <c r="C16" s="126" t="s">
        <v>6655</v>
      </c>
      <c r="D16" s="6">
        <f t="shared" si="0"/>
        <v>42786</v>
      </c>
      <c r="E16" s="6">
        <f>D16+4</f>
        <v>42790</v>
      </c>
      <c r="F16" s="6">
        <f>D16+5</f>
        <v>42791</v>
      </c>
      <c r="G16" s="6">
        <f>D16+6</f>
        <v>42792</v>
      </c>
      <c r="H16" s="6">
        <f>D16+8</f>
        <v>42794</v>
      </c>
      <c r="I16" s="132">
        <v>42797</v>
      </c>
      <c r="J16" s="6">
        <f t="shared" si="12"/>
        <v>42800</v>
      </c>
      <c r="K16" s="6">
        <f t="shared" si="13"/>
        <v>42801</v>
      </c>
      <c r="L16" s="6">
        <f t="shared" si="14"/>
        <v>42802</v>
      </c>
      <c r="M16" s="6">
        <f t="shared" si="15"/>
        <v>42803</v>
      </c>
    </row>
    <row r="17" spans="1:13">
      <c r="B17" s="143" t="s">
        <v>6651</v>
      </c>
      <c r="C17" s="126" t="s">
        <v>6656</v>
      </c>
      <c r="D17" s="6">
        <f t="shared" ref="D17" si="16">D16+7</f>
        <v>42793</v>
      </c>
      <c r="E17" s="6">
        <f t="shared" ref="E17:E22" si="17">D17+4</f>
        <v>42797</v>
      </c>
      <c r="F17" s="6">
        <f t="shared" ref="F17:F19" si="18">D17+5</f>
        <v>42798</v>
      </c>
      <c r="G17" s="6">
        <f t="shared" ref="G17" si="19">D17+5</f>
        <v>42798</v>
      </c>
      <c r="H17" s="6">
        <v>42591</v>
      </c>
      <c r="I17" s="132">
        <v>42804</v>
      </c>
      <c r="J17" s="6">
        <f t="shared" ref="J17:J19" si="20">I17+3</f>
        <v>42807</v>
      </c>
      <c r="K17" s="6">
        <f t="shared" ref="K17:K19" si="21">I17+4</f>
        <v>42808</v>
      </c>
      <c r="L17" s="6">
        <f t="shared" ref="L17:L19" si="22">I17+5</f>
        <v>42809</v>
      </c>
      <c r="M17" s="6">
        <f t="shared" ref="M17:M19" si="23">I17+6</f>
        <v>42810</v>
      </c>
    </row>
    <row r="18" spans="1:13">
      <c r="B18" s="143" t="s">
        <v>1873</v>
      </c>
      <c r="C18" s="126" t="s">
        <v>6657</v>
      </c>
      <c r="D18" s="6">
        <f t="shared" ref="D18" si="24">D17+7</f>
        <v>42800</v>
      </c>
      <c r="E18" s="6">
        <f t="shared" si="17"/>
        <v>42804</v>
      </c>
      <c r="F18" s="6">
        <f t="shared" si="18"/>
        <v>42805</v>
      </c>
      <c r="G18" s="6">
        <f t="shared" ref="G18" si="25">D18+6</f>
        <v>42806</v>
      </c>
      <c r="H18" s="6">
        <f t="shared" ref="H18" si="26">D18+8</f>
        <v>42808</v>
      </c>
      <c r="I18" s="132">
        <v>42811</v>
      </c>
      <c r="J18" s="6">
        <f t="shared" si="20"/>
        <v>42814</v>
      </c>
      <c r="K18" s="6">
        <f t="shared" si="21"/>
        <v>42815</v>
      </c>
      <c r="L18" s="6">
        <f t="shared" si="22"/>
        <v>42816</v>
      </c>
      <c r="M18" s="6">
        <f t="shared" si="23"/>
        <v>42817</v>
      </c>
    </row>
    <row r="19" spans="1:13">
      <c r="B19" s="143" t="s">
        <v>6644</v>
      </c>
      <c r="C19" s="126" t="s">
        <v>6658</v>
      </c>
      <c r="D19" s="6">
        <f t="shared" ref="D19:D22" si="27">D18+7</f>
        <v>42807</v>
      </c>
      <c r="E19" s="6">
        <f t="shared" si="17"/>
        <v>42811</v>
      </c>
      <c r="F19" s="6">
        <f t="shared" si="18"/>
        <v>42812</v>
      </c>
      <c r="G19" s="6">
        <f t="shared" ref="G19:G20" si="28">D19+5</f>
        <v>42812</v>
      </c>
      <c r="H19" s="6">
        <v>42591</v>
      </c>
      <c r="I19" s="132">
        <v>42818</v>
      </c>
      <c r="J19" s="6">
        <f t="shared" si="20"/>
        <v>42821</v>
      </c>
      <c r="K19" s="6">
        <f t="shared" si="21"/>
        <v>42822</v>
      </c>
      <c r="L19" s="6">
        <f t="shared" si="22"/>
        <v>42823</v>
      </c>
      <c r="M19" s="6">
        <f t="shared" si="23"/>
        <v>42824</v>
      </c>
    </row>
    <row r="20" spans="1:13">
      <c r="B20" s="143" t="s">
        <v>6651</v>
      </c>
      <c r="C20" s="126" t="s">
        <v>6659</v>
      </c>
      <c r="D20" s="6">
        <f t="shared" si="27"/>
        <v>42814</v>
      </c>
      <c r="E20" s="6">
        <f t="shared" si="17"/>
        <v>42818</v>
      </c>
      <c r="F20" s="6">
        <f t="shared" ref="F20:F22" si="29">D20+5</f>
        <v>42819</v>
      </c>
      <c r="G20" s="6">
        <f t="shared" si="28"/>
        <v>42819</v>
      </c>
      <c r="H20" s="6">
        <v>42591</v>
      </c>
      <c r="I20" s="132">
        <v>42825</v>
      </c>
      <c r="J20" s="6">
        <f t="shared" ref="J20:J22" si="30">I20+3</f>
        <v>42828</v>
      </c>
      <c r="K20" s="6">
        <f t="shared" ref="K20:K22" si="31">I20+4</f>
        <v>42829</v>
      </c>
      <c r="L20" s="6">
        <f t="shared" ref="L20:L22" si="32">I20+5</f>
        <v>42830</v>
      </c>
      <c r="M20" s="6">
        <f t="shared" ref="M20:M22" si="33">I20+6</f>
        <v>42831</v>
      </c>
    </row>
    <row r="21" spans="1:13">
      <c r="B21" s="143" t="s">
        <v>1873</v>
      </c>
      <c r="C21" s="126" t="s">
        <v>6660</v>
      </c>
      <c r="D21" s="6">
        <f t="shared" si="27"/>
        <v>42821</v>
      </c>
      <c r="E21" s="6">
        <f t="shared" si="17"/>
        <v>42825</v>
      </c>
      <c r="F21" s="6">
        <f t="shared" si="29"/>
        <v>42826</v>
      </c>
      <c r="G21" s="6">
        <f t="shared" ref="G21" si="34">D21+6</f>
        <v>42827</v>
      </c>
      <c r="H21" s="6">
        <f t="shared" ref="H21" si="35">D21+8</f>
        <v>42829</v>
      </c>
      <c r="I21" s="132">
        <v>42832</v>
      </c>
      <c r="J21" s="6">
        <f t="shared" si="30"/>
        <v>42835</v>
      </c>
      <c r="K21" s="6">
        <f t="shared" si="31"/>
        <v>42836</v>
      </c>
      <c r="L21" s="6">
        <f t="shared" si="32"/>
        <v>42837</v>
      </c>
      <c r="M21" s="6">
        <f t="shared" si="33"/>
        <v>42838</v>
      </c>
    </row>
    <row r="22" spans="1:13">
      <c r="B22" s="143" t="s">
        <v>6644</v>
      </c>
      <c r="C22" s="126" t="s">
        <v>6661</v>
      </c>
      <c r="D22" s="6">
        <f t="shared" si="27"/>
        <v>42828</v>
      </c>
      <c r="E22" s="6">
        <f t="shared" si="17"/>
        <v>42832</v>
      </c>
      <c r="F22" s="6">
        <f t="shared" si="29"/>
        <v>42833</v>
      </c>
      <c r="G22" s="6">
        <f t="shared" ref="G22" si="36">D22+5</f>
        <v>42833</v>
      </c>
      <c r="H22" s="6">
        <v>42591</v>
      </c>
      <c r="I22" s="132">
        <v>42839</v>
      </c>
      <c r="J22" s="6">
        <f t="shared" si="30"/>
        <v>42842</v>
      </c>
      <c r="K22" s="6">
        <f t="shared" si="31"/>
        <v>42843</v>
      </c>
      <c r="L22" s="6">
        <f t="shared" si="32"/>
        <v>42844</v>
      </c>
      <c r="M22" s="6">
        <f t="shared" si="33"/>
        <v>42845</v>
      </c>
    </row>
    <row r="23" spans="1:13" ht="15.6">
      <c r="A23" s="116"/>
      <c r="B23" s="117" t="s">
        <v>464</v>
      </c>
      <c r="J23" s="120"/>
      <c r="K23" s="118"/>
      <c r="L23" s="118"/>
      <c r="M23" s="118"/>
    </row>
    <row r="24" spans="1:13" ht="15.6">
      <c r="A24" s="116"/>
      <c r="B24" s="117" t="s">
        <v>6662</v>
      </c>
      <c r="J24" s="120"/>
      <c r="K24" s="118"/>
      <c r="L24" s="118"/>
      <c r="M24" s="118"/>
    </row>
    <row r="25" spans="1:13" ht="15.6">
      <c r="A25" s="116"/>
      <c r="B25" s="117"/>
      <c r="J25" s="120"/>
      <c r="K25" s="118"/>
      <c r="L25" s="118"/>
      <c r="M25" s="118"/>
    </row>
    <row r="26" spans="1:13" ht="15.6">
      <c r="A26" s="116"/>
      <c r="B26" s="117"/>
      <c r="J26" s="120"/>
      <c r="K26" s="118"/>
      <c r="L26" s="118"/>
      <c r="M26" s="118"/>
    </row>
    <row r="27" spans="1:13" s="14" customFormat="1" ht="15.75" customHeight="1">
      <c r="A27" s="191"/>
      <c r="B27" s="192" t="s">
        <v>465</v>
      </c>
      <c r="C27" s="193"/>
      <c r="D27" s="193"/>
      <c r="E27" s="194"/>
      <c r="F27" s="195" t="s">
        <v>1879</v>
      </c>
      <c r="G27" s="195"/>
      <c r="H27" s="193"/>
      <c r="I27" s="193"/>
      <c r="J27" s="195" t="s">
        <v>467</v>
      </c>
      <c r="K27" s="195"/>
      <c r="L27" s="195"/>
      <c r="M27" s="193"/>
    </row>
    <row r="28" spans="1:13" s="12" customFormat="1" ht="15.75" customHeight="1">
      <c r="A28" s="191"/>
      <c r="B28" s="197" t="s">
        <v>468</v>
      </c>
      <c r="C28" s="193"/>
      <c r="D28" s="198" t="s">
        <v>469</v>
      </c>
      <c r="E28" s="199"/>
      <c r="F28" s="197" t="s">
        <v>470</v>
      </c>
      <c r="G28" s="193"/>
      <c r="H28" s="198" t="s">
        <v>471</v>
      </c>
      <c r="I28" s="193"/>
      <c r="J28" s="197" t="s">
        <v>472</v>
      </c>
      <c r="K28" s="193"/>
      <c r="L28" s="198" t="s">
        <v>473</v>
      </c>
      <c r="M28" s="193"/>
    </row>
    <row r="29" spans="1:13" s="12" customFormat="1" ht="15.75" customHeight="1">
      <c r="A29" s="200"/>
      <c r="B29" s="201" t="s">
        <v>6422</v>
      </c>
      <c r="C29" s="202" t="s">
        <v>6423</v>
      </c>
      <c r="D29" s="203" t="s">
        <v>6424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479</v>
      </c>
      <c r="K29" s="202" t="s">
        <v>1880</v>
      </c>
      <c r="L29" s="203" t="s">
        <v>480</v>
      </c>
      <c r="M29" s="193"/>
    </row>
    <row r="30" spans="1:13" s="14" customFormat="1" ht="15.75" customHeight="1">
      <c r="A30" s="191"/>
      <c r="B30" s="201" t="s">
        <v>6425</v>
      </c>
      <c r="C30" s="202" t="s">
        <v>6426</v>
      </c>
      <c r="D30" s="203" t="s">
        <v>6427</v>
      </c>
      <c r="E30" s="197"/>
      <c r="F30" s="254" t="e">
        <f>#REF!</f>
        <v>#REF!</v>
      </c>
      <c r="G30" s="254" t="e">
        <f>#REF!</f>
        <v>#REF!</v>
      </c>
      <c r="H30" s="110" t="e">
        <f>#REF!</f>
        <v>#REF!</v>
      </c>
      <c r="I30" s="193"/>
      <c r="J30" s="201" t="s">
        <v>486</v>
      </c>
      <c r="K30" s="202" t="s">
        <v>1881</v>
      </c>
      <c r="L30" s="203" t="s">
        <v>487</v>
      </c>
      <c r="M30" s="193"/>
    </row>
    <row r="31" spans="1:13" s="14" customFormat="1" ht="15.75" customHeight="1">
      <c r="A31" s="191"/>
      <c r="B31" s="201" t="s">
        <v>1882</v>
      </c>
      <c r="C31" s="202" t="s">
        <v>6428</v>
      </c>
      <c r="D31" s="203" t="s">
        <v>1883</v>
      </c>
      <c r="E31" s="197"/>
      <c r="F31" s="254" t="e">
        <f>#REF!</f>
        <v>#REF!</v>
      </c>
      <c r="G31" s="254" t="e">
        <f>#REF!</f>
        <v>#REF!</v>
      </c>
      <c r="H31" s="110" t="e">
        <f>#REF!</f>
        <v>#REF!</v>
      </c>
      <c r="I31" s="193"/>
      <c r="J31" s="201" t="s">
        <v>1884</v>
      </c>
      <c r="K31" s="202" t="s">
        <v>1885</v>
      </c>
      <c r="L31" s="203" t="s">
        <v>1886</v>
      </c>
      <c r="M31" s="193"/>
    </row>
    <row r="32" spans="1:13" s="14" customFormat="1" ht="15.75" customHeight="1">
      <c r="A32" s="191"/>
      <c r="B32" s="201" t="s">
        <v>6429</v>
      </c>
      <c r="C32" s="202" t="s">
        <v>6430</v>
      </c>
      <c r="D32" s="203" t="s">
        <v>6431</v>
      </c>
      <c r="E32" s="197"/>
      <c r="F32" s="254" t="e">
        <f>#REF!</f>
        <v>#REF!</v>
      </c>
      <c r="G32" s="254" t="e">
        <f>#REF!</f>
        <v>#REF!</v>
      </c>
      <c r="H32" s="110" t="e">
        <f>#REF!</f>
        <v>#REF!</v>
      </c>
      <c r="I32" s="193"/>
      <c r="J32" s="201" t="s">
        <v>500</v>
      </c>
      <c r="K32" s="202" t="s">
        <v>1887</v>
      </c>
      <c r="L32" s="203" t="s">
        <v>501</v>
      </c>
      <c r="M32" s="193"/>
    </row>
    <row r="33" spans="2:12" s="14" customFormat="1" ht="15.75" customHeight="1">
      <c r="B33" s="201" t="s">
        <v>481</v>
      </c>
      <c r="C33" s="202" t="s">
        <v>6432</v>
      </c>
      <c r="D33" s="203" t="s">
        <v>482</v>
      </c>
      <c r="E33" s="197"/>
      <c r="F33" s="201"/>
      <c r="G33" s="202"/>
      <c r="H33" s="203"/>
      <c r="I33" s="193"/>
      <c r="J33" s="201" t="s">
        <v>507</v>
      </c>
      <c r="K33" s="202" t="s">
        <v>1889</v>
      </c>
      <c r="L33" s="203" t="s">
        <v>508</v>
      </c>
    </row>
    <row r="34" spans="2:12" s="14" customFormat="1" ht="15.75" customHeight="1">
      <c r="B34" s="201" t="s">
        <v>6433</v>
      </c>
      <c r="C34" s="202" t="s">
        <v>6434</v>
      </c>
      <c r="D34" s="203" t="s">
        <v>6435</v>
      </c>
      <c r="E34" s="197"/>
      <c r="F34" s="201"/>
      <c r="G34" s="202"/>
      <c r="H34" s="203"/>
      <c r="I34" s="193"/>
      <c r="J34" s="201" t="s">
        <v>1892</v>
      </c>
      <c r="K34" s="202" t="s">
        <v>1893</v>
      </c>
      <c r="L34" s="203" t="s">
        <v>1894</v>
      </c>
    </row>
    <row r="35" spans="2:12" s="14" customFormat="1" ht="15.75" customHeight="1">
      <c r="B35" s="201" t="s">
        <v>6436</v>
      </c>
      <c r="C35" s="202" t="s">
        <v>6437</v>
      </c>
      <c r="D35" s="203" t="s">
        <v>6438</v>
      </c>
      <c r="E35" s="197"/>
      <c r="F35" s="196"/>
      <c r="G35" s="196"/>
      <c r="H35" s="196"/>
      <c r="I35" s="193"/>
      <c r="J35" s="201"/>
      <c r="K35" s="202"/>
      <c r="L35" s="203"/>
    </row>
    <row r="36" spans="2:12" s="14" customFormat="1" ht="15.75" customHeight="1">
      <c r="B36" s="201" t="s">
        <v>6439</v>
      </c>
      <c r="C36" s="202" t="s">
        <v>6440</v>
      </c>
      <c r="D36" s="203" t="s">
        <v>6441</v>
      </c>
      <c r="E36" s="197"/>
      <c r="F36" s="201"/>
      <c r="G36" s="197"/>
      <c r="H36" s="203"/>
      <c r="I36" s="193"/>
      <c r="J36" s="197"/>
      <c r="K36" s="193"/>
      <c r="L36" s="198"/>
    </row>
    <row r="37" spans="2:12" s="18" customFormat="1" ht="13.9">
      <c r="B37" s="196"/>
      <c r="C37" s="196"/>
      <c r="D37" s="204"/>
      <c r="E37" s="204"/>
      <c r="F37" s="201"/>
      <c r="G37" s="197"/>
      <c r="H37" s="203"/>
      <c r="I37" s="193"/>
    </row>
    <row r="38" spans="2:12" s="18" customFormat="1" ht="13.9">
      <c r="B38" s="193" t="s">
        <v>1897</v>
      </c>
      <c r="C38" s="193" t="s">
        <v>1898</v>
      </c>
      <c r="D38" s="205"/>
      <c r="E38" s="193"/>
      <c r="F38" s="193" t="s">
        <v>1899</v>
      </c>
      <c r="G38" s="206" t="s">
        <v>1900</v>
      </c>
      <c r="H38" s="196"/>
      <c r="I38" s="193"/>
      <c r="J38" s="193" t="s">
        <v>1899</v>
      </c>
      <c r="K38" s="193" t="s">
        <v>1901</v>
      </c>
      <c r="L38" s="196"/>
    </row>
  </sheetData>
  <customSheetViews>
    <customSheetView guid="{1ECD3B71-3848-4973-92B4-4B4B149BC657}" scale="75" fitToPage="1" state="hidden">
      <selection activeCell="G15" sqref="G15"/>
      <pageMargins left="0" right="0" top="0" bottom="0" header="0" footer="0"/>
      <pageSetup paperSize="9" scale="58" orientation="landscape" r:id="rId1"/>
      <headerFooter>
        <oddFooter>&amp;L&amp;1#&amp;"Calibri"&amp;10 Sensitivity: Public</oddFooter>
      </headerFooter>
    </customSheetView>
    <customSheetView guid="{BA712AC7-4015-4F77-9461-7852ED983D52}" scale="75" fitToPage="1">
      <selection activeCell="A27" sqref="A27:N38"/>
      <pageMargins left="0" right="0" top="0" bottom="0" header="0" footer="0"/>
      <pageSetup paperSize="9" scale="61" orientation="landscape" r:id="rId2"/>
    </customSheetView>
    <customSheetView guid="{081BDD81-EE06-4095-AD37-7E4189D26072}" scale="75" fitToPage="1">
      <selection activeCell="I7" sqref="I7"/>
      <pageMargins left="0" right="0" top="0" bottom="0" header="0" footer="0"/>
      <pageSetup paperSize="9" scale="61" orientation="landscape" r:id="rId3"/>
    </customSheetView>
    <customSheetView guid="{9E7EEAA3-A5FB-49FD-8C3A-1AF14EAE95FB}" scale="75" fitToPage="1">
      <selection activeCell="D9" sqref="D9"/>
      <pageMargins left="0" right="0" top="0" bottom="0" header="0" footer="0"/>
      <pageSetup paperSize="9" scale="61" orientation="landscape" r:id="rId4"/>
    </customSheetView>
    <customSheetView guid="{2EFCC4AA-DFFF-400E-B34F-BF7B9FA2A1FF}" scale="75" fitToPage="1">
      <selection activeCell="I16" sqref="I16"/>
      <pageMargins left="0" right="0" top="0" bottom="0" header="0" footer="0"/>
      <pageSetup paperSize="9" scale="61" orientation="landscape" r:id="rId5"/>
    </customSheetView>
    <customSheetView guid="{3485952D-0C31-4884-9EDF-552F3D1B124B}" scale="75" showPageBreaks="1" fitToPage="1">
      <selection activeCell="G15" sqref="G15"/>
      <pageMargins left="0" right="0" top="0" bottom="0" header="0" footer="0"/>
      <pageSetup paperSize="9" scale="58" orientation="landscape" r:id="rId6"/>
      <headerFooter>
        <oddFooter>&amp;L&amp;1#&amp;"Calibri"&amp;10 Sensitivity: Internal</oddFooter>
      </headerFooter>
    </customSheetView>
    <customSheetView guid="{3FEF6608-25EF-43D8-8468-19FFFC3BCE74}" scale="75" showPageBreaks="1" fitToPage="1">
      <selection activeCell="F14" sqref="F14:F15"/>
      <pageMargins left="0" right="0" top="0" bottom="0" header="0" footer="0"/>
      <pageSetup paperSize="9" scale="58" orientation="landscape" r:id="rId7"/>
      <headerFooter>
        <oddFooter>&amp;L&amp;1#&amp;"Calibri"&amp;10 Sensitivity: Internal</oddFooter>
      </headerFooter>
    </customSheetView>
    <customSheetView guid="{8773B614-CBE7-474E-B57F-0A27A3791CF3}" scale="75" fitToPage="1" state="hidden">
      <selection activeCell="F14" sqref="F14:F15"/>
      <pageMargins left="0" right="0" top="0" bottom="0" header="0" footer="0"/>
      <pageSetup paperSize="9" scale="61" orientation="landscape" r:id="rId8"/>
    </customSheetView>
    <customSheetView guid="{1BFD2ADD-60C4-4334-9BDE-E3C6DD17BEED}" scale="75" fitToPage="1" state="hidden">
      <selection activeCell="G15" sqref="G15"/>
      <pageMargins left="0" right="0" top="0" bottom="0" header="0" footer="0"/>
      <pageSetup paperSize="9" scale="58" orientation="landscape" r:id="rId9"/>
      <headerFooter>
        <oddFooter>&amp;L&amp;1#&amp;"Calibri"&amp;10 Sensitivity: Public</oddFooter>
      </headerFooter>
    </customSheetView>
    <customSheetView guid="{7D3CEC1C-CCEC-4C4E-963E-DDD8383A68C1}" scale="75" fitToPage="1" state="hidden">
      <selection activeCell="G15" sqref="G15"/>
      <pageMargins left="0" right="0" top="0" bottom="0" header="0" footer="0"/>
      <pageSetup paperSize="9" scale="58" orientation="landscape" r:id="rId10"/>
      <headerFooter>
        <oddFooter>&amp;L&amp;1#&amp;"Calibri"&amp;10 Sensitivity: Public</oddFooter>
      </headerFooter>
    </customSheetView>
    <customSheetView guid="{03DD319B-D6A9-4830-871F-6D56EEAA4879}" scale="75" fitToPage="1" state="hidden">
      <selection activeCell="G15" sqref="G15"/>
      <pageMargins left="0" right="0" top="0" bottom="0" header="0" footer="0"/>
      <pageSetup paperSize="9" scale="58" orientation="landscape" r:id="rId11"/>
      <headerFooter>
        <oddFooter>&amp;L&amp;1#&amp;"Calibri"&amp;10 Sensitivity: Public</oddFooter>
      </headerFooter>
    </customSheetView>
    <customSheetView guid="{6B324A58-5A89-471C-AD21-0822EB95E67E}" scale="75" fitToPage="1" state="hidden">
      <selection activeCell="G15" sqref="G15"/>
      <pageMargins left="0" right="0" top="0" bottom="0" header="0" footer="0"/>
      <pageSetup paperSize="9" scale="58" orientation="landscape" r:id="rId12"/>
      <headerFooter>
        <oddFooter>&amp;L&amp;1#&amp;"Calibri"&amp;10 Sensitivity: Public</oddFooter>
      </headerFooter>
    </customSheetView>
    <customSheetView guid="{613E785B-CD51-494D-B041-E8D30BF6F1EC}" scale="75" showPageBreaks="1" fitToPage="1" state="hidden">
      <selection activeCell="G15" sqref="G15"/>
      <pageMargins left="0" right="0" top="0" bottom="0" header="0" footer="0"/>
      <pageSetup paperSize="9" scale="58" orientation="landscape" r:id="rId13"/>
      <headerFooter>
        <oddFooter>&amp;L&amp;1#&amp;"Calibri"&amp;10 Sensitivity: Public</oddFooter>
      </headerFooter>
    </customSheetView>
  </customSheetViews>
  <mergeCells count="2">
    <mergeCell ref="A3:F3"/>
    <mergeCell ref="D5:D6"/>
  </mergeCells>
  <hyperlinks>
    <hyperlink ref="D32" r:id="rId14" display="williewong@msca.com.sg" xr:uid="{00000000-0004-0000-1B00-000000000000}"/>
    <hyperlink ref="D33" r:id="rId15" display="nlew@msca.com.sg" xr:uid="{00000000-0004-0000-1B00-000001000000}"/>
    <hyperlink ref="D34" r:id="rId16" display="jasonlim@msca.com.sg" xr:uid="{00000000-0004-0000-1B00-000002000000}"/>
    <hyperlink ref="H28" r:id="rId17" display="custsvc@msca.com.sg" xr:uid="{00000000-0004-0000-1B00-000003000000}"/>
    <hyperlink ref="D36" r:id="rId18" display="hlnguyen@msca.com.sg" xr:uid="{00000000-0004-0000-1B00-000004000000}"/>
    <hyperlink ref="L34" r:id="rId19" display="ytluo@msca.com.sg" xr:uid="{00000000-0004-0000-1B00-000005000000}"/>
    <hyperlink ref="L28" r:id="rId20" display="sinexp@msca.com.sg" xr:uid="{00000000-0004-0000-1B00-000006000000}"/>
    <hyperlink ref="L33" r:id="rId21" display="kslim@msca.com.sg" xr:uid="{00000000-0004-0000-1B00-000007000000}"/>
    <hyperlink ref="D35" r:id="rId22" display="jfong@msca.com.sg " xr:uid="{00000000-0004-0000-1B00-000008000000}"/>
    <hyperlink ref="L32" r:id="rId23" display="mailto:skoh@msca.com.sg" xr:uid="{00000000-0004-0000-1B00-000009000000}"/>
    <hyperlink ref="D31" r:id="rId24" display="nlee@msca.com.sg" xr:uid="{00000000-0004-0000-1B00-00000A000000}"/>
    <hyperlink ref="D30" r:id="rId25" display="klee@msca.com.sg" xr:uid="{00000000-0004-0000-1B00-00000B000000}"/>
    <hyperlink ref="D28" r:id="rId26" display="mktg-dept@msca.com.sg" xr:uid="{00000000-0004-0000-1B00-00000C000000}"/>
  </hyperlinks>
  <pageMargins left="0.7" right="0.7" top="0.75" bottom="0.75" header="0.3" footer="0.3"/>
  <pageSetup paperSize="9" scale="58" orientation="landscape" r:id="rId27"/>
  <headerFooter>
    <oddFooter>&amp;L_x000D_&amp;1#&amp;"Calibri"&amp;10&amp;K000000 Sensitivity: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90BA-3523-449E-8C1B-8771D83BABED}">
  <sheetPr codeName="Sheet12">
    <tabColor rgb="FFFFFF00"/>
    <pageSetUpPr fitToPage="1"/>
  </sheetPr>
  <dimension ref="A1:O439"/>
  <sheetViews>
    <sheetView showGridLines="0" zoomScaleNormal="100" zoomScaleSheetLayoutView="85" workbookViewId="0">
      <selection activeCell="D412" sqref="D412"/>
    </sheetView>
  </sheetViews>
  <sheetFormatPr defaultColWidth="9.140625" defaultRowHeight="18" customHeight="1"/>
  <cols>
    <col min="1" max="1" width="25.7109375" style="853" customWidth="1"/>
    <col min="2" max="2" width="24.140625" style="11" customWidth="1"/>
    <col min="3" max="3" width="24.28515625" style="11" bestFit="1" customWidth="1"/>
    <col min="4" max="4" width="19.7109375" style="11" bestFit="1" customWidth="1"/>
    <col min="5" max="5" width="19.28515625" style="11" bestFit="1" customWidth="1"/>
    <col min="6" max="6" width="22.7109375" style="11" bestFit="1" customWidth="1"/>
    <col min="7" max="7" width="22.85546875" style="11" customWidth="1"/>
    <col min="8" max="8" width="21.7109375" style="11" customWidth="1"/>
    <col min="9" max="9" width="15.28515625" style="11" customWidth="1"/>
    <col min="10" max="10" width="24" style="11" customWidth="1"/>
    <col min="11" max="11" width="17" style="331" bestFit="1" customWidth="1"/>
    <col min="12" max="12" width="25" style="331" bestFit="1" customWidth="1"/>
    <col min="13" max="13" width="22" style="331" bestFit="1" customWidth="1"/>
    <col min="14" max="14" width="13.140625" style="331" customWidth="1"/>
    <col min="15" max="16384" width="9.140625" style="331"/>
  </cols>
  <sheetData>
    <row r="1" spans="1:11" s="122" customFormat="1" ht="18" customHeight="1" thickBot="1">
      <c r="A1" s="853"/>
    </row>
    <row r="2" spans="1:11" s="122" customFormat="1" ht="20.100000000000001" customHeight="1" thickBot="1">
      <c r="A2" s="853"/>
      <c r="B2" s="1573" t="s">
        <v>0</v>
      </c>
      <c r="C2" s="1573"/>
      <c r="D2" s="1573"/>
      <c r="E2" s="1573"/>
      <c r="F2" s="1573"/>
      <c r="H2" s="943" t="s">
        <v>241</v>
      </c>
    </row>
    <row r="3" spans="1:11" s="122" customFormat="1" ht="18" customHeight="1" thickBot="1">
      <c r="A3" s="853"/>
      <c r="B3" s="123"/>
      <c r="H3" s="745"/>
    </row>
    <row r="4" spans="1:11" s="145" customFormat="1" ht="30" customHeight="1" thickBot="1">
      <c r="A4" s="148"/>
      <c r="B4" s="1574" t="s">
        <v>4</v>
      </c>
      <c r="C4" s="1575"/>
      <c r="D4" s="1575"/>
      <c r="E4" s="1575"/>
      <c r="F4" s="1576"/>
      <c r="G4" s="438"/>
    </row>
    <row r="5" spans="1:11" s="145" customFormat="1" ht="18" customHeight="1">
      <c r="A5" s="853"/>
      <c r="B5" s="148"/>
      <c r="C5" s="148"/>
      <c r="D5" s="148"/>
      <c r="E5" s="148"/>
      <c r="F5" s="148"/>
      <c r="G5" s="148"/>
    </row>
    <row r="6" spans="1:11" s="147" customFormat="1" ht="30" hidden="1" customHeight="1">
      <c r="A6" s="804"/>
      <c r="C6" s="614"/>
      <c r="D6" s="1595" t="s">
        <v>247</v>
      </c>
      <c r="E6" s="928" t="s">
        <v>936</v>
      </c>
      <c r="F6" s="195"/>
      <c r="G6" s="872"/>
      <c r="J6" s="145"/>
      <c r="K6" s="145"/>
    </row>
    <row r="7" spans="1:11" s="147" customFormat="1" ht="18" hidden="1" customHeight="1">
      <c r="A7" s="804"/>
      <c r="B7" s="931" t="s">
        <v>249</v>
      </c>
      <c r="C7" s="931" t="s">
        <v>250</v>
      </c>
      <c r="D7" s="1596"/>
      <c r="E7" s="927" t="s">
        <v>134</v>
      </c>
      <c r="F7" s="195"/>
      <c r="G7" s="930" t="s">
        <v>251</v>
      </c>
      <c r="H7" s="145"/>
      <c r="I7" s="145"/>
      <c r="J7" s="145"/>
      <c r="K7" s="145"/>
    </row>
    <row r="8" spans="1:11" s="145" customFormat="1" ht="18" hidden="1" customHeight="1">
      <c r="A8" s="804" t="s">
        <v>937</v>
      </c>
      <c r="B8" s="617" t="s">
        <v>938</v>
      </c>
      <c r="C8" s="757" t="s">
        <v>939</v>
      </c>
      <c r="D8" s="617">
        <v>45204</v>
      </c>
      <c r="E8" s="757">
        <f t="shared" ref="E8:E34" si="0">D8+6</f>
        <v>45210</v>
      </c>
      <c r="F8" s="331"/>
      <c r="G8" s="757">
        <v>45205</v>
      </c>
      <c r="I8" s="430"/>
    </row>
    <row r="9" spans="1:11" s="145" customFormat="1" ht="18" hidden="1" customHeight="1">
      <c r="A9" s="804" t="s">
        <v>940</v>
      </c>
      <c r="B9" s="741" t="s">
        <v>941</v>
      </c>
      <c r="C9" s="757" t="s">
        <v>942</v>
      </c>
      <c r="D9" s="617">
        <v>45211</v>
      </c>
      <c r="E9" s="757">
        <f t="shared" si="0"/>
        <v>45217</v>
      </c>
      <c r="F9" s="331"/>
      <c r="G9" s="757">
        <f t="shared" ref="G9:G12" si="1">G8+7</f>
        <v>45212</v>
      </c>
      <c r="I9" s="430"/>
    </row>
    <row r="10" spans="1:11" s="145" customFormat="1" ht="18" hidden="1" customHeight="1">
      <c r="A10" s="804" t="s">
        <v>943</v>
      </c>
      <c r="B10" s="794" t="s">
        <v>944</v>
      </c>
      <c r="C10" s="757" t="s">
        <v>945</v>
      </c>
      <c r="D10" s="617">
        <v>45221</v>
      </c>
      <c r="E10" s="757">
        <f t="shared" si="0"/>
        <v>45227</v>
      </c>
      <c r="F10" s="331"/>
      <c r="G10" s="757">
        <f t="shared" si="1"/>
        <v>45219</v>
      </c>
      <c r="I10" s="430"/>
    </row>
    <row r="11" spans="1:11" s="145" customFormat="1" ht="18" hidden="1" customHeight="1">
      <c r="A11" s="804" t="s">
        <v>946</v>
      </c>
      <c r="B11" s="741" t="s">
        <v>938</v>
      </c>
      <c r="C11" s="757" t="s">
        <v>947</v>
      </c>
      <c r="D11" s="617">
        <v>45225</v>
      </c>
      <c r="E11" s="757">
        <f t="shared" si="0"/>
        <v>45231</v>
      </c>
      <c r="F11" s="331"/>
      <c r="G11" s="757">
        <f t="shared" si="1"/>
        <v>45226</v>
      </c>
      <c r="I11" s="430"/>
    </row>
    <row r="12" spans="1:11" s="145" customFormat="1" ht="18" hidden="1" customHeight="1">
      <c r="A12" s="804" t="s">
        <v>948</v>
      </c>
      <c r="B12" s="617" t="s">
        <v>941</v>
      </c>
      <c r="C12" s="757" t="s">
        <v>949</v>
      </c>
      <c r="D12" s="617">
        <v>45234</v>
      </c>
      <c r="E12" s="757">
        <f t="shared" si="0"/>
        <v>45240</v>
      </c>
      <c r="F12" s="331"/>
      <c r="G12" s="757">
        <f t="shared" si="1"/>
        <v>45233</v>
      </c>
      <c r="I12" s="430"/>
    </row>
    <row r="13" spans="1:11" s="145" customFormat="1" ht="18" hidden="1" customHeight="1">
      <c r="A13" s="804" t="s">
        <v>950</v>
      </c>
      <c r="B13" s="794" t="s">
        <v>944</v>
      </c>
      <c r="C13" s="757" t="s">
        <v>951</v>
      </c>
      <c r="D13" s="617">
        <v>45239</v>
      </c>
      <c r="E13" s="757">
        <f t="shared" si="0"/>
        <v>45245</v>
      </c>
      <c r="F13" s="331"/>
      <c r="G13" s="757">
        <v>45240</v>
      </c>
      <c r="I13" s="430"/>
    </row>
    <row r="14" spans="1:11" s="145" customFormat="1" ht="18" hidden="1" customHeight="1">
      <c r="A14" s="804" t="s">
        <v>952</v>
      </c>
      <c r="B14" s="741" t="s">
        <v>938</v>
      </c>
      <c r="C14" s="757" t="s">
        <v>953</v>
      </c>
      <c r="D14" s="617">
        <v>45246</v>
      </c>
      <c r="E14" s="757">
        <f t="shared" si="0"/>
        <v>45252</v>
      </c>
      <c r="F14" s="331"/>
      <c r="G14" s="757">
        <v>45247</v>
      </c>
      <c r="I14" s="430"/>
    </row>
    <row r="15" spans="1:11" s="145" customFormat="1" ht="18" hidden="1" customHeight="1">
      <c r="A15" s="804" t="s">
        <v>954</v>
      </c>
      <c r="B15" s="617" t="s">
        <v>941</v>
      </c>
      <c r="C15" s="757" t="s">
        <v>955</v>
      </c>
      <c r="D15" s="617">
        <v>45253</v>
      </c>
      <c r="E15" s="757">
        <f t="shared" si="0"/>
        <v>45259</v>
      </c>
      <c r="F15" s="331"/>
      <c r="G15" s="757">
        <v>45254</v>
      </c>
      <c r="I15" s="430"/>
    </row>
    <row r="16" spans="1:11" s="145" customFormat="1" ht="18" hidden="1" customHeight="1">
      <c r="A16" s="804" t="s">
        <v>948</v>
      </c>
      <c r="B16" s="794" t="s">
        <v>944</v>
      </c>
      <c r="C16" s="757" t="s">
        <v>956</v>
      </c>
      <c r="D16" s="617">
        <f t="shared" ref="D16:D29" si="2">D15+7</f>
        <v>45260</v>
      </c>
      <c r="E16" s="757">
        <f t="shared" si="0"/>
        <v>45266</v>
      </c>
      <c r="F16" s="331"/>
      <c r="G16" s="757">
        <f t="shared" ref="G16:G81" si="3">G15+7</f>
        <v>45261</v>
      </c>
      <c r="I16" s="430"/>
    </row>
    <row r="17" spans="1:9" s="145" customFormat="1" ht="18" hidden="1" customHeight="1">
      <c r="A17" s="804" t="s">
        <v>950</v>
      </c>
      <c r="B17" s="741" t="s">
        <v>938</v>
      </c>
      <c r="C17" s="757" t="s">
        <v>957</v>
      </c>
      <c r="D17" s="617">
        <f t="shared" si="2"/>
        <v>45267</v>
      </c>
      <c r="E17" s="757">
        <f t="shared" si="0"/>
        <v>45273</v>
      </c>
      <c r="F17" s="331"/>
      <c r="G17" s="757">
        <f t="shared" si="3"/>
        <v>45268</v>
      </c>
      <c r="I17" s="430"/>
    </row>
    <row r="18" spans="1:9" s="145" customFormat="1" ht="18" hidden="1" customHeight="1">
      <c r="A18" s="804" t="s">
        <v>948</v>
      </c>
      <c r="B18" s="617" t="s">
        <v>941</v>
      </c>
      <c r="C18" s="757" t="s">
        <v>958</v>
      </c>
      <c r="D18" s="617">
        <f t="shared" si="2"/>
        <v>45274</v>
      </c>
      <c r="E18" s="757">
        <f t="shared" si="0"/>
        <v>45280</v>
      </c>
      <c r="F18" s="331"/>
      <c r="G18" s="757">
        <f t="shared" si="3"/>
        <v>45275</v>
      </c>
      <c r="I18" s="430"/>
    </row>
    <row r="19" spans="1:9" s="145" customFormat="1" ht="18" hidden="1" customHeight="1">
      <c r="A19" s="804" t="s">
        <v>959</v>
      </c>
      <c r="B19" s="794" t="s">
        <v>944</v>
      </c>
      <c r="C19" s="757" t="s">
        <v>960</v>
      </c>
      <c r="D19" s="617">
        <f t="shared" si="2"/>
        <v>45281</v>
      </c>
      <c r="E19" s="757">
        <f t="shared" si="0"/>
        <v>45287</v>
      </c>
      <c r="F19" s="331"/>
      <c r="G19" s="757">
        <f t="shared" si="3"/>
        <v>45282</v>
      </c>
      <c r="I19" s="430"/>
    </row>
    <row r="20" spans="1:9" s="145" customFormat="1" ht="18" hidden="1" customHeight="1">
      <c r="A20" s="804" t="s">
        <v>950</v>
      </c>
      <c r="B20" s="741" t="s">
        <v>938</v>
      </c>
      <c r="C20" s="757" t="s">
        <v>961</v>
      </c>
      <c r="D20" s="617">
        <f t="shared" si="2"/>
        <v>45288</v>
      </c>
      <c r="E20" s="757">
        <f t="shared" si="0"/>
        <v>45294</v>
      </c>
      <c r="F20" s="331"/>
      <c r="G20" s="757">
        <f t="shared" si="3"/>
        <v>45289</v>
      </c>
      <c r="I20" s="430"/>
    </row>
    <row r="21" spans="1:9" s="145" customFormat="1" ht="18" hidden="1" customHeight="1">
      <c r="A21" s="804"/>
      <c r="B21" s="617" t="s">
        <v>941</v>
      </c>
      <c r="C21" s="757" t="s">
        <v>962</v>
      </c>
      <c r="D21" s="617">
        <f t="shared" si="2"/>
        <v>45295</v>
      </c>
      <c r="E21" s="757">
        <f t="shared" si="0"/>
        <v>45301</v>
      </c>
      <c r="F21" s="331"/>
      <c r="G21" s="757">
        <f t="shared" si="3"/>
        <v>45296</v>
      </c>
      <c r="I21" s="430"/>
    </row>
    <row r="22" spans="1:9" s="145" customFormat="1" ht="18" hidden="1" customHeight="1">
      <c r="A22" s="804"/>
      <c r="B22" s="794" t="s">
        <v>944</v>
      </c>
      <c r="C22" s="757" t="s">
        <v>963</v>
      </c>
      <c r="D22" s="617">
        <f t="shared" si="2"/>
        <v>45302</v>
      </c>
      <c r="E22" s="757">
        <f t="shared" si="0"/>
        <v>45308</v>
      </c>
      <c r="F22" s="331"/>
      <c r="G22" s="757">
        <f t="shared" si="3"/>
        <v>45303</v>
      </c>
      <c r="I22" s="430"/>
    </row>
    <row r="23" spans="1:9" s="145" customFormat="1" ht="18" hidden="1" customHeight="1">
      <c r="A23" s="804"/>
      <c r="B23" s="741" t="s">
        <v>938</v>
      </c>
      <c r="C23" s="757" t="s">
        <v>964</v>
      </c>
      <c r="D23" s="617">
        <f t="shared" si="2"/>
        <v>45309</v>
      </c>
      <c r="E23" s="757">
        <f t="shared" si="0"/>
        <v>45315</v>
      </c>
      <c r="F23" s="331"/>
      <c r="G23" s="757">
        <f t="shared" si="3"/>
        <v>45310</v>
      </c>
      <c r="I23" s="430"/>
    </row>
    <row r="24" spans="1:9" s="145" customFormat="1" ht="18" hidden="1" customHeight="1">
      <c r="A24" s="804"/>
      <c r="B24" s="617" t="s">
        <v>941</v>
      </c>
      <c r="C24" s="757" t="s">
        <v>965</v>
      </c>
      <c r="D24" s="617">
        <f t="shared" si="2"/>
        <v>45316</v>
      </c>
      <c r="E24" s="757">
        <f t="shared" si="0"/>
        <v>45322</v>
      </c>
      <c r="F24" s="331"/>
      <c r="G24" s="757">
        <f t="shared" si="3"/>
        <v>45317</v>
      </c>
      <c r="I24" s="430"/>
    </row>
    <row r="25" spans="1:9" s="145" customFormat="1" ht="18" hidden="1" customHeight="1">
      <c r="A25" s="804"/>
      <c r="B25" s="794" t="s">
        <v>944</v>
      </c>
      <c r="C25" s="757" t="s">
        <v>966</v>
      </c>
      <c r="D25" s="617">
        <f t="shared" si="2"/>
        <v>45323</v>
      </c>
      <c r="E25" s="759">
        <f t="shared" si="0"/>
        <v>45329</v>
      </c>
      <c r="F25" s="331"/>
      <c r="G25" s="757">
        <f t="shared" si="3"/>
        <v>45324</v>
      </c>
      <c r="I25" s="430"/>
    </row>
    <row r="26" spans="1:9" s="145" customFormat="1" ht="18" hidden="1" customHeight="1">
      <c r="A26" s="804"/>
      <c r="B26" s="741" t="s">
        <v>938</v>
      </c>
      <c r="C26" s="757" t="s">
        <v>967</v>
      </c>
      <c r="D26" s="617">
        <f t="shared" si="2"/>
        <v>45330</v>
      </c>
      <c r="E26" s="757">
        <f t="shared" si="0"/>
        <v>45336</v>
      </c>
      <c r="F26" s="331"/>
      <c r="G26" s="757">
        <f t="shared" si="3"/>
        <v>45331</v>
      </c>
      <c r="I26" s="430"/>
    </row>
    <row r="27" spans="1:9" s="145" customFormat="1" ht="18" hidden="1" customHeight="1">
      <c r="A27" s="804"/>
      <c r="B27" s="617" t="s">
        <v>941</v>
      </c>
      <c r="C27" s="757" t="s">
        <v>968</v>
      </c>
      <c r="D27" s="617">
        <f t="shared" si="2"/>
        <v>45337</v>
      </c>
      <c r="E27" s="757">
        <f t="shared" si="0"/>
        <v>45343</v>
      </c>
      <c r="F27" s="331"/>
      <c r="G27" s="757">
        <f t="shared" si="3"/>
        <v>45338</v>
      </c>
      <c r="I27" s="430"/>
    </row>
    <row r="28" spans="1:9" s="145" customFormat="1" ht="18" hidden="1" customHeight="1">
      <c r="A28" s="804"/>
      <c r="B28" s="794" t="s">
        <v>944</v>
      </c>
      <c r="C28" s="757" t="s">
        <v>969</v>
      </c>
      <c r="D28" s="617">
        <f t="shared" si="2"/>
        <v>45344</v>
      </c>
      <c r="E28" s="757">
        <f t="shared" si="0"/>
        <v>45350</v>
      </c>
      <c r="F28" s="331"/>
      <c r="G28" s="757">
        <f t="shared" si="3"/>
        <v>45345</v>
      </c>
      <c r="I28" s="430"/>
    </row>
    <row r="29" spans="1:9" s="145" customFormat="1" ht="18" hidden="1" customHeight="1">
      <c r="A29" s="804"/>
      <c r="B29" s="741" t="s">
        <v>938</v>
      </c>
      <c r="C29" s="757" t="s">
        <v>970</v>
      </c>
      <c r="D29" s="617">
        <f t="shared" si="2"/>
        <v>45351</v>
      </c>
      <c r="E29" s="757">
        <f t="shared" si="0"/>
        <v>45357</v>
      </c>
      <c r="F29" s="331"/>
      <c r="G29" s="757">
        <f t="shared" si="3"/>
        <v>45352</v>
      </c>
      <c r="I29" s="430"/>
    </row>
    <row r="30" spans="1:9" s="145" customFormat="1" ht="18" hidden="1" customHeight="1">
      <c r="A30" s="804"/>
      <c r="B30" s="617" t="s">
        <v>941</v>
      </c>
      <c r="C30" s="757" t="s">
        <v>971</v>
      </c>
      <c r="D30" s="617">
        <v>45360</v>
      </c>
      <c r="E30" s="757">
        <f t="shared" si="0"/>
        <v>45366</v>
      </c>
      <c r="F30" s="331"/>
      <c r="G30" s="757">
        <v>45359</v>
      </c>
      <c r="I30" s="430"/>
    </row>
    <row r="31" spans="1:9" s="145" customFormat="1" ht="18" hidden="1" customHeight="1">
      <c r="A31" s="804"/>
      <c r="B31" s="794" t="s">
        <v>944</v>
      </c>
      <c r="C31" s="757" t="s">
        <v>972</v>
      </c>
      <c r="D31" s="617">
        <v>45365</v>
      </c>
      <c r="E31" s="757">
        <f t="shared" si="0"/>
        <v>45371</v>
      </c>
      <c r="F31" s="331"/>
      <c r="G31" s="757">
        <f t="shared" si="3"/>
        <v>45366</v>
      </c>
      <c r="I31" s="430"/>
    </row>
    <row r="32" spans="1:9" s="145" customFormat="1" ht="18" hidden="1" customHeight="1">
      <c r="A32" s="804"/>
      <c r="B32" s="741" t="s">
        <v>938</v>
      </c>
      <c r="C32" s="757" t="s">
        <v>973</v>
      </c>
      <c r="D32" s="757">
        <v>45372</v>
      </c>
      <c r="E32" s="757">
        <f t="shared" si="0"/>
        <v>45378</v>
      </c>
      <c r="F32" s="331"/>
      <c r="G32" s="757">
        <f t="shared" si="3"/>
        <v>45373</v>
      </c>
      <c r="I32" s="430"/>
    </row>
    <row r="33" spans="1:9" s="145" customFormat="1" ht="18" hidden="1" customHeight="1">
      <c r="A33" s="804" t="s">
        <v>950</v>
      </c>
      <c r="B33" s="871" t="s">
        <v>283</v>
      </c>
      <c r="C33" s="942" t="s">
        <v>974</v>
      </c>
      <c r="D33" s="926">
        <v>45383</v>
      </c>
      <c r="E33" s="926">
        <f t="shared" si="0"/>
        <v>45389</v>
      </c>
      <c r="F33" s="331"/>
      <c r="G33" s="757">
        <f t="shared" si="3"/>
        <v>45380</v>
      </c>
      <c r="I33" s="430"/>
    </row>
    <row r="34" spans="1:9" s="145" customFormat="1" ht="18" hidden="1" customHeight="1">
      <c r="A34" s="804"/>
      <c r="B34" s="942" t="s">
        <v>944</v>
      </c>
      <c r="C34" s="942" t="s">
        <v>975</v>
      </c>
      <c r="D34" s="942">
        <v>45385</v>
      </c>
      <c r="E34" s="757">
        <f t="shared" si="0"/>
        <v>45391</v>
      </c>
      <c r="F34" s="331"/>
      <c r="G34" s="757">
        <v>45387</v>
      </c>
      <c r="I34" s="430"/>
    </row>
    <row r="35" spans="1:9" s="145" customFormat="1" ht="18" hidden="1" customHeight="1">
      <c r="A35" s="804"/>
      <c r="B35" s="942" t="s">
        <v>938</v>
      </c>
      <c r="C35" s="942" t="s">
        <v>976</v>
      </c>
      <c r="D35" s="942">
        <v>45396</v>
      </c>
      <c r="E35" s="757">
        <v>45401</v>
      </c>
      <c r="F35" s="331"/>
      <c r="G35" s="757">
        <f t="shared" si="3"/>
        <v>45394</v>
      </c>
      <c r="I35" s="430"/>
    </row>
    <row r="36" spans="1:9" s="145" customFormat="1" ht="18" hidden="1" customHeight="1">
      <c r="A36" s="804"/>
      <c r="B36" s="942" t="s">
        <v>941</v>
      </c>
      <c r="C36" s="942" t="s">
        <v>977</v>
      </c>
      <c r="D36" s="942">
        <v>45401</v>
      </c>
      <c r="E36" s="757">
        <f>D36+6</f>
        <v>45407</v>
      </c>
      <c r="F36" s="331"/>
      <c r="G36" s="757">
        <f t="shared" si="3"/>
        <v>45401</v>
      </c>
      <c r="I36" s="430"/>
    </row>
    <row r="37" spans="1:9" s="145" customFormat="1" ht="18" hidden="1" customHeight="1">
      <c r="A37" s="804"/>
      <c r="B37" s="942" t="s">
        <v>944</v>
      </c>
      <c r="C37" s="942" t="s">
        <v>978</v>
      </c>
      <c r="D37" s="942">
        <v>45410</v>
      </c>
      <c r="E37" s="757">
        <f>D37+7</f>
        <v>45417</v>
      </c>
      <c r="F37" s="331"/>
      <c r="G37" s="757">
        <f t="shared" si="3"/>
        <v>45408</v>
      </c>
      <c r="I37" s="430"/>
    </row>
    <row r="38" spans="1:9" s="145" customFormat="1" ht="18" hidden="1" customHeight="1">
      <c r="A38" s="804"/>
      <c r="B38" s="942" t="s">
        <v>938</v>
      </c>
      <c r="C38" s="942" t="s">
        <v>979</v>
      </c>
      <c r="D38" s="942">
        <v>45416</v>
      </c>
      <c r="E38" s="757">
        <f>D38+7</f>
        <v>45423</v>
      </c>
      <c r="F38" s="331"/>
      <c r="G38" s="757">
        <f t="shared" si="3"/>
        <v>45415</v>
      </c>
      <c r="I38" s="430"/>
    </row>
    <row r="39" spans="1:9" s="145" customFormat="1" ht="18" hidden="1" customHeight="1">
      <c r="A39" s="804"/>
      <c r="B39" s="942" t="s">
        <v>941</v>
      </c>
      <c r="C39" s="942" t="s">
        <v>980</v>
      </c>
      <c r="D39" s="942">
        <v>45422</v>
      </c>
      <c r="E39" s="757">
        <f>D39+7</f>
        <v>45429</v>
      </c>
      <c r="F39" s="331"/>
      <c r="G39" s="757">
        <f t="shared" si="3"/>
        <v>45422</v>
      </c>
      <c r="I39" s="430"/>
    </row>
    <row r="40" spans="1:9" s="145" customFormat="1" ht="18" hidden="1" customHeight="1">
      <c r="A40" s="804"/>
      <c r="B40" s="942" t="s">
        <v>944</v>
      </c>
      <c r="C40" s="942" t="s">
        <v>981</v>
      </c>
      <c r="D40" s="942">
        <v>45431</v>
      </c>
      <c r="E40" s="871" t="s">
        <v>283</v>
      </c>
      <c r="F40" s="331"/>
      <c r="G40" s="757">
        <f t="shared" si="3"/>
        <v>45429</v>
      </c>
      <c r="I40" s="430"/>
    </row>
    <row r="41" spans="1:9" s="145" customFormat="1" ht="18" hidden="1" customHeight="1">
      <c r="A41" s="804"/>
      <c r="B41" s="942" t="s">
        <v>938</v>
      </c>
      <c r="C41" s="942" t="s">
        <v>982</v>
      </c>
      <c r="D41" s="942">
        <v>45435</v>
      </c>
      <c r="E41" s="757">
        <f t="shared" ref="E41:E70" si="4">D41+7</f>
        <v>45442</v>
      </c>
      <c r="F41" s="331"/>
      <c r="G41" s="757">
        <f t="shared" si="3"/>
        <v>45436</v>
      </c>
      <c r="I41" s="430"/>
    </row>
    <row r="42" spans="1:9" s="145" customFormat="1" ht="18" hidden="1" customHeight="1">
      <c r="A42" s="804"/>
      <c r="B42" s="942" t="s">
        <v>941</v>
      </c>
      <c r="C42" s="942" t="s">
        <v>983</v>
      </c>
      <c r="D42" s="942">
        <v>45441</v>
      </c>
      <c r="E42" s="757">
        <f t="shared" si="4"/>
        <v>45448</v>
      </c>
      <c r="F42" s="331"/>
      <c r="G42" s="757">
        <f t="shared" si="3"/>
        <v>45443</v>
      </c>
      <c r="I42" s="430"/>
    </row>
    <row r="43" spans="1:9" s="145" customFormat="1" ht="18" hidden="1" customHeight="1">
      <c r="A43" s="804"/>
      <c r="B43" s="942" t="s">
        <v>944</v>
      </c>
      <c r="C43" s="942" t="s">
        <v>984</v>
      </c>
      <c r="D43" s="942">
        <v>45446</v>
      </c>
      <c r="E43" s="757">
        <f t="shared" si="4"/>
        <v>45453</v>
      </c>
      <c r="F43" s="331"/>
      <c r="G43" s="757">
        <f t="shared" si="3"/>
        <v>45450</v>
      </c>
      <c r="I43" s="430"/>
    </row>
    <row r="44" spans="1:9" s="145" customFormat="1" ht="18" hidden="1" customHeight="1">
      <c r="A44" s="804"/>
      <c r="B44" s="942" t="s">
        <v>938</v>
      </c>
      <c r="C44" s="942" t="s">
        <v>985</v>
      </c>
      <c r="D44" s="942">
        <v>45462</v>
      </c>
      <c r="E44" s="757">
        <f t="shared" si="4"/>
        <v>45469</v>
      </c>
      <c r="F44" s="331"/>
      <c r="G44" s="757">
        <f t="shared" si="3"/>
        <v>45457</v>
      </c>
      <c r="I44" s="430"/>
    </row>
    <row r="45" spans="1:9" s="145" customFormat="1" ht="18" hidden="1" customHeight="1">
      <c r="A45" s="804"/>
      <c r="B45" s="942" t="s">
        <v>941</v>
      </c>
      <c r="C45" s="942" t="s">
        <v>986</v>
      </c>
      <c r="D45" s="942">
        <v>45464</v>
      </c>
      <c r="E45" s="757">
        <f t="shared" si="4"/>
        <v>45471</v>
      </c>
      <c r="F45" s="331"/>
      <c r="G45" s="757">
        <f t="shared" si="3"/>
        <v>45464</v>
      </c>
      <c r="I45" s="430"/>
    </row>
    <row r="46" spans="1:9" s="145" customFormat="1" ht="18" hidden="1" customHeight="1">
      <c r="A46" s="804"/>
      <c r="B46" s="942" t="s">
        <v>944</v>
      </c>
      <c r="C46" s="942" t="s">
        <v>987</v>
      </c>
      <c r="D46" s="942">
        <v>45474</v>
      </c>
      <c r="E46" s="757">
        <f t="shared" si="4"/>
        <v>45481</v>
      </c>
      <c r="F46" s="331"/>
      <c r="G46" s="757">
        <f t="shared" si="3"/>
        <v>45471</v>
      </c>
      <c r="I46" s="430"/>
    </row>
    <row r="47" spans="1:9" s="145" customFormat="1" ht="18" hidden="1" customHeight="1">
      <c r="A47" s="804"/>
      <c r="B47" s="942" t="s">
        <v>938</v>
      </c>
      <c r="C47" s="942" t="s">
        <v>988</v>
      </c>
      <c r="D47" s="942">
        <v>45476</v>
      </c>
      <c r="E47" s="757">
        <f t="shared" si="4"/>
        <v>45483</v>
      </c>
      <c r="F47" s="331"/>
      <c r="G47" s="757">
        <f t="shared" si="3"/>
        <v>45478</v>
      </c>
      <c r="I47" s="430"/>
    </row>
    <row r="48" spans="1:9" s="145" customFormat="1" ht="18" hidden="1" customHeight="1">
      <c r="A48" s="804"/>
      <c r="B48" s="942" t="s">
        <v>941</v>
      </c>
      <c r="C48" s="942" t="s">
        <v>989</v>
      </c>
      <c r="D48" s="942">
        <v>45483</v>
      </c>
      <c r="E48" s="757">
        <f t="shared" si="4"/>
        <v>45490</v>
      </c>
      <c r="F48" s="331"/>
      <c r="G48" s="757">
        <f t="shared" si="3"/>
        <v>45485</v>
      </c>
      <c r="I48" s="430"/>
    </row>
    <row r="49" spans="1:9" s="145" customFormat="1" ht="18" hidden="1" customHeight="1">
      <c r="A49" s="804"/>
      <c r="B49" s="942" t="s">
        <v>944</v>
      </c>
      <c r="C49" s="942" t="s">
        <v>990</v>
      </c>
      <c r="D49" s="942">
        <v>45492</v>
      </c>
      <c r="E49" s="757">
        <f t="shared" si="4"/>
        <v>45499</v>
      </c>
      <c r="F49" s="331"/>
      <c r="G49" s="757">
        <f t="shared" si="3"/>
        <v>45492</v>
      </c>
      <c r="I49" s="430"/>
    </row>
    <row r="50" spans="1:9" s="145" customFormat="1" ht="18" hidden="1" customHeight="1">
      <c r="A50" s="804"/>
      <c r="B50" s="942" t="s">
        <v>938</v>
      </c>
      <c r="C50" s="942" t="s">
        <v>991</v>
      </c>
      <c r="D50" s="942">
        <v>45496</v>
      </c>
      <c r="E50" s="757">
        <f t="shared" si="4"/>
        <v>45503</v>
      </c>
      <c r="F50" s="331"/>
      <c r="G50" s="757">
        <f t="shared" si="3"/>
        <v>45499</v>
      </c>
      <c r="I50" s="430"/>
    </row>
    <row r="51" spans="1:9" s="145" customFormat="1" ht="18" hidden="1" customHeight="1">
      <c r="A51" s="804"/>
      <c r="B51" s="942" t="s">
        <v>941</v>
      </c>
      <c r="C51" s="942" t="s">
        <v>992</v>
      </c>
      <c r="D51" s="942">
        <v>45505</v>
      </c>
      <c r="E51" s="757">
        <f t="shared" si="4"/>
        <v>45512</v>
      </c>
      <c r="F51" s="331"/>
      <c r="G51" s="757">
        <f t="shared" si="3"/>
        <v>45506</v>
      </c>
      <c r="I51" s="430"/>
    </row>
    <row r="52" spans="1:9" s="145" customFormat="1" ht="18" hidden="1" customHeight="1">
      <c r="A52" s="804"/>
      <c r="B52" s="942" t="s">
        <v>944</v>
      </c>
      <c r="C52" s="942" t="s">
        <v>993</v>
      </c>
      <c r="D52" s="942">
        <v>45512</v>
      </c>
      <c r="E52" s="757">
        <f t="shared" si="4"/>
        <v>45519</v>
      </c>
      <c r="F52" s="331"/>
      <c r="G52" s="757">
        <f t="shared" si="3"/>
        <v>45513</v>
      </c>
      <c r="I52" s="430"/>
    </row>
    <row r="53" spans="1:9" s="145" customFormat="1" ht="18" hidden="1" customHeight="1">
      <c r="A53" s="804"/>
      <c r="B53" s="942" t="s">
        <v>938</v>
      </c>
      <c r="C53" s="942" t="s">
        <v>994</v>
      </c>
      <c r="D53" s="942">
        <v>45518</v>
      </c>
      <c r="E53" s="757">
        <f t="shared" si="4"/>
        <v>45525</v>
      </c>
      <c r="F53" s="331"/>
      <c r="G53" s="757">
        <f t="shared" si="3"/>
        <v>45520</v>
      </c>
      <c r="I53" s="430"/>
    </row>
    <row r="54" spans="1:9" s="145" customFormat="1" ht="18" hidden="1" customHeight="1">
      <c r="A54" s="804"/>
      <c r="B54" s="942" t="s">
        <v>941</v>
      </c>
      <c r="C54" s="942" t="s">
        <v>995</v>
      </c>
      <c r="D54" s="942">
        <v>45529</v>
      </c>
      <c r="E54" s="757">
        <f t="shared" si="4"/>
        <v>45536</v>
      </c>
      <c r="F54" s="331"/>
      <c r="G54" s="757">
        <f t="shared" si="3"/>
        <v>45527</v>
      </c>
      <c r="I54" s="430"/>
    </row>
    <row r="55" spans="1:9" s="145" customFormat="1" ht="18" hidden="1" customHeight="1">
      <c r="A55" s="804" t="s">
        <v>996</v>
      </c>
      <c r="B55" s="942" t="s">
        <v>938</v>
      </c>
      <c r="C55" s="942" t="s">
        <v>997</v>
      </c>
      <c r="D55" s="942">
        <v>45531</v>
      </c>
      <c r="E55" s="757">
        <f t="shared" si="4"/>
        <v>45538</v>
      </c>
      <c r="F55" s="331"/>
      <c r="G55" s="757">
        <f t="shared" si="3"/>
        <v>45534</v>
      </c>
      <c r="I55" s="430"/>
    </row>
    <row r="56" spans="1:9" s="145" customFormat="1" ht="18" hidden="1" customHeight="1">
      <c r="A56" s="804" t="s">
        <v>938</v>
      </c>
      <c r="B56" s="1011" t="s">
        <v>307</v>
      </c>
      <c r="C56" s="942" t="s">
        <v>998</v>
      </c>
      <c r="D56" s="799">
        <v>45543</v>
      </c>
      <c r="E56" s="799">
        <f t="shared" si="4"/>
        <v>45550</v>
      </c>
      <c r="F56" s="331"/>
      <c r="G56" s="757">
        <f t="shared" si="3"/>
        <v>45541</v>
      </c>
      <c r="I56" s="430"/>
    </row>
    <row r="57" spans="1:9" s="145" customFormat="1" ht="18" hidden="1" customHeight="1">
      <c r="A57" s="804"/>
      <c r="B57" s="942" t="s">
        <v>999</v>
      </c>
      <c r="C57" s="942" t="s">
        <v>1000</v>
      </c>
      <c r="D57" s="942">
        <v>45543</v>
      </c>
      <c r="E57" s="757">
        <f t="shared" si="4"/>
        <v>45550</v>
      </c>
      <c r="F57" s="331"/>
      <c r="G57" s="757">
        <f t="shared" si="3"/>
        <v>45548</v>
      </c>
      <c r="I57" s="430"/>
    </row>
    <row r="58" spans="1:9" s="145" customFormat="1" ht="18" hidden="1" customHeight="1">
      <c r="A58" s="804" t="s">
        <v>1001</v>
      </c>
      <c r="B58" s="942" t="s">
        <v>938</v>
      </c>
      <c r="C58" s="942" t="s">
        <v>1002</v>
      </c>
      <c r="D58" s="942">
        <v>45553</v>
      </c>
      <c r="E58" s="757">
        <f t="shared" si="4"/>
        <v>45560</v>
      </c>
      <c r="F58" s="331"/>
      <c r="G58" s="757">
        <f t="shared" si="3"/>
        <v>45555</v>
      </c>
      <c r="I58" s="430"/>
    </row>
    <row r="59" spans="1:9" s="145" customFormat="1" ht="18" hidden="1" customHeight="1">
      <c r="A59" s="804"/>
      <c r="B59" s="942" t="s">
        <v>941</v>
      </c>
      <c r="C59" s="942" t="s">
        <v>1003</v>
      </c>
      <c r="D59" s="942">
        <v>45559</v>
      </c>
      <c r="E59" s="757">
        <f t="shared" si="4"/>
        <v>45566</v>
      </c>
      <c r="F59" s="331"/>
      <c r="G59" s="757">
        <f t="shared" si="3"/>
        <v>45562</v>
      </c>
      <c r="I59" s="430"/>
    </row>
    <row r="60" spans="1:9" s="145" customFormat="1" ht="18" hidden="1" customHeight="1">
      <c r="A60" s="804"/>
      <c r="B60" s="942" t="s">
        <v>999</v>
      </c>
      <c r="C60" s="942" t="s">
        <v>1004</v>
      </c>
      <c r="D60" s="942">
        <v>45569</v>
      </c>
      <c r="E60" s="757">
        <f t="shared" si="4"/>
        <v>45576</v>
      </c>
      <c r="F60" s="331"/>
      <c r="G60" s="757">
        <f t="shared" si="3"/>
        <v>45569</v>
      </c>
      <c r="I60" s="430"/>
    </row>
    <row r="61" spans="1:9" s="145" customFormat="1" ht="18" hidden="1" customHeight="1">
      <c r="A61" s="804" t="s">
        <v>938</v>
      </c>
      <c r="B61" s="942" t="s">
        <v>1005</v>
      </c>
      <c r="C61" s="942" t="s">
        <v>1006</v>
      </c>
      <c r="D61" s="942">
        <v>45576</v>
      </c>
      <c r="E61" s="757">
        <f t="shared" si="4"/>
        <v>45583</v>
      </c>
      <c r="F61" s="331"/>
      <c r="G61" s="757">
        <f t="shared" si="3"/>
        <v>45576</v>
      </c>
      <c r="I61" s="430"/>
    </row>
    <row r="62" spans="1:9" s="145" customFormat="1" ht="18" hidden="1" customHeight="1">
      <c r="A62" s="804" t="s">
        <v>1007</v>
      </c>
      <c r="B62" s="942" t="s">
        <v>941</v>
      </c>
      <c r="C62" s="942" t="s">
        <v>1008</v>
      </c>
      <c r="D62" s="942">
        <v>45581</v>
      </c>
      <c r="E62" s="757">
        <f t="shared" si="4"/>
        <v>45588</v>
      </c>
      <c r="F62" s="331"/>
      <c r="G62" s="757">
        <f t="shared" si="3"/>
        <v>45583</v>
      </c>
      <c r="I62" s="430"/>
    </row>
    <row r="63" spans="1:9" s="145" customFormat="1" ht="18" hidden="1" customHeight="1">
      <c r="A63" s="804"/>
      <c r="B63" s="942" t="s">
        <v>999</v>
      </c>
      <c r="C63" s="942" t="s">
        <v>1009</v>
      </c>
      <c r="D63" s="942">
        <v>45588</v>
      </c>
      <c r="E63" s="757">
        <f t="shared" si="4"/>
        <v>45595</v>
      </c>
      <c r="F63" s="331"/>
      <c r="G63" s="757">
        <f t="shared" si="3"/>
        <v>45590</v>
      </c>
      <c r="I63" s="430"/>
    </row>
    <row r="64" spans="1:9" s="145" customFormat="1" ht="18" hidden="1" customHeight="1">
      <c r="A64" s="804" t="s">
        <v>938</v>
      </c>
      <c r="B64" s="942" t="s">
        <v>1005</v>
      </c>
      <c r="C64" s="942" t="s">
        <v>1010</v>
      </c>
      <c r="D64" s="942">
        <v>45594</v>
      </c>
      <c r="E64" s="757">
        <f t="shared" si="4"/>
        <v>45601</v>
      </c>
      <c r="F64" s="331"/>
      <c r="G64" s="757">
        <f t="shared" si="3"/>
        <v>45597</v>
      </c>
      <c r="I64" s="430"/>
    </row>
    <row r="65" spans="1:9" s="145" customFormat="1" ht="18" hidden="1" customHeight="1">
      <c r="A65" s="804" t="s">
        <v>1011</v>
      </c>
      <c r="B65" s="942" t="s">
        <v>999</v>
      </c>
      <c r="C65" s="942" t="s">
        <v>1012</v>
      </c>
      <c r="D65" s="942">
        <v>45603</v>
      </c>
      <c r="E65" s="757">
        <f t="shared" si="4"/>
        <v>45610</v>
      </c>
      <c r="F65" s="331"/>
      <c r="G65" s="757">
        <f t="shared" si="3"/>
        <v>45604</v>
      </c>
      <c r="I65" s="430"/>
    </row>
    <row r="66" spans="1:9" s="145" customFormat="1" ht="18" hidden="1" customHeight="1">
      <c r="A66" s="804"/>
      <c r="B66" s="942" t="s">
        <v>944</v>
      </c>
      <c r="C66" s="942" t="s">
        <v>1013</v>
      </c>
      <c r="D66" s="942">
        <v>45611</v>
      </c>
      <c r="E66" s="757">
        <f t="shared" si="4"/>
        <v>45618</v>
      </c>
      <c r="F66" s="331"/>
      <c r="G66" s="757">
        <f t="shared" si="3"/>
        <v>45611</v>
      </c>
      <c r="I66" s="430"/>
    </row>
    <row r="67" spans="1:9" s="145" customFormat="1" ht="18" hidden="1" customHeight="1">
      <c r="A67" s="804" t="s">
        <v>1014</v>
      </c>
      <c r="B67" s="942" t="s">
        <v>999</v>
      </c>
      <c r="C67" s="942" t="s">
        <v>1015</v>
      </c>
      <c r="D67" s="942">
        <v>45617</v>
      </c>
      <c r="E67" s="757">
        <f t="shared" si="4"/>
        <v>45624</v>
      </c>
      <c r="F67" s="331"/>
      <c r="G67" s="757">
        <f t="shared" si="3"/>
        <v>45618</v>
      </c>
      <c r="I67" s="430"/>
    </row>
    <row r="68" spans="1:9" s="145" customFormat="1" ht="18" hidden="1" customHeight="1">
      <c r="A68" s="804" t="s">
        <v>941</v>
      </c>
      <c r="B68" s="942" t="s">
        <v>944</v>
      </c>
      <c r="C68" s="942" t="s">
        <v>1016</v>
      </c>
      <c r="D68" s="942">
        <v>45627</v>
      </c>
      <c r="E68" s="757">
        <f t="shared" si="4"/>
        <v>45634</v>
      </c>
      <c r="F68" s="331"/>
      <c r="G68" s="757">
        <f t="shared" si="3"/>
        <v>45625</v>
      </c>
      <c r="I68" s="430"/>
    </row>
    <row r="69" spans="1:9" s="145" customFormat="1" ht="18" hidden="1" customHeight="1">
      <c r="A69" s="804"/>
      <c r="B69" s="942" t="s">
        <v>999</v>
      </c>
      <c r="C69" s="942" t="s">
        <v>1017</v>
      </c>
      <c r="D69" s="942">
        <v>45630</v>
      </c>
      <c r="E69" s="757">
        <f t="shared" si="4"/>
        <v>45637</v>
      </c>
      <c r="F69" s="331"/>
      <c r="G69" s="757">
        <f t="shared" si="3"/>
        <v>45632</v>
      </c>
      <c r="I69" s="430"/>
    </row>
    <row r="70" spans="1:9" s="145" customFormat="1" ht="18" hidden="1" customHeight="1">
      <c r="A70" s="804" t="s">
        <v>1018</v>
      </c>
      <c r="B70" s="942" t="s">
        <v>944</v>
      </c>
      <c r="C70" s="942" t="s">
        <v>1019</v>
      </c>
      <c r="D70" s="942">
        <v>45639</v>
      </c>
      <c r="E70" s="757">
        <f t="shared" si="4"/>
        <v>45646</v>
      </c>
      <c r="F70" s="331"/>
      <c r="G70" s="757">
        <f t="shared" si="3"/>
        <v>45639</v>
      </c>
      <c r="I70" s="430"/>
    </row>
    <row r="71" spans="1:9" s="145" customFormat="1" ht="18" hidden="1" customHeight="1">
      <c r="A71" s="804" t="s">
        <v>999</v>
      </c>
      <c r="B71" s="1011" t="s">
        <v>307</v>
      </c>
      <c r="C71" s="942" t="s">
        <v>1020</v>
      </c>
      <c r="D71" s="799"/>
      <c r="E71" s="799"/>
      <c r="F71" s="331"/>
      <c r="G71" s="757">
        <f t="shared" si="3"/>
        <v>45646</v>
      </c>
      <c r="I71" s="430"/>
    </row>
    <row r="72" spans="1:9" s="145" customFormat="1" ht="18" hidden="1" customHeight="1">
      <c r="A72" s="804" t="s">
        <v>1021</v>
      </c>
      <c r="B72" s="942" t="s">
        <v>944</v>
      </c>
      <c r="C72" s="942" t="s">
        <v>1022</v>
      </c>
      <c r="D72" s="942">
        <v>45653</v>
      </c>
      <c r="E72" s="757">
        <f t="shared" ref="E72:E77" si="5">D72+5</f>
        <v>45658</v>
      </c>
      <c r="F72" s="331"/>
      <c r="G72" s="757">
        <f t="shared" si="3"/>
        <v>45653</v>
      </c>
      <c r="I72" s="430"/>
    </row>
    <row r="73" spans="1:9" s="145" customFormat="1" ht="18" hidden="1" customHeight="1">
      <c r="A73" s="804" t="s">
        <v>1021</v>
      </c>
      <c r="B73" s="942" t="s">
        <v>938</v>
      </c>
      <c r="C73" s="942" t="s">
        <v>1023</v>
      </c>
      <c r="D73" s="942">
        <v>45295</v>
      </c>
      <c r="E73" s="757">
        <f t="shared" si="5"/>
        <v>45300</v>
      </c>
      <c r="F73" s="331"/>
      <c r="G73" s="757">
        <f t="shared" si="3"/>
        <v>45660</v>
      </c>
      <c r="I73" s="430"/>
    </row>
    <row r="74" spans="1:9" s="145" customFormat="1" ht="18" hidden="1" customHeight="1">
      <c r="A74" s="804" t="s">
        <v>4</v>
      </c>
      <c r="B74" s="942" t="s">
        <v>944</v>
      </c>
      <c r="C74" s="942" t="s">
        <v>1024</v>
      </c>
      <c r="D74" s="942">
        <v>45669</v>
      </c>
      <c r="E74" s="757">
        <f t="shared" si="5"/>
        <v>45674</v>
      </c>
      <c r="F74" s="331"/>
      <c r="G74" s="757">
        <f t="shared" si="3"/>
        <v>45667</v>
      </c>
      <c r="I74" s="430"/>
    </row>
    <row r="75" spans="1:9" s="145" customFormat="1" ht="18" hidden="1" customHeight="1">
      <c r="A75" s="804"/>
      <c r="B75" s="942" t="s">
        <v>938</v>
      </c>
      <c r="C75" s="942" t="s">
        <v>1025</v>
      </c>
      <c r="D75" s="942">
        <v>45307</v>
      </c>
      <c r="E75" s="757">
        <f t="shared" si="5"/>
        <v>45312</v>
      </c>
      <c r="F75" s="331"/>
      <c r="G75" s="757">
        <f t="shared" si="3"/>
        <v>45674</v>
      </c>
      <c r="I75" s="430"/>
    </row>
    <row r="76" spans="1:9" s="145" customFormat="1" ht="18" hidden="1" customHeight="1">
      <c r="A76" s="804"/>
      <c r="B76" s="942" t="s">
        <v>944</v>
      </c>
      <c r="C76" s="942" t="s">
        <v>1026</v>
      </c>
      <c r="D76" s="942">
        <v>45687</v>
      </c>
      <c r="E76" s="757">
        <f t="shared" si="5"/>
        <v>45692</v>
      </c>
      <c r="F76" s="331"/>
      <c r="G76" s="757">
        <f t="shared" si="3"/>
        <v>45681</v>
      </c>
      <c r="I76" s="430"/>
    </row>
    <row r="77" spans="1:9" s="145" customFormat="1" ht="18" hidden="1" customHeight="1">
      <c r="A77" s="804"/>
      <c r="B77" s="942" t="s">
        <v>938</v>
      </c>
      <c r="C77" s="942" t="s">
        <v>1027</v>
      </c>
      <c r="D77" s="942">
        <v>45688</v>
      </c>
      <c r="E77" s="757">
        <f t="shared" si="5"/>
        <v>45693</v>
      </c>
      <c r="F77" s="331"/>
      <c r="G77" s="757">
        <f t="shared" si="3"/>
        <v>45688</v>
      </c>
      <c r="I77" s="430"/>
    </row>
    <row r="78" spans="1:9" s="145" customFormat="1" ht="18" hidden="1" customHeight="1">
      <c r="A78" s="804" t="s">
        <v>288</v>
      </c>
      <c r="B78" s="1011" t="s">
        <v>307</v>
      </c>
      <c r="C78" s="942" t="s">
        <v>1028</v>
      </c>
      <c r="D78" s="799"/>
      <c r="E78" s="799"/>
      <c r="F78" s="331"/>
      <c r="G78" s="757">
        <f t="shared" si="3"/>
        <v>45695</v>
      </c>
      <c r="I78" s="430"/>
    </row>
    <row r="79" spans="1:9" s="145" customFormat="1" ht="18" hidden="1" customHeight="1">
      <c r="A79" s="804" t="s">
        <v>938</v>
      </c>
      <c r="B79" s="942" t="s">
        <v>944</v>
      </c>
      <c r="C79" s="942" t="s">
        <v>1029</v>
      </c>
      <c r="D79" s="942">
        <v>45704</v>
      </c>
      <c r="E79" s="757">
        <f>D79+7</f>
        <v>45711</v>
      </c>
      <c r="F79" s="331"/>
      <c r="G79" s="757">
        <f t="shared" si="3"/>
        <v>45702</v>
      </c>
      <c r="I79" s="430"/>
    </row>
    <row r="80" spans="1:9" s="145" customFormat="1" ht="18" hidden="1" customHeight="1">
      <c r="A80" s="804"/>
      <c r="B80" s="942" t="s">
        <v>938</v>
      </c>
      <c r="C80" s="942" t="s">
        <v>1030</v>
      </c>
      <c r="D80" s="942">
        <v>45707</v>
      </c>
      <c r="E80" s="757">
        <f>D80+6</f>
        <v>45713</v>
      </c>
      <c r="F80" s="331"/>
      <c r="G80" s="757">
        <f t="shared" si="3"/>
        <v>45709</v>
      </c>
      <c r="I80" s="430"/>
    </row>
    <row r="81" spans="1:11" s="145" customFormat="1" ht="18" hidden="1" customHeight="1">
      <c r="A81" s="804"/>
      <c r="B81" s="1011" t="s">
        <v>307</v>
      </c>
      <c r="C81" s="942" t="s">
        <v>1031</v>
      </c>
      <c r="D81" s="799"/>
      <c r="E81" s="799"/>
      <c r="F81" s="331"/>
      <c r="G81" s="757">
        <f t="shared" si="3"/>
        <v>45716</v>
      </c>
      <c r="I81" s="430"/>
    </row>
    <row r="82" spans="1:11" s="145" customFormat="1" ht="18" hidden="1" customHeight="1">
      <c r="A82" s="804" t="s">
        <v>1032</v>
      </c>
      <c r="B82" s="942" t="s">
        <v>938</v>
      </c>
      <c r="C82" s="942" t="s">
        <v>1033</v>
      </c>
      <c r="D82" s="942">
        <v>45720</v>
      </c>
      <c r="E82" s="757">
        <f t="shared" ref="E82:E85" si="6">D82+6</f>
        <v>45726</v>
      </c>
      <c r="F82" s="331"/>
      <c r="G82" s="757">
        <f t="shared" ref="G82:G85" si="7">G81+7</f>
        <v>45723</v>
      </c>
      <c r="I82" s="430"/>
    </row>
    <row r="83" spans="1:11" s="145" customFormat="1" ht="18" hidden="1" customHeight="1">
      <c r="A83" s="804"/>
      <c r="B83" s="942" t="s">
        <v>944</v>
      </c>
      <c r="C83" s="942" t="s">
        <v>1034</v>
      </c>
      <c r="D83" s="942">
        <v>45736</v>
      </c>
      <c r="E83" s="757">
        <f t="shared" si="6"/>
        <v>45742</v>
      </c>
      <c r="F83" s="331"/>
      <c r="G83" s="757">
        <f t="shared" si="7"/>
        <v>45730</v>
      </c>
      <c r="I83" s="430"/>
    </row>
    <row r="84" spans="1:11" s="145" customFormat="1" ht="18" hidden="1" customHeight="1">
      <c r="A84" s="804"/>
      <c r="B84" s="942" t="s">
        <v>938</v>
      </c>
      <c r="C84" s="942" t="s">
        <v>1035</v>
      </c>
      <c r="D84" s="942">
        <v>45735</v>
      </c>
      <c r="E84" s="757">
        <f t="shared" si="6"/>
        <v>45741</v>
      </c>
      <c r="F84" s="331"/>
      <c r="G84" s="757">
        <f t="shared" si="7"/>
        <v>45737</v>
      </c>
      <c r="I84" s="430"/>
    </row>
    <row r="85" spans="1:11" s="145" customFormat="1" ht="18" hidden="1" customHeight="1">
      <c r="A85" s="804"/>
      <c r="B85" s="942" t="s">
        <v>944</v>
      </c>
      <c r="C85" s="942" t="s">
        <v>1036</v>
      </c>
      <c r="D85" s="942">
        <v>45748</v>
      </c>
      <c r="E85" s="757">
        <f t="shared" si="6"/>
        <v>45754</v>
      </c>
      <c r="F85" s="331"/>
      <c r="G85" s="757">
        <f t="shared" si="7"/>
        <v>45744</v>
      </c>
      <c r="I85" s="430"/>
    </row>
    <row r="86" spans="1:11" s="18" customFormat="1" ht="18" hidden="1" customHeight="1">
      <c r="A86" s="853"/>
      <c r="B86" s="195" t="s">
        <v>1037</v>
      </c>
      <c r="C86" s="11"/>
      <c r="D86" s="11"/>
      <c r="E86" s="11"/>
      <c r="F86" s="11"/>
      <c r="G86" s="11"/>
      <c r="H86" s="11"/>
      <c r="I86" s="11"/>
      <c r="J86" s="11"/>
    </row>
    <row r="87" spans="1:11" s="18" customFormat="1" ht="18" hidden="1" customHeight="1">
      <c r="A87" s="853"/>
      <c r="B87" s="147" t="s">
        <v>464</v>
      </c>
      <c r="C87" s="11"/>
      <c r="D87" s="11"/>
      <c r="E87" s="11"/>
      <c r="F87" s="11"/>
      <c r="G87" s="11"/>
      <c r="H87" s="11"/>
      <c r="I87" s="11"/>
      <c r="J87" s="11"/>
    </row>
    <row r="88" spans="1:11" s="145" customFormat="1" ht="18" hidden="1" customHeight="1">
      <c r="A88" s="804"/>
      <c r="B88" s="933"/>
      <c r="C88" s="763"/>
      <c r="D88" s="751"/>
      <c r="E88" s="763"/>
      <c r="F88" s="763"/>
      <c r="G88" s="331"/>
      <c r="H88" s="795"/>
      <c r="J88" s="430"/>
    </row>
    <row r="89" spans="1:11" s="145" customFormat="1" ht="18" hidden="1" customHeight="1">
      <c r="A89" s="804"/>
      <c r="B89" s="933"/>
      <c r="C89" s="763"/>
      <c r="D89" s="751"/>
      <c r="E89" s="763"/>
      <c r="F89" s="763"/>
      <c r="G89" s="331"/>
      <c r="H89" s="795"/>
      <c r="J89" s="430"/>
    </row>
    <row r="90" spans="1:11" s="147" customFormat="1" ht="30" hidden="1" customHeight="1">
      <c r="A90" s="804"/>
      <c r="B90" s="872"/>
      <c r="C90" s="614"/>
      <c r="D90" s="1595" t="s">
        <v>247</v>
      </c>
      <c r="E90" s="928" t="s">
        <v>45</v>
      </c>
      <c r="F90" s="195"/>
      <c r="G90" s="872"/>
      <c r="J90" s="145"/>
      <c r="K90" s="145"/>
    </row>
    <row r="91" spans="1:11" s="145" customFormat="1" ht="18" hidden="1" customHeight="1">
      <c r="A91" s="804"/>
      <c r="B91" s="931" t="s">
        <v>249</v>
      </c>
      <c r="C91" s="931" t="s">
        <v>250</v>
      </c>
      <c r="D91" s="1596"/>
      <c r="E91" s="927" t="s">
        <v>202</v>
      </c>
      <c r="F91" s="331"/>
      <c r="G91" s="930" t="s">
        <v>251</v>
      </c>
      <c r="I91" s="430"/>
    </row>
    <row r="92" spans="1:11" ht="18" hidden="1" customHeight="1">
      <c r="B92" s="617" t="s">
        <v>938</v>
      </c>
      <c r="C92" s="757" t="s">
        <v>939</v>
      </c>
      <c r="D92" s="617">
        <v>45204</v>
      </c>
      <c r="E92" s="757">
        <f>D92+6</f>
        <v>45210</v>
      </c>
      <c r="F92" s="331"/>
      <c r="G92" s="757">
        <v>45205</v>
      </c>
      <c r="J92" s="331"/>
    </row>
    <row r="93" spans="1:11" ht="18" hidden="1" customHeight="1">
      <c r="B93" s="741" t="s">
        <v>941</v>
      </c>
      <c r="C93" s="757" t="s">
        <v>942</v>
      </c>
      <c r="D93" s="617">
        <v>45211</v>
      </c>
      <c r="E93" s="757">
        <f>D93+6</f>
        <v>45217</v>
      </c>
      <c r="F93" s="331"/>
      <c r="G93" s="757">
        <f t="shared" ref="G93:G95" si="8">G92+7</f>
        <v>45212</v>
      </c>
      <c r="J93" s="331"/>
    </row>
    <row r="94" spans="1:11" ht="18" hidden="1" customHeight="1">
      <c r="B94" s="794" t="s">
        <v>944</v>
      </c>
      <c r="C94" s="757" t="s">
        <v>945</v>
      </c>
      <c r="D94" s="617">
        <v>45221</v>
      </c>
      <c r="E94" s="757">
        <f>D94+6</f>
        <v>45227</v>
      </c>
      <c r="F94" s="331"/>
      <c r="G94" s="757">
        <f t="shared" si="8"/>
        <v>45219</v>
      </c>
      <c r="J94" s="331"/>
    </row>
    <row r="95" spans="1:11" ht="18" hidden="1" customHeight="1">
      <c r="B95" s="741" t="s">
        <v>938</v>
      </c>
      <c r="C95" s="757" t="s">
        <v>947</v>
      </c>
      <c r="D95" s="617">
        <v>45225</v>
      </c>
      <c r="E95" s="757">
        <f>D95+6</f>
        <v>45231</v>
      </c>
      <c r="F95" s="331"/>
      <c r="G95" s="757">
        <f t="shared" si="8"/>
        <v>45226</v>
      </c>
      <c r="J95" s="331"/>
    </row>
    <row r="96" spans="1:11" ht="18" hidden="1" customHeight="1">
      <c r="B96" s="617" t="s">
        <v>938</v>
      </c>
      <c r="C96" s="757" t="s">
        <v>1038</v>
      </c>
      <c r="D96" s="617">
        <v>45238</v>
      </c>
      <c r="E96" s="757">
        <f t="shared" ref="E96:E117" si="9">D96+3</f>
        <v>45241</v>
      </c>
      <c r="F96" s="331"/>
      <c r="G96" s="757">
        <f>D96+1</f>
        <v>45239</v>
      </c>
      <c r="J96" s="331"/>
    </row>
    <row r="97" spans="2:10" ht="18" hidden="1" customHeight="1">
      <c r="B97" s="794" t="s">
        <v>941</v>
      </c>
      <c r="C97" s="757" t="s">
        <v>1039</v>
      </c>
      <c r="D97" s="617">
        <f>D96+7</f>
        <v>45245</v>
      </c>
      <c r="E97" s="757">
        <f t="shared" si="9"/>
        <v>45248</v>
      </c>
      <c r="F97" s="331"/>
      <c r="G97" s="757">
        <f>G96+7</f>
        <v>45246</v>
      </c>
      <c r="J97" s="331"/>
    </row>
    <row r="98" spans="2:10" ht="18" hidden="1" customHeight="1">
      <c r="B98" s="741" t="s">
        <v>944</v>
      </c>
      <c r="C98" s="757" t="s">
        <v>1040</v>
      </c>
      <c r="D98" s="617">
        <f t="shared" ref="D98:D112" si="10">D97+7</f>
        <v>45252</v>
      </c>
      <c r="E98" s="757">
        <f t="shared" si="9"/>
        <v>45255</v>
      </c>
      <c r="F98" s="331"/>
      <c r="G98" s="757">
        <f t="shared" ref="G98:G161" si="11">G97+7</f>
        <v>45253</v>
      </c>
      <c r="J98" s="331"/>
    </row>
    <row r="99" spans="2:10" ht="18" hidden="1" customHeight="1">
      <c r="B99" s="617" t="s">
        <v>938</v>
      </c>
      <c r="C99" s="757" t="s">
        <v>1041</v>
      </c>
      <c r="D99" s="617">
        <f t="shared" si="10"/>
        <v>45259</v>
      </c>
      <c r="E99" s="757">
        <f t="shared" si="9"/>
        <v>45262</v>
      </c>
      <c r="F99" s="331"/>
      <c r="G99" s="757">
        <f t="shared" si="11"/>
        <v>45260</v>
      </c>
      <c r="J99" s="331"/>
    </row>
    <row r="100" spans="2:10" ht="18" hidden="1" customHeight="1">
      <c r="B100" s="794" t="s">
        <v>941</v>
      </c>
      <c r="C100" s="757" t="s">
        <v>1042</v>
      </c>
      <c r="D100" s="617">
        <f t="shared" si="10"/>
        <v>45266</v>
      </c>
      <c r="E100" s="757">
        <f t="shared" si="9"/>
        <v>45269</v>
      </c>
      <c r="F100" s="331"/>
      <c r="G100" s="757">
        <f t="shared" si="11"/>
        <v>45267</v>
      </c>
      <c r="J100" s="331"/>
    </row>
    <row r="101" spans="2:10" ht="18" hidden="1" customHeight="1">
      <c r="B101" s="741" t="s">
        <v>944</v>
      </c>
      <c r="C101" s="757" t="s">
        <v>1043</v>
      </c>
      <c r="D101" s="617">
        <f t="shared" si="10"/>
        <v>45273</v>
      </c>
      <c r="E101" s="757">
        <f t="shared" si="9"/>
        <v>45276</v>
      </c>
      <c r="F101" s="331"/>
      <c r="G101" s="757">
        <f t="shared" si="11"/>
        <v>45274</v>
      </c>
      <c r="J101" s="331"/>
    </row>
    <row r="102" spans="2:10" ht="18" hidden="1" customHeight="1">
      <c r="B102" s="617" t="s">
        <v>938</v>
      </c>
      <c r="C102" s="757" t="s">
        <v>1044</v>
      </c>
      <c r="D102" s="617">
        <f t="shared" si="10"/>
        <v>45280</v>
      </c>
      <c r="E102" s="757">
        <f t="shared" si="9"/>
        <v>45283</v>
      </c>
      <c r="F102" s="331"/>
      <c r="G102" s="757">
        <f t="shared" si="11"/>
        <v>45281</v>
      </c>
      <c r="J102" s="331"/>
    </row>
    <row r="103" spans="2:10" ht="18" hidden="1" customHeight="1">
      <c r="B103" s="794" t="s">
        <v>941</v>
      </c>
      <c r="C103" s="757" t="s">
        <v>1045</v>
      </c>
      <c r="D103" s="617">
        <f t="shared" si="10"/>
        <v>45287</v>
      </c>
      <c r="E103" s="757">
        <f t="shared" si="9"/>
        <v>45290</v>
      </c>
      <c r="F103" s="331"/>
      <c r="G103" s="757">
        <f t="shared" si="11"/>
        <v>45288</v>
      </c>
      <c r="J103" s="331"/>
    </row>
    <row r="104" spans="2:10" ht="18" hidden="1" customHeight="1">
      <c r="B104" s="741" t="s">
        <v>944</v>
      </c>
      <c r="C104" s="757" t="s">
        <v>1046</v>
      </c>
      <c r="D104" s="617">
        <f t="shared" si="10"/>
        <v>45294</v>
      </c>
      <c r="E104" s="757">
        <f t="shared" si="9"/>
        <v>45297</v>
      </c>
      <c r="F104" s="331"/>
      <c r="G104" s="757">
        <f t="shared" si="11"/>
        <v>45295</v>
      </c>
      <c r="J104" s="331"/>
    </row>
    <row r="105" spans="2:10" ht="18" hidden="1" customHeight="1">
      <c r="B105" s="617" t="s">
        <v>938</v>
      </c>
      <c r="C105" s="757" t="s">
        <v>1047</v>
      </c>
      <c r="D105" s="617">
        <f t="shared" si="10"/>
        <v>45301</v>
      </c>
      <c r="E105" s="757">
        <f t="shared" si="9"/>
        <v>45304</v>
      </c>
      <c r="F105" s="331"/>
      <c r="G105" s="757">
        <f t="shared" si="11"/>
        <v>45302</v>
      </c>
      <c r="J105" s="331"/>
    </row>
    <row r="106" spans="2:10" ht="18" hidden="1" customHeight="1">
      <c r="B106" s="794" t="s">
        <v>941</v>
      </c>
      <c r="C106" s="757" t="s">
        <v>1048</v>
      </c>
      <c r="D106" s="617">
        <f t="shared" si="10"/>
        <v>45308</v>
      </c>
      <c r="E106" s="757">
        <f t="shared" si="9"/>
        <v>45311</v>
      </c>
      <c r="F106" s="331"/>
      <c r="G106" s="757">
        <f t="shared" si="11"/>
        <v>45309</v>
      </c>
      <c r="J106" s="331"/>
    </row>
    <row r="107" spans="2:10" ht="18" hidden="1" customHeight="1">
      <c r="B107" s="741" t="s">
        <v>944</v>
      </c>
      <c r="C107" s="757" t="s">
        <v>1049</v>
      </c>
      <c r="D107" s="617">
        <f t="shared" si="10"/>
        <v>45315</v>
      </c>
      <c r="E107" s="757">
        <f t="shared" si="9"/>
        <v>45318</v>
      </c>
      <c r="F107" s="331"/>
      <c r="G107" s="757">
        <f t="shared" si="11"/>
        <v>45316</v>
      </c>
      <c r="J107" s="331"/>
    </row>
    <row r="108" spans="2:10" ht="18" hidden="1" customHeight="1">
      <c r="B108" s="617" t="s">
        <v>938</v>
      </c>
      <c r="C108" s="757" t="s">
        <v>1050</v>
      </c>
      <c r="D108" s="617">
        <f t="shared" si="10"/>
        <v>45322</v>
      </c>
      <c r="E108" s="757">
        <f t="shared" si="9"/>
        <v>45325</v>
      </c>
      <c r="F108" s="331"/>
      <c r="G108" s="757">
        <f t="shared" si="11"/>
        <v>45323</v>
      </c>
      <c r="J108" s="331"/>
    </row>
    <row r="109" spans="2:10" ht="18" hidden="1" customHeight="1">
      <c r="B109" s="794" t="s">
        <v>941</v>
      </c>
      <c r="C109" s="757" t="s">
        <v>1051</v>
      </c>
      <c r="D109" s="617">
        <f t="shared" si="10"/>
        <v>45329</v>
      </c>
      <c r="E109" s="757">
        <f t="shared" si="9"/>
        <v>45332</v>
      </c>
      <c r="F109" s="331"/>
      <c r="G109" s="757">
        <f t="shared" si="11"/>
        <v>45330</v>
      </c>
      <c r="J109" s="331"/>
    </row>
    <row r="110" spans="2:10" ht="18" hidden="1" customHeight="1">
      <c r="B110" s="741" t="s">
        <v>944</v>
      </c>
      <c r="C110" s="757" t="s">
        <v>1052</v>
      </c>
      <c r="D110" s="617">
        <f t="shared" si="10"/>
        <v>45336</v>
      </c>
      <c r="E110" s="757">
        <f t="shared" si="9"/>
        <v>45339</v>
      </c>
      <c r="F110" s="331"/>
      <c r="G110" s="757">
        <f t="shared" si="11"/>
        <v>45337</v>
      </c>
      <c r="J110" s="331"/>
    </row>
    <row r="111" spans="2:10" ht="18" hidden="1" customHeight="1">
      <c r="B111" s="617" t="s">
        <v>938</v>
      </c>
      <c r="C111" s="757" t="s">
        <v>1053</v>
      </c>
      <c r="D111" s="617">
        <f t="shared" si="10"/>
        <v>45343</v>
      </c>
      <c r="E111" s="757">
        <f t="shared" si="9"/>
        <v>45346</v>
      </c>
      <c r="F111" s="331"/>
      <c r="G111" s="757">
        <f t="shared" si="11"/>
        <v>45344</v>
      </c>
      <c r="J111" s="331"/>
    </row>
    <row r="112" spans="2:10" ht="18" hidden="1" customHeight="1">
      <c r="B112" s="794" t="s">
        <v>941</v>
      </c>
      <c r="C112" s="757" t="s">
        <v>1054</v>
      </c>
      <c r="D112" s="617">
        <f t="shared" si="10"/>
        <v>45350</v>
      </c>
      <c r="E112" s="757">
        <f t="shared" si="9"/>
        <v>45353</v>
      </c>
      <c r="F112" s="331"/>
      <c r="G112" s="757">
        <f t="shared" si="11"/>
        <v>45351</v>
      </c>
      <c r="J112" s="331"/>
    </row>
    <row r="113" spans="1:10" ht="18" hidden="1" customHeight="1">
      <c r="B113" s="741" t="s">
        <v>944</v>
      </c>
      <c r="C113" s="757" t="s">
        <v>1055</v>
      </c>
      <c r="D113" s="617">
        <v>45358</v>
      </c>
      <c r="E113" s="757">
        <f t="shared" si="9"/>
        <v>45361</v>
      </c>
      <c r="F113" s="331"/>
      <c r="G113" s="757">
        <v>45358</v>
      </c>
      <c r="J113" s="331"/>
    </row>
    <row r="114" spans="1:10" ht="18" hidden="1" customHeight="1">
      <c r="B114" s="617" t="s">
        <v>938</v>
      </c>
      <c r="C114" s="757" t="s">
        <v>1056</v>
      </c>
      <c r="D114" s="617">
        <v>45366</v>
      </c>
      <c r="E114" s="757">
        <f t="shared" si="9"/>
        <v>45369</v>
      </c>
      <c r="F114" s="331"/>
      <c r="G114" s="757">
        <f t="shared" si="11"/>
        <v>45365</v>
      </c>
      <c r="J114" s="331"/>
    </row>
    <row r="115" spans="1:10" ht="18" hidden="1" customHeight="1">
      <c r="B115" s="794" t="s">
        <v>941</v>
      </c>
      <c r="C115" s="757" t="s">
        <v>1057</v>
      </c>
      <c r="D115" s="617">
        <v>45375</v>
      </c>
      <c r="E115" s="757">
        <f t="shared" si="9"/>
        <v>45378</v>
      </c>
      <c r="F115" s="331"/>
      <c r="G115" s="757">
        <f t="shared" si="11"/>
        <v>45372</v>
      </c>
      <c r="J115" s="331"/>
    </row>
    <row r="116" spans="1:10" ht="18" hidden="1" customHeight="1">
      <c r="B116" s="741" t="s">
        <v>944</v>
      </c>
      <c r="C116" s="757" t="s">
        <v>1058</v>
      </c>
      <c r="D116" s="617">
        <v>45378</v>
      </c>
      <c r="E116" s="757">
        <f t="shared" si="9"/>
        <v>45381</v>
      </c>
      <c r="F116" s="331"/>
      <c r="G116" s="757">
        <f t="shared" si="11"/>
        <v>45379</v>
      </c>
      <c r="J116" s="331"/>
    </row>
    <row r="117" spans="1:10" ht="18" hidden="1" customHeight="1">
      <c r="B117" s="942" t="s">
        <v>938</v>
      </c>
      <c r="C117" s="942" t="s">
        <v>1059</v>
      </c>
      <c r="D117" s="942">
        <f t="shared" ref="D117:D118" si="12">D116+7</f>
        <v>45385</v>
      </c>
      <c r="E117" s="757">
        <f t="shared" si="9"/>
        <v>45388</v>
      </c>
      <c r="F117" s="331"/>
      <c r="G117" s="757">
        <f t="shared" si="11"/>
        <v>45386</v>
      </c>
      <c r="J117" s="331"/>
    </row>
    <row r="118" spans="1:10" ht="18" hidden="1" customHeight="1">
      <c r="B118" s="871" t="s">
        <v>283</v>
      </c>
      <c r="C118" s="942" t="s">
        <v>1060</v>
      </c>
      <c r="D118" s="799">
        <f t="shared" si="12"/>
        <v>45392</v>
      </c>
      <c r="E118" s="970"/>
      <c r="F118" s="331"/>
      <c r="G118" s="757">
        <f t="shared" si="11"/>
        <v>45393</v>
      </c>
      <c r="J118" s="331"/>
    </row>
    <row r="119" spans="1:10" ht="18" hidden="1" customHeight="1">
      <c r="A119" s="853" t="s">
        <v>1061</v>
      </c>
      <c r="B119" s="942" t="s">
        <v>944</v>
      </c>
      <c r="C119" s="942" t="s">
        <v>1062</v>
      </c>
      <c r="D119" s="942">
        <v>45402</v>
      </c>
      <c r="E119" s="757">
        <f>D119+3</f>
        <v>45405</v>
      </c>
      <c r="F119" s="331"/>
      <c r="G119" s="757">
        <f t="shared" si="11"/>
        <v>45400</v>
      </c>
      <c r="J119" s="331"/>
    </row>
    <row r="120" spans="1:10" ht="18" hidden="1" customHeight="1">
      <c r="B120" s="942" t="s">
        <v>938</v>
      </c>
      <c r="C120" s="942" t="s">
        <v>1063</v>
      </c>
      <c r="D120" s="942">
        <v>45408</v>
      </c>
      <c r="E120" s="757">
        <f>D120+3</f>
        <v>45411</v>
      </c>
      <c r="F120" s="331"/>
      <c r="G120" s="757">
        <f t="shared" si="11"/>
        <v>45407</v>
      </c>
      <c r="J120" s="331"/>
    </row>
    <row r="121" spans="1:10" ht="18" hidden="1" customHeight="1">
      <c r="A121" s="853" t="s">
        <v>1064</v>
      </c>
      <c r="B121" s="942" t="s">
        <v>941</v>
      </c>
      <c r="C121" s="942" t="s">
        <v>1065</v>
      </c>
      <c r="D121" s="942">
        <v>45418</v>
      </c>
      <c r="E121" s="757">
        <v>45420</v>
      </c>
      <c r="F121" s="331"/>
      <c r="G121" s="757">
        <f t="shared" si="11"/>
        <v>45414</v>
      </c>
      <c r="J121" s="331"/>
    </row>
    <row r="122" spans="1:10" ht="18" hidden="1" customHeight="1">
      <c r="B122" s="942" t="s">
        <v>944</v>
      </c>
      <c r="C122" s="942" t="s">
        <v>1066</v>
      </c>
      <c r="D122" s="942">
        <v>45423</v>
      </c>
      <c r="E122" s="757">
        <f>D122+3</f>
        <v>45426</v>
      </c>
      <c r="F122" s="331"/>
      <c r="G122" s="757">
        <f t="shared" si="11"/>
        <v>45421</v>
      </c>
      <c r="J122" s="331"/>
    </row>
    <row r="123" spans="1:10" ht="18" hidden="1" customHeight="1">
      <c r="A123" s="853" t="s">
        <v>938</v>
      </c>
      <c r="B123" s="871" t="s">
        <v>283</v>
      </c>
      <c r="C123" s="942" t="s">
        <v>1067</v>
      </c>
      <c r="D123" s="799">
        <v>45429</v>
      </c>
      <c r="E123" s="799">
        <f>D123+3</f>
        <v>45432</v>
      </c>
      <c r="F123" s="331"/>
      <c r="G123" s="757">
        <f t="shared" si="11"/>
        <v>45428</v>
      </c>
      <c r="J123" s="331"/>
    </row>
    <row r="124" spans="1:10" ht="18" hidden="1" customHeight="1">
      <c r="B124" s="942" t="s">
        <v>941</v>
      </c>
      <c r="C124" s="942" t="s">
        <v>1068</v>
      </c>
      <c r="D124" s="942">
        <v>45436</v>
      </c>
      <c r="E124" s="871" t="s">
        <v>283</v>
      </c>
      <c r="F124" s="331"/>
      <c r="G124" s="757">
        <f t="shared" si="11"/>
        <v>45435</v>
      </c>
      <c r="J124" s="331"/>
    </row>
    <row r="125" spans="1:10" ht="18" hidden="1" customHeight="1">
      <c r="B125" s="942" t="s">
        <v>944</v>
      </c>
      <c r="C125" s="942" t="s">
        <v>1069</v>
      </c>
      <c r="D125" s="942">
        <v>45444</v>
      </c>
      <c r="E125" s="871" t="s">
        <v>283</v>
      </c>
      <c r="F125" s="331"/>
      <c r="G125" s="757">
        <f t="shared" si="11"/>
        <v>45442</v>
      </c>
      <c r="J125" s="331"/>
    </row>
    <row r="126" spans="1:10" ht="18" hidden="1" customHeight="1">
      <c r="B126" s="942" t="s">
        <v>938</v>
      </c>
      <c r="C126" s="942" t="s">
        <v>1070</v>
      </c>
      <c r="D126" s="942">
        <v>45450</v>
      </c>
      <c r="E126" s="871" t="s">
        <v>283</v>
      </c>
      <c r="F126" s="331"/>
      <c r="G126" s="757">
        <f t="shared" si="11"/>
        <v>45449</v>
      </c>
      <c r="J126" s="331"/>
    </row>
    <row r="127" spans="1:10" ht="18" hidden="1" customHeight="1">
      <c r="B127" s="942" t="s">
        <v>941</v>
      </c>
      <c r="C127" s="942" t="s">
        <v>1071</v>
      </c>
      <c r="D127" s="942">
        <v>45455</v>
      </c>
      <c r="E127" s="871" t="s">
        <v>283</v>
      </c>
      <c r="F127" s="331"/>
      <c r="G127" s="757">
        <f t="shared" si="11"/>
        <v>45456</v>
      </c>
      <c r="J127" s="331"/>
    </row>
    <row r="128" spans="1:10" ht="18" hidden="1" customHeight="1">
      <c r="B128" s="942" t="s">
        <v>944</v>
      </c>
      <c r="C128" s="942" t="s">
        <v>1072</v>
      </c>
      <c r="D128" s="942">
        <v>45462</v>
      </c>
      <c r="E128" s="871" t="s">
        <v>283</v>
      </c>
      <c r="F128" s="331"/>
      <c r="G128" s="757">
        <f t="shared" si="11"/>
        <v>45463</v>
      </c>
      <c r="J128" s="331"/>
    </row>
    <row r="129" spans="1:10" ht="18" hidden="1" customHeight="1">
      <c r="B129" s="942" t="s">
        <v>938</v>
      </c>
      <c r="C129" s="942" t="s">
        <v>1073</v>
      </c>
      <c r="D129" s="942">
        <v>45471</v>
      </c>
      <c r="E129" s="871" t="s">
        <v>283</v>
      </c>
      <c r="F129" s="331"/>
      <c r="G129" s="757">
        <f t="shared" si="11"/>
        <v>45470</v>
      </c>
      <c r="J129" s="331"/>
    </row>
    <row r="130" spans="1:10" ht="18" hidden="1" customHeight="1">
      <c r="B130" s="942" t="s">
        <v>941</v>
      </c>
      <c r="C130" s="942" t="s">
        <v>1074</v>
      </c>
      <c r="D130" s="942">
        <v>45476</v>
      </c>
      <c r="E130" s="871" t="s">
        <v>283</v>
      </c>
      <c r="F130" s="331"/>
      <c r="G130" s="757">
        <f t="shared" si="11"/>
        <v>45477</v>
      </c>
      <c r="J130" s="331"/>
    </row>
    <row r="131" spans="1:10" ht="18" hidden="1" customHeight="1">
      <c r="B131" s="942" t="s">
        <v>944</v>
      </c>
      <c r="C131" s="942" t="s">
        <v>1075</v>
      </c>
      <c r="D131" s="942">
        <v>45483</v>
      </c>
      <c r="E131" s="871" t="s">
        <v>283</v>
      </c>
      <c r="F131" s="331"/>
      <c r="G131" s="757">
        <f t="shared" si="11"/>
        <v>45484</v>
      </c>
      <c r="J131" s="331"/>
    </row>
    <row r="132" spans="1:10" ht="18" hidden="1" customHeight="1">
      <c r="B132" s="942" t="s">
        <v>938</v>
      </c>
      <c r="C132" s="942" t="s">
        <v>1076</v>
      </c>
      <c r="D132" s="942">
        <v>45490</v>
      </c>
      <c r="E132" s="871" t="s">
        <v>283</v>
      </c>
      <c r="F132" s="331"/>
      <c r="G132" s="757">
        <f t="shared" si="11"/>
        <v>45491</v>
      </c>
      <c r="J132" s="331"/>
    </row>
    <row r="133" spans="1:10" ht="18" hidden="1" customHeight="1">
      <c r="B133" s="942" t="s">
        <v>941</v>
      </c>
      <c r="C133" s="942" t="s">
        <v>1077</v>
      </c>
      <c r="D133" s="942">
        <v>45497</v>
      </c>
      <c r="E133" s="871" t="s">
        <v>283</v>
      </c>
      <c r="F133" s="331"/>
      <c r="G133" s="757">
        <f t="shared" si="11"/>
        <v>45498</v>
      </c>
      <c r="J133" s="331"/>
    </row>
    <row r="134" spans="1:10" ht="18" hidden="1" customHeight="1">
      <c r="B134" s="942" t="s">
        <v>944</v>
      </c>
      <c r="C134" s="942" t="s">
        <v>1078</v>
      </c>
      <c r="D134" s="942">
        <v>45504</v>
      </c>
      <c r="E134" s="871" t="s">
        <v>283</v>
      </c>
      <c r="F134" s="331"/>
      <c r="G134" s="757">
        <f t="shared" si="11"/>
        <v>45505</v>
      </c>
      <c r="J134" s="331"/>
    </row>
    <row r="135" spans="1:10" ht="18" hidden="1" customHeight="1">
      <c r="B135" s="942" t="s">
        <v>938</v>
      </c>
      <c r="C135" s="942" t="s">
        <v>1079</v>
      </c>
      <c r="D135" s="942">
        <v>45514</v>
      </c>
      <c r="E135" s="757">
        <f>D135+3</f>
        <v>45517</v>
      </c>
      <c r="F135" s="331"/>
      <c r="G135" s="757">
        <f t="shared" si="11"/>
        <v>45512</v>
      </c>
      <c r="J135" s="331"/>
    </row>
    <row r="136" spans="1:10" ht="18" hidden="1" customHeight="1">
      <c r="B136" s="942" t="s">
        <v>941</v>
      </c>
      <c r="C136" s="942" t="s">
        <v>1080</v>
      </c>
      <c r="D136" s="942">
        <v>45519</v>
      </c>
      <c r="E136" s="871" t="s">
        <v>283</v>
      </c>
      <c r="F136" s="331"/>
      <c r="G136" s="757">
        <f t="shared" si="11"/>
        <v>45519</v>
      </c>
      <c r="J136" s="331"/>
    </row>
    <row r="137" spans="1:10" ht="18" hidden="1" customHeight="1">
      <c r="B137" s="942" t="s">
        <v>944</v>
      </c>
      <c r="C137" s="942" t="s">
        <v>1081</v>
      </c>
      <c r="D137" s="942">
        <v>45525</v>
      </c>
      <c r="E137" s="871" t="s">
        <v>283</v>
      </c>
      <c r="F137" s="331"/>
      <c r="G137" s="757">
        <f t="shared" si="11"/>
        <v>45526</v>
      </c>
      <c r="J137" s="331"/>
    </row>
    <row r="138" spans="1:10" ht="18" hidden="1" customHeight="1">
      <c r="B138" s="942" t="s">
        <v>938</v>
      </c>
      <c r="C138" s="942" t="s">
        <v>1082</v>
      </c>
      <c r="D138" s="942">
        <v>45534</v>
      </c>
      <c r="E138" s="871" t="s">
        <v>283</v>
      </c>
      <c r="F138" s="331"/>
      <c r="G138" s="757">
        <f t="shared" si="11"/>
        <v>45533</v>
      </c>
      <c r="J138" s="331"/>
    </row>
    <row r="139" spans="1:10" ht="18" hidden="1" customHeight="1">
      <c r="B139" s="942" t="s">
        <v>941</v>
      </c>
      <c r="C139" s="942" t="s">
        <v>1083</v>
      </c>
      <c r="D139" s="942">
        <v>45542</v>
      </c>
      <c r="E139" s="871" t="s">
        <v>283</v>
      </c>
      <c r="F139" s="331"/>
      <c r="G139" s="757">
        <f t="shared" si="11"/>
        <v>45540</v>
      </c>
      <c r="J139" s="331"/>
    </row>
    <row r="140" spans="1:10" ht="18" hidden="1" customHeight="1">
      <c r="B140" s="942" t="s">
        <v>938</v>
      </c>
      <c r="C140" s="942" t="s">
        <v>1084</v>
      </c>
      <c r="D140" s="942">
        <v>45546</v>
      </c>
      <c r="E140" s="757">
        <f>D140+3</f>
        <v>45549</v>
      </c>
      <c r="F140" s="331"/>
      <c r="G140" s="757">
        <f t="shared" si="11"/>
        <v>45547</v>
      </c>
      <c r="J140" s="331"/>
    </row>
    <row r="141" spans="1:10" ht="18" hidden="1" customHeight="1">
      <c r="B141" s="1011" t="s">
        <v>307</v>
      </c>
      <c r="C141" s="942" t="s">
        <v>1085</v>
      </c>
      <c r="D141" s="942">
        <v>45553</v>
      </c>
      <c r="E141" s="799">
        <f>D141+3</f>
        <v>45556</v>
      </c>
      <c r="F141" s="331"/>
      <c r="G141" s="757">
        <f t="shared" si="11"/>
        <v>45554</v>
      </c>
      <c r="J141" s="331"/>
    </row>
    <row r="142" spans="1:10" ht="18" hidden="1" customHeight="1">
      <c r="B142" s="942" t="s">
        <v>999</v>
      </c>
      <c r="C142" s="942" t="s">
        <v>1086</v>
      </c>
      <c r="D142" s="942">
        <v>45560</v>
      </c>
      <c r="E142" s="757">
        <f>D142+3</f>
        <v>45563</v>
      </c>
      <c r="F142" s="331"/>
      <c r="G142" s="757">
        <f t="shared" si="11"/>
        <v>45561</v>
      </c>
      <c r="J142" s="331"/>
    </row>
    <row r="143" spans="1:10" ht="18" hidden="1" customHeight="1">
      <c r="A143" s="853" t="s">
        <v>938</v>
      </c>
      <c r="B143" s="942" t="s">
        <v>1005</v>
      </c>
      <c r="C143" s="942" t="s">
        <v>1087</v>
      </c>
      <c r="D143" s="942">
        <v>45569</v>
      </c>
      <c r="E143" s="757">
        <f>D143+3</f>
        <v>45572</v>
      </c>
      <c r="F143" s="331"/>
      <c r="G143" s="757">
        <f t="shared" si="11"/>
        <v>45568</v>
      </c>
      <c r="J143" s="331"/>
    </row>
    <row r="144" spans="1:10" ht="18" hidden="1" customHeight="1">
      <c r="B144" s="942" t="s">
        <v>941</v>
      </c>
      <c r="C144" s="942" t="s">
        <v>1088</v>
      </c>
      <c r="D144" s="942">
        <v>45574</v>
      </c>
      <c r="E144" s="757">
        <f>D144+3</f>
        <v>45577</v>
      </c>
      <c r="F144" s="331"/>
      <c r="G144" s="757">
        <f t="shared" si="11"/>
        <v>45575</v>
      </c>
      <c r="J144" s="331"/>
    </row>
    <row r="145" spans="1:10" ht="18" hidden="1" customHeight="1">
      <c r="B145" s="942" t="s">
        <v>999</v>
      </c>
      <c r="C145" s="942" t="s">
        <v>1089</v>
      </c>
      <c r="D145" s="942">
        <v>45581</v>
      </c>
      <c r="E145" s="871" t="s">
        <v>283</v>
      </c>
      <c r="F145" s="331"/>
      <c r="G145" s="757">
        <f t="shared" si="11"/>
        <v>45582</v>
      </c>
      <c r="J145" s="331"/>
    </row>
    <row r="146" spans="1:10" ht="18" hidden="1" customHeight="1">
      <c r="A146" s="853" t="s">
        <v>938</v>
      </c>
      <c r="B146" s="942" t="s">
        <v>1005</v>
      </c>
      <c r="C146" s="942" t="s">
        <v>1090</v>
      </c>
      <c r="D146" s="942">
        <v>45589</v>
      </c>
      <c r="E146" s="757">
        <f t="shared" ref="E146:E163" si="13">D146+3</f>
        <v>45592</v>
      </c>
      <c r="F146" s="331"/>
      <c r="G146" s="757">
        <f t="shared" si="11"/>
        <v>45589</v>
      </c>
      <c r="J146" s="331"/>
    </row>
    <row r="147" spans="1:10" ht="18" hidden="1" customHeight="1">
      <c r="B147" s="942" t="s">
        <v>941</v>
      </c>
      <c r="C147" s="942" t="s">
        <v>1091</v>
      </c>
      <c r="D147" s="942">
        <v>45595</v>
      </c>
      <c r="E147" s="757">
        <f t="shared" si="13"/>
        <v>45598</v>
      </c>
      <c r="F147" s="331"/>
      <c r="G147" s="757">
        <f t="shared" si="11"/>
        <v>45596</v>
      </c>
      <c r="J147" s="331"/>
    </row>
    <row r="148" spans="1:10" ht="18" hidden="1" customHeight="1">
      <c r="B148" s="1011" t="s">
        <v>307</v>
      </c>
      <c r="C148" s="942" t="s">
        <v>1092</v>
      </c>
      <c r="D148" s="799">
        <v>45603</v>
      </c>
      <c r="E148" s="799">
        <f t="shared" si="13"/>
        <v>45606</v>
      </c>
      <c r="F148" s="331"/>
      <c r="G148" s="757">
        <f t="shared" si="11"/>
        <v>45603</v>
      </c>
      <c r="J148" s="331"/>
    </row>
    <row r="149" spans="1:10" ht="18" hidden="1" customHeight="1">
      <c r="A149" s="853" t="s">
        <v>1093</v>
      </c>
      <c r="B149" s="942" t="s">
        <v>288</v>
      </c>
      <c r="C149" s="942" t="s">
        <v>1094</v>
      </c>
      <c r="D149" s="942">
        <v>45614</v>
      </c>
      <c r="E149" s="757">
        <f t="shared" si="13"/>
        <v>45617</v>
      </c>
      <c r="F149" s="331"/>
      <c r="G149" s="757">
        <f t="shared" si="11"/>
        <v>45610</v>
      </c>
      <c r="J149" s="331"/>
    </row>
    <row r="150" spans="1:10" ht="18" hidden="1" customHeight="1">
      <c r="A150" s="853" t="s">
        <v>941</v>
      </c>
      <c r="B150" s="942" t="s">
        <v>288</v>
      </c>
      <c r="C150" s="942" t="s">
        <v>1095</v>
      </c>
      <c r="D150" s="942">
        <v>45620</v>
      </c>
      <c r="E150" s="757">
        <f t="shared" si="13"/>
        <v>45623</v>
      </c>
      <c r="F150" s="331"/>
      <c r="G150" s="757">
        <f t="shared" si="11"/>
        <v>45617</v>
      </c>
      <c r="J150" s="331"/>
    </row>
    <row r="151" spans="1:10" ht="18" hidden="1" customHeight="1">
      <c r="B151" s="942" t="s">
        <v>288</v>
      </c>
      <c r="C151" s="942" t="s">
        <v>1096</v>
      </c>
      <c r="D151" s="942">
        <v>45627</v>
      </c>
      <c r="E151" s="757">
        <f t="shared" si="13"/>
        <v>45630</v>
      </c>
      <c r="F151" s="331"/>
      <c r="G151" s="757">
        <f t="shared" si="11"/>
        <v>45624</v>
      </c>
      <c r="J151" s="331"/>
    </row>
    <row r="152" spans="1:10" ht="18" hidden="1" customHeight="1">
      <c r="B152" s="942" t="s">
        <v>288</v>
      </c>
      <c r="C152" s="942" t="s">
        <v>1097</v>
      </c>
      <c r="D152" s="942">
        <v>45633</v>
      </c>
      <c r="E152" s="757">
        <f t="shared" si="13"/>
        <v>45636</v>
      </c>
      <c r="F152" s="331"/>
      <c r="G152" s="757">
        <f t="shared" si="11"/>
        <v>45631</v>
      </c>
      <c r="J152" s="331"/>
    </row>
    <row r="153" spans="1:10" ht="18" hidden="1" customHeight="1">
      <c r="A153" s="853" t="s">
        <v>288</v>
      </c>
      <c r="B153" s="942" t="s">
        <v>288</v>
      </c>
      <c r="C153" s="942" t="s">
        <v>1098</v>
      </c>
      <c r="D153" s="942">
        <v>45637</v>
      </c>
      <c r="E153" s="757">
        <f t="shared" si="13"/>
        <v>45640</v>
      </c>
      <c r="F153" s="331"/>
      <c r="G153" s="757">
        <f t="shared" si="11"/>
        <v>45638</v>
      </c>
      <c r="J153" s="331"/>
    </row>
    <row r="154" spans="1:10" ht="18" hidden="1" customHeight="1">
      <c r="A154" s="853" t="s">
        <v>288</v>
      </c>
      <c r="B154" s="942" t="s">
        <v>288</v>
      </c>
      <c r="C154" s="942" t="s">
        <v>1099</v>
      </c>
      <c r="D154" s="942">
        <v>45644</v>
      </c>
      <c r="E154" s="757">
        <f t="shared" si="13"/>
        <v>45647</v>
      </c>
      <c r="F154" s="331"/>
      <c r="G154" s="757">
        <f t="shared" si="11"/>
        <v>45645</v>
      </c>
      <c r="J154" s="331"/>
    </row>
    <row r="155" spans="1:10" ht="18" hidden="1" customHeight="1">
      <c r="B155" s="942" t="s">
        <v>288</v>
      </c>
      <c r="C155" s="942" t="s">
        <v>1100</v>
      </c>
      <c r="D155" s="942">
        <v>45650</v>
      </c>
      <c r="E155" s="757">
        <f t="shared" si="13"/>
        <v>45653</v>
      </c>
      <c r="F155" s="331"/>
      <c r="G155" s="757">
        <f t="shared" si="11"/>
        <v>45652</v>
      </c>
      <c r="J155" s="331"/>
    </row>
    <row r="156" spans="1:10" ht="18" hidden="1" customHeight="1">
      <c r="B156" s="942" t="s">
        <v>288</v>
      </c>
      <c r="C156" s="942" t="s">
        <v>1101</v>
      </c>
      <c r="D156" s="942">
        <v>45657</v>
      </c>
      <c r="E156" s="757">
        <f t="shared" si="13"/>
        <v>45660</v>
      </c>
      <c r="F156" s="331"/>
      <c r="G156" s="757">
        <f t="shared" si="11"/>
        <v>45659</v>
      </c>
      <c r="J156" s="331"/>
    </row>
    <row r="157" spans="1:10" ht="18" hidden="1" customHeight="1">
      <c r="B157" s="942" t="s">
        <v>288</v>
      </c>
      <c r="C157" s="942" t="s">
        <v>1102</v>
      </c>
      <c r="D157" s="942">
        <v>45664</v>
      </c>
      <c r="E157" s="757">
        <f t="shared" si="13"/>
        <v>45667</v>
      </c>
      <c r="F157" s="331"/>
      <c r="G157" s="757">
        <f t="shared" si="11"/>
        <v>45666</v>
      </c>
      <c r="J157" s="331"/>
    </row>
    <row r="158" spans="1:10" ht="18" hidden="1" customHeight="1">
      <c r="B158" s="942" t="s">
        <v>288</v>
      </c>
      <c r="C158" s="942" t="s">
        <v>1103</v>
      </c>
      <c r="D158" s="942">
        <v>45671</v>
      </c>
      <c r="E158" s="757">
        <f t="shared" si="13"/>
        <v>45674</v>
      </c>
      <c r="F158" s="331"/>
      <c r="G158" s="757">
        <f t="shared" si="11"/>
        <v>45673</v>
      </c>
      <c r="J158" s="331"/>
    </row>
    <row r="159" spans="1:10" ht="18" hidden="1" customHeight="1">
      <c r="B159" s="942" t="s">
        <v>288</v>
      </c>
      <c r="C159" s="942" t="s">
        <v>1104</v>
      </c>
      <c r="D159" s="942">
        <v>45313</v>
      </c>
      <c r="E159" s="757">
        <f t="shared" si="13"/>
        <v>45316</v>
      </c>
      <c r="F159" s="331"/>
      <c r="G159" s="757">
        <f t="shared" si="11"/>
        <v>45680</v>
      </c>
      <c r="J159" s="331"/>
    </row>
    <row r="160" spans="1:10" ht="18" hidden="1" customHeight="1">
      <c r="B160" s="942" t="s">
        <v>288</v>
      </c>
      <c r="C160" s="942" t="s">
        <v>1105</v>
      </c>
      <c r="D160" s="942">
        <v>45320</v>
      </c>
      <c r="E160" s="757">
        <f t="shared" si="13"/>
        <v>45323</v>
      </c>
      <c r="F160" s="331"/>
      <c r="G160" s="757">
        <f t="shared" si="11"/>
        <v>45687</v>
      </c>
      <c r="J160" s="331"/>
    </row>
    <row r="161" spans="1:13" ht="18" hidden="1" customHeight="1">
      <c r="B161" s="942" t="s">
        <v>288</v>
      </c>
      <c r="C161" s="942" t="s">
        <v>1106</v>
      </c>
      <c r="D161" s="942">
        <v>45327</v>
      </c>
      <c r="E161" s="757">
        <f t="shared" si="13"/>
        <v>45330</v>
      </c>
      <c r="F161" s="331"/>
      <c r="G161" s="757">
        <f t="shared" si="11"/>
        <v>45694</v>
      </c>
      <c r="J161" s="331"/>
    </row>
    <row r="162" spans="1:13" ht="18" hidden="1" customHeight="1">
      <c r="B162" s="942" t="s">
        <v>1107</v>
      </c>
      <c r="C162" s="942" t="s">
        <v>1108</v>
      </c>
      <c r="D162" s="942">
        <v>45700</v>
      </c>
      <c r="E162" s="757">
        <f t="shared" si="13"/>
        <v>45703</v>
      </c>
      <c r="F162" s="331"/>
      <c r="G162" s="757">
        <f t="shared" ref="G162:G173" si="14">G161+7</f>
        <v>45701</v>
      </c>
      <c r="J162" s="331"/>
    </row>
    <row r="163" spans="1:13" ht="18" hidden="1" customHeight="1">
      <c r="B163" s="942" t="s">
        <v>1109</v>
      </c>
      <c r="C163" s="942" t="s">
        <v>1110</v>
      </c>
      <c r="D163" s="942">
        <v>45706</v>
      </c>
      <c r="E163" s="757">
        <f t="shared" si="13"/>
        <v>45709</v>
      </c>
      <c r="F163" s="331"/>
      <c r="G163" s="757">
        <f t="shared" si="14"/>
        <v>45708</v>
      </c>
      <c r="J163" s="331"/>
    </row>
    <row r="164" spans="1:13" ht="18" hidden="1" customHeight="1">
      <c r="B164" s="942" t="s">
        <v>1109</v>
      </c>
      <c r="C164" s="942" t="s">
        <v>1111</v>
      </c>
      <c r="D164" s="942">
        <v>45715</v>
      </c>
      <c r="E164" s="757">
        <f t="shared" ref="E164:E166" si="15">D164+3</f>
        <v>45718</v>
      </c>
      <c r="F164" s="331"/>
      <c r="G164" s="757">
        <v>45714</v>
      </c>
      <c r="J164" s="331"/>
    </row>
    <row r="165" spans="1:13" ht="18" hidden="1" customHeight="1">
      <c r="B165" s="942" t="s">
        <v>938</v>
      </c>
      <c r="C165" s="942" t="s">
        <v>1112</v>
      </c>
      <c r="D165" s="942">
        <v>45720</v>
      </c>
      <c r="E165" s="757">
        <f t="shared" si="15"/>
        <v>45723</v>
      </c>
      <c r="F165" s="331"/>
      <c r="G165" s="757">
        <f t="shared" si="14"/>
        <v>45721</v>
      </c>
      <c r="J165" s="331"/>
    </row>
    <row r="166" spans="1:13" ht="18" hidden="1" customHeight="1">
      <c r="B166" s="942" t="s">
        <v>944</v>
      </c>
      <c r="C166" s="942" t="s">
        <v>1113</v>
      </c>
      <c r="D166" s="942">
        <v>45727</v>
      </c>
      <c r="E166" s="757">
        <f t="shared" si="15"/>
        <v>45730</v>
      </c>
      <c r="F166" s="331"/>
      <c r="G166" s="757">
        <f t="shared" si="14"/>
        <v>45728</v>
      </c>
      <c r="J166" s="331"/>
    </row>
    <row r="167" spans="1:13" ht="18" hidden="1" customHeight="1">
      <c r="B167" s="942" t="s">
        <v>1109</v>
      </c>
      <c r="C167" s="942" t="s">
        <v>1114</v>
      </c>
      <c r="D167" s="942">
        <v>45734</v>
      </c>
      <c r="E167" s="757">
        <f t="shared" ref="E167:E169" si="16">D167+3</f>
        <v>45737</v>
      </c>
      <c r="F167" s="331"/>
      <c r="G167" s="757">
        <f t="shared" si="14"/>
        <v>45735</v>
      </c>
      <c r="J167" s="331"/>
    </row>
    <row r="168" spans="1:13" ht="18" hidden="1" customHeight="1">
      <c r="B168" s="942" t="s">
        <v>938</v>
      </c>
      <c r="C168" s="942" t="s">
        <v>1115</v>
      </c>
      <c r="D168" s="942">
        <v>45741</v>
      </c>
      <c r="E168" s="757">
        <f t="shared" si="16"/>
        <v>45744</v>
      </c>
      <c r="F168" s="331"/>
      <c r="G168" s="757">
        <f t="shared" si="14"/>
        <v>45742</v>
      </c>
      <c r="J168" s="331"/>
    </row>
    <row r="169" spans="1:13" ht="18" hidden="1" customHeight="1">
      <c r="B169" s="942" t="s">
        <v>944</v>
      </c>
      <c r="C169" s="942" t="s">
        <v>1116</v>
      </c>
      <c r="D169" s="942">
        <v>45748</v>
      </c>
      <c r="E169" s="757">
        <f t="shared" si="16"/>
        <v>45751</v>
      </c>
      <c r="F169" s="331"/>
      <c r="G169" s="757">
        <f t="shared" si="14"/>
        <v>45749</v>
      </c>
      <c r="J169" s="331"/>
    </row>
    <row r="170" spans="1:13" ht="18" hidden="1" customHeight="1">
      <c r="B170" s="942" t="s">
        <v>1109</v>
      </c>
      <c r="C170" s="942" t="s">
        <v>1117</v>
      </c>
      <c r="D170" s="942">
        <v>45755</v>
      </c>
      <c r="E170" s="757">
        <f t="shared" ref="E170:E172" si="17">D170+3</f>
        <v>45758</v>
      </c>
      <c r="F170" s="331"/>
      <c r="G170" s="757">
        <f t="shared" si="14"/>
        <v>45756</v>
      </c>
      <c r="J170" s="331"/>
    </row>
    <row r="171" spans="1:13" ht="18" hidden="1" customHeight="1">
      <c r="B171" s="942" t="s">
        <v>938</v>
      </c>
      <c r="C171" s="942" t="s">
        <v>1118</v>
      </c>
      <c r="D171" s="942">
        <v>45762</v>
      </c>
      <c r="E171" s="757">
        <f t="shared" si="17"/>
        <v>45765</v>
      </c>
      <c r="F171" s="331"/>
      <c r="G171" s="757">
        <f t="shared" si="14"/>
        <v>45763</v>
      </c>
      <c r="J171" s="331"/>
    </row>
    <row r="172" spans="1:13" ht="18" hidden="1" customHeight="1">
      <c r="B172" s="942" t="s">
        <v>944</v>
      </c>
      <c r="C172" s="942" t="s">
        <v>1119</v>
      </c>
      <c r="D172" s="942">
        <v>45769</v>
      </c>
      <c r="E172" s="757">
        <f t="shared" si="17"/>
        <v>45772</v>
      </c>
      <c r="F172" s="331"/>
      <c r="G172" s="757">
        <f t="shared" si="14"/>
        <v>45770</v>
      </c>
      <c r="J172" s="331"/>
    </row>
    <row r="173" spans="1:13" ht="18" hidden="1" customHeight="1">
      <c r="B173" s="942" t="s">
        <v>1109</v>
      </c>
      <c r="C173" s="942" t="s">
        <v>1120</v>
      </c>
      <c r="D173" s="942">
        <v>45776</v>
      </c>
      <c r="E173" s="757">
        <f t="shared" ref="E173" si="18">D173+3</f>
        <v>45779</v>
      </c>
      <c r="F173" s="331"/>
      <c r="G173" s="757">
        <f t="shared" si="14"/>
        <v>45777</v>
      </c>
      <c r="J173" s="331"/>
    </row>
    <row r="174" spans="1:13" ht="18" customHeight="1">
      <c r="B174" s="192"/>
      <c r="C174" s="331"/>
      <c r="D174" s="331"/>
      <c r="E174" s="194"/>
      <c r="F174" s="195"/>
      <c r="G174" s="195"/>
      <c r="H174" s="331"/>
    </row>
    <row r="175" spans="1:13" s="149" customFormat="1" ht="20.100000000000001" customHeight="1">
      <c r="A175" s="1018"/>
      <c r="B175" s="1587" t="s">
        <v>245</v>
      </c>
      <c r="C175" s="1587"/>
      <c r="D175" s="1587"/>
      <c r="E175" s="1587"/>
      <c r="F175" s="1587"/>
      <c r="G175" s="1022"/>
      <c r="H175" s="145"/>
      <c r="I175" s="145"/>
      <c r="J175" s="145"/>
      <c r="K175" s="145"/>
      <c r="L175" s="145"/>
      <c r="M175" s="145"/>
    </row>
    <row r="176" spans="1:13" s="149" customFormat="1" ht="20.100000000000001" customHeight="1">
      <c r="A176" s="1018"/>
      <c r="B176" s="1019"/>
      <c r="C176" s="1019"/>
      <c r="D176" s="1019"/>
      <c r="E176" s="1019"/>
      <c r="F176" s="1019"/>
      <c r="G176" s="1019"/>
      <c r="H176" s="145"/>
      <c r="I176" s="145"/>
      <c r="J176" s="145"/>
      <c r="K176" s="145"/>
      <c r="L176" s="145"/>
      <c r="M176" s="145"/>
    </row>
    <row r="177" spans="1:11" s="147" customFormat="1" ht="30" customHeight="1">
      <c r="A177" s="804"/>
      <c r="B177" s="1589" t="s">
        <v>1121</v>
      </c>
      <c r="C177" s="1590"/>
      <c r="D177" s="1579" t="s">
        <v>247</v>
      </c>
      <c r="E177" s="1147" t="s">
        <v>936</v>
      </c>
      <c r="F177" s="1196"/>
      <c r="G177" s="1180"/>
      <c r="H177" s="1197"/>
      <c r="I177" s="1197"/>
      <c r="J177" s="145"/>
      <c r="K177" s="145"/>
    </row>
    <row r="178" spans="1:11" s="147" customFormat="1" ht="18" customHeight="1">
      <c r="A178" s="804"/>
      <c r="B178" s="1148" t="s">
        <v>249</v>
      </c>
      <c r="C178" s="1148" t="s">
        <v>250</v>
      </c>
      <c r="D178" s="1580"/>
      <c r="E178" s="1149" t="s">
        <v>134</v>
      </c>
      <c r="F178" s="1196"/>
      <c r="G178" s="1183" t="s">
        <v>252</v>
      </c>
      <c r="J178" s="145"/>
      <c r="K178" s="145"/>
    </row>
    <row r="179" spans="1:11" s="145" customFormat="1" ht="18" hidden="1" customHeight="1">
      <c r="A179" s="804" t="s">
        <v>950</v>
      </c>
      <c r="B179" s="1155" t="s">
        <v>283</v>
      </c>
      <c r="C179" s="1154" t="s">
        <v>974</v>
      </c>
      <c r="D179" s="1198">
        <v>45383</v>
      </c>
      <c r="E179" s="1198">
        <f t="shared" ref="E179:E180" si="19">D179+6</f>
        <v>45389</v>
      </c>
      <c r="F179" s="1174"/>
      <c r="G179" s="1199"/>
    </row>
    <row r="180" spans="1:11" s="145" customFormat="1" ht="18" hidden="1" customHeight="1">
      <c r="A180" s="804"/>
      <c r="B180" s="1154" t="s">
        <v>944</v>
      </c>
      <c r="C180" s="1154" t="s">
        <v>975</v>
      </c>
      <c r="D180" s="1154">
        <v>45385</v>
      </c>
      <c r="E180" s="1151">
        <f t="shared" si="19"/>
        <v>45391</v>
      </c>
      <c r="F180" s="1174"/>
      <c r="G180" s="1199"/>
    </row>
    <row r="181" spans="1:11" s="145" customFormat="1" ht="18" hidden="1" customHeight="1">
      <c r="A181" s="804"/>
      <c r="B181" s="1154" t="s">
        <v>938</v>
      </c>
      <c r="C181" s="1154" t="s">
        <v>976</v>
      </c>
      <c r="D181" s="1154">
        <v>45396</v>
      </c>
      <c r="E181" s="1151">
        <v>45401</v>
      </c>
      <c r="F181" s="1174"/>
      <c r="G181" s="1199"/>
    </row>
    <row r="182" spans="1:11" s="145" customFormat="1" ht="18" hidden="1" customHeight="1">
      <c r="A182" s="804"/>
      <c r="B182" s="1154" t="s">
        <v>941</v>
      </c>
      <c r="C182" s="1154" t="s">
        <v>977</v>
      </c>
      <c r="D182" s="1154">
        <v>45401</v>
      </c>
      <c r="E182" s="1151">
        <f>D182+6</f>
        <v>45407</v>
      </c>
      <c r="F182" s="1174"/>
      <c r="G182" s="1199"/>
    </row>
    <row r="183" spans="1:11" s="145" customFormat="1" ht="18" hidden="1" customHeight="1">
      <c r="A183" s="804"/>
      <c r="B183" s="1154" t="s">
        <v>944</v>
      </c>
      <c r="C183" s="1154" t="s">
        <v>978</v>
      </c>
      <c r="D183" s="1154">
        <v>45410</v>
      </c>
      <c r="E183" s="1151">
        <f>D183+7</f>
        <v>45417</v>
      </c>
      <c r="F183" s="1174"/>
      <c r="G183" s="1199"/>
    </row>
    <row r="184" spans="1:11" s="145" customFormat="1" ht="18" hidden="1" customHeight="1">
      <c r="A184" s="804"/>
      <c r="B184" s="1154" t="s">
        <v>938</v>
      </c>
      <c r="C184" s="1154" t="s">
        <v>979</v>
      </c>
      <c r="D184" s="1154">
        <v>45416</v>
      </c>
      <c r="E184" s="1151">
        <f>D184+7</f>
        <v>45423</v>
      </c>
      <c r="F184" s="1174"/>
      <c r="G184" s="1199"/>
    </row>
    <row r="185" spans="1:11" s="145" customFormat="1" ht="18" hidden="1" customHeight="1">
      <c r="A185" s="804"/>
      <c r="B185" s="1154" t="s">
        <v>941</v>
      </c>
      <c r="C185" s="1154" t="s">
        <v>980</v>
      </c>
      <c r="D185" s="1154">
        <v>45422</v>
      </c>
      <c r="E185" s="1151">
        <f>D185+7</f>
        <v>45429</v>
      </c>
      <c r="F185" s="1174"/>
      <c r="G185" s="1199"/>
    </row>
    <row r="186" spans="1:11" s="145" customFormat="1" ht="18" hidden="1" customHeight="1">
      <c r="A186" s="804"/>
      <c r="B186" s="1154" t="s">
        <v>944</v>
      </c>
      <c r="C186" s="1154" t="s">
        <v>981</v>
      </c>
      <c r="D186" s="1154">
        <v>45431</v>
      </c>
      <c r="E186" s="1155" t="s">
        <v>283</v>
      </c>
      <c r="F186" s="1174"/>
      <c r="G186" s="1199"/>
    </row>
    <row r="187" spans="1:11" s="145" customFormat="1" ht="18" hidden="1" customHeight="1">
      <c r="A187" s="804"/>
      <c r="B187" s="1154" t="s">
        <v>938</v>
      </c>
      <c r="C187" s="1154" t="s">
        <v>982</v>
      </c>
      <c r="D187" s="1154">
        <v>45435</v>
      </c>
      <c r="E187" s="1151">
        <f t="shared" ref="E187:E216" si="20">D187+7</f>
        <v>45442</v>
      </c>
      <c r="F187" s="1174"/>
      <c r="G187" s="1199"/>
    </row>
    <row r="188" spans="1:11" s="145" customFormat="1" ht="18" hidden="1" customHeight="1">
      <c r="A188" s="804"/>
      <c r="B188" s="1154" t="s">
        <v>941</v>
      </c>
      <c r="C188" s="1154" t="s">
        <v>983</v>
      </c>
      <c r="D188" s="1154">
        <v>45441</v>
      </c>
      <c r="E188" s="1151">
        <f t="shared" si="20"/>
        <v>45448</v>
      </c>
      <c r="F188" s="1174"/>
      <c r="G188" s="1199"/>
    </row>
    <row r="189" spans="1:11" s="145" customFormat="1" ht="18" hidden="1" customHeight="1">
      <c r="A189" s="804"/>
      <c r="B189" s="1154" t="s">
        <v>944</v>
      </c>
      <c r="C189" s="1154" t="s">
        <v>984</v>
      </c>
      <c r="D189" s="1154">
        <v>45446</v>
      </c>
      <c r="E189" s="1151">
        <f t="shared" si="20"/>
        <v>45453</v>
      </c>
      <c r="F189" s="1174"/>
      <c r="G189" s="1199"/>
    </row>
    <row r="190" spans="1:11" s="145" customFormat="1" ht="18" hidden="1" customHeight="1">
      <c r="A190" s="804"/>
      <c r="B190" s="1154" t="s">
        <v>938</v>
      </c>
      <c r="C190" s="1154" t="s">
        <v>985</v>
      </c>
      <c r="D190" s="1154">
        <v>45462</v>
      </c>
      <c r="E190" s="1151">
        <f t="shared" si="20"/>
        <v>45469</v>
      </c>
      <c r="F190" s="1174"/>
      <c r="G190" s="1199"/>
    </row>
    <row r="191" spans="1:11" s="145" customFormat="1" ht="18" hidden="1" customHeight="1">
      <c r="A191" s="804"/>
      <c r="B191" s="1154" t="s">
        <v>941</v>
      </c>
      <c r="C191" s="1154" t="s">
        <v>986</v>
      </c>
      <c r="D191" s="1154">
        <v>45464</v>
      </c>
      <c r="E191" s="1151">
        <f t="shared" si="20"/>
        <v>45471</v>
      </c>
      <c r="F191" s="1174"/>
      <c r="G191" s="1199"/>
    </row>
    <row r="192" spans="1:11" s="145" customFormat="1" ht="18" hidden="1" customHeight="1">
      <c r="A192" s="804"/>
      <c r="B192" s="1154" t="s">
        <v>944</v>
      </c>
      <c r="C192" s="1154" t="s">
        <v>987</v>
      </c>
      <c r="D192" s="1154">
        <v>45474</v>
      </c>
      <c r="E192" s="1151">
        <f t="shared" si="20"/>
        <v>45481</v>
      </c>
      <c r="F192" s="1174"/>
      <c r="G192" s="1199"/>
    </row>
    <row r="193" spans="1:7" s="145" customFormat="1" ht="18" hidden="1" customHeight="1">
      <c r="A193" s="804"/>
      <c r="B193" s="1154" t="s">
        <v>938</v>
      </c>
      <c r="C193" s="1154" t="s">
        <v>988</v>
      </c>
      <c r="D193" s="1154">
        <v>45476</v>
      </c>
      <c r="E193" s="1151">
        <f t="shared" si="20"/>
        <v>45483</v>
      </c>
      <c r="F193" s="1174"/>
      <c r="G193" s="1199"/>
    </row>
    <row r="194" spans="1:7" s="145" customFormat="1" ht="18" hidden="1" customHeight="1">
      <c r="A194" s="804"/>
      <c r="B194" s="1154" t="s">
        <v>941</v>
      </c>
      <c r="C194" s="1154" t="s">
        <v>989</v>
      </c>
      <c r="D194" s="1154">
        <v>45483</v>
      </c>
      <c r="E194" s="1151">
        <f t="shared" si="20"/>
        <v>45490</v>
      </c>
      <c r="F194" s="1174"/>
      <c r="G194" s="1199"/>
    </row>
    <row r="195" spans="1:7" s="145" customFormat="1" ht="18" hidden="1" customHeight="1">
      <c r="A195" s="804"/>
      <c r="B195" s="1154" t="s">
        <v>944</v>
      </c>
      <c r="C195" s="1154" t="s">
        <v>990</v>
      </c>
      <c r="D195" s="1154">
        <v>45492</v>
      </c>
      <c r="E195" s="1151">
        <f t="shared" si="20"/>
        <v>45499</v>
      </c>
      <c r="F195" s="1174"/>
      <c r="G195" s="1199"/>
    </row>
    <row r="196" spans="1:7" s="145" customFormat="1" ht="18" hidden="1" customHeight="1">
      <c r="A196" s="804"/>
      <c r="B196" s="1154" t="s">
        <v>938</v>
      </c>
      <c r="C196" s="1154" t="s">
        <v>991</v>
      </c>
      <c r="D196" s="1154">
        <v>45496</v>
      </c>
      <c r="E196" s="1151">
        <f t="shared" si="20"/>
        <v>45503</v>
      </c>
      <c r="F196" s="1174"/>
      <c r="G196" s="1199"/>
    </row>
    <row r="197" spans="1:7" s="145" customFormat="1" ht="18" hidden="1" customHeight="1">
      <c r="A197" s="804"/>
      <c r="B197" s="1154" t="s">
        <v>941</v>
      </c>
      <c r="C197" s="1154" t="s">
        <v>992</v>
      </c>
      <c r="D197" s="1154">
        <v>45505</v>
      </c>
      <c r="E197" s="1151">
        <f t="shared" si="20"/>
        <v>45512</v>
      </c>
      <c r="F197" s="1174"/>
      <c r="G197" s="1199"/>
    </row>
    <row r="198" spans="1:7" s="145" customFormat="1" ht="18" hidden="1" customHeight="1">
      <c r="A198" s="804"/>
      <c r="B198" s="1154" t="s">
        <v>944</v>
      </c>
      <c r="C198" s="1154" t="s">
        <v>993</v>
      </c>
      <c r="D198" s="1154">
        <v>45512</v>
      </c>
      <c r="E198" s="1151">
        <f t="shared" si="20"/>
        <v>45519</v>
      </c>
      <c r="F198" s="1174"/>
      <c r="G198" s="1199"/>
    </row>
    <row r="199" spans="1:7" s="145" customFormat="1" ht="18" hidden="1" customHeight="1">
      <c r="A199" s="804"/>
      <c r="B199" s="1154" t="s">
        <v>938</v>
      </c>
      <c r="C199" s="1154" t="s">
        <v>994</v>
      </c>
      <c r="D199" s="1154">
        <v>45518</v>
      </c>
      <c r="E199" s="1151">
        <f t="shared" si="20"/>
        <v>45525</v>
      </c>
      <c r="F199" s="1174"/>
      <c r="G199" s="1199"/>
    </row>
    <row r="200" spans="1:7" s="145" customFormat="1" ht="18" hidden="1" customHeight="1">
      <c r="A200" s="804"/>
      <c r="B200" s="1154" t="s">
        <v>941</v>
      </c>
      <c r="C200" s="1154" t="s">
        <v>995</v>
      </c>
      <c r="D200" s="1154">
        <v>45529</v>
      </c>
      <c r="E200" s="1151">
        <f t="shared" si="20"/>
        <v>45536</v>
      </c>
      <c r="F200" s="1174"/>
      <c r="G200" s="1199"/>
    </row>
    <row r="201" spans="1:7" s="145" customFormat="1" ht="18" hidden="1" customHeight="1">
      <c r="A201" s="804" t="s">
        <v>996</v>
      </c>
      <c r="B201" s="1154" t="s">
        <v>938</v>
      </c>
      <c r="C201" s="1154" t="s">
        <v>997</v>
      </c>
      <c r="D201" s="1154">
        <v>45531</v>
      </c>
      <c r="E201" s="1151">
        <f t="shared" si="20"/>
        <v>45538</v>
      </c>
      <c r="F201" s="1174"/>
      <c r="G201" s="1199"/>
    </row>
    <row r="202" spans="1:7" s="145" customFormat="1" ht="18" hidden="1" customHeight="1">
      <c r="A202" s="804" t="s">
        <v>938</v>
      </c>
      <c r="B202" s="1158" t="s">
        <v>307</v>
      </c>
      <c r="C202" s="1154" t="s">
        <v>998</v>
      </c>
      <c r="D202" s="1156">
        <v>45543</v>
      </c>
      <c r="E202" s="1156">
        <f t="shared" si="20"/>
        <v>45550</v>
      </c>
      <c r="F202" s="1174"/>
      <c r="G202" s="1199"/>
    </row>
    <row r="203" spans="1:7" s="145" customFormat="1" ht="18" hidden="1" customHeight="1">
      <c r="A203" s="804"/>
      <c r="B203" s="1154" t="s">
        <v>999</v>
      </c>
      <c r="C203" s="1154" t="s">
        <v>1000</v>
      </c>
      <c r="D203" s="1154">
        <v>45543</v>
      </c>
      <c r="E203" s="1151">
        <f t="shared" si="20"/>
        <v>45550</v>
      </c>
      <c r="F203" s="1174"/>
      <c r="G203" s="1199"/>
    </row>
    <row r="204" spans="1:7" s="145" customFormat="1" ht="18" hidden="1" customHeight="1">
      <c r="A204" s="804" t="s">
        <v>1001</v>
      </c>
      <c r="B204" s="1154" t="s">
        <v>938</v>
      </c>
      <c r="C204" s="1154" t="s">
        <v>1002</v>
      </c>
      <c r="D204" s="1154">
        <v>45553</v>
      </c>
      <c r="E204" s="1151">
        <f t="shared" si="20"/>
        <v>45560</v>
      </c>
      <c r="F204" s="1174"/>
      <c r="G204" s="1199"/>
    </row>
    <row r="205" spans="1:7" s="145" customFormat="1" ht="18" hidden="1" customHeight="1">
      <c r="A205" s="804"/>
      <c r="B205" s="1154" t="s">
        <v>941</v>
      </c>
      <c r="C205" s="1154" t="s">
        <v>1003</v>
      </c>
      <c r="D205" s="1154">
        <v>45559</v>
      </c>
      <c r="E205" s="1151">
        <f t="shared" si="20"/>
        <v>45566</v>
      </c>
      <c r="F205" s="1174"/>
      <c r="G205" s="1199"/>
    </row>
    <row r="206" spans="1:7" s="145" customFormat="1" ht="18" hidden="1" customHeight="1">
      <c r="A206" s="804"/>
      <c r="B206" s="1154" t="s">
        <v>999</v>
      </c>
      <c r="C206" s="1154" t="s">
        <v>1004</v>
      </c>
      <c r="D206" s="1154">
        <v>45569</v>
      </c>
      <c r="E206" s="1151">
        <f t="shared" si="20"/>
        <v>45576</v>
      </c>
      <c r="F206" s="1174"/>
      <c r="G206" s="1199"/>
    </row>
    <row r="207" spans="1:7" s="145" customFormat="1" ht="18" hidden="1" customHeight="1">
      <c r="A207" s="804" t="s">
        <v>938</v>
      </c>
      <c r="B207" s="1154" t="s">
        <v>1005</v>
      </c>
      <c r="C207" s="1154" t="s">
        <v>1006</v>
      </c>
      <c r="D207" s="1154">
        <v>45576</v>
      </c>
      <c r="E207" s="1151">
        <f t="shared" si="20"/>
        <v>45583</v>
      </c>
      <c r="F207" s="1174"/>
      <c r="G207" s="1199"/>
    </row>
    <row r="208" spans="1:7" s="145" customFormat="1" ht="18" hidden="1" customHeight="1">
      <c r="A208" s="804" t="s">
        <v>1007</v>
      </c>
      <c r="B208" s="1154" t="s">
        <v>941</v>
      </c>
      <c r="C208" s="1154" t="s">
        <v>1008</v>
      </c>
      <c r="D208" s="1154">
        <v>45581</v>
      </c>
      <c r="E208" s="1151">
        <f t="shared" si="20"/>
        <v>45588</v>
      </c>
      <c r="F208" s="1174"/>
      <c r="G208" s="1199"/>
    </row>
    <row r="209" spans="1:7" s="145" customFormat="1" ht="18" hidden="1" customHeight="1">
      <c r="A209" s="804"/>
      <c r="B209" s="1154" t="s">
        <v>999</v>
      </c>
      <c r="C209" s="1154" t="s">
        <v>1009</v>
      </c>
      <c r="D209" s="1154">
        <v>45588</v>
      </c>
      <c r="E209" s="1151">
        <f t="shared" si="20"/>
        <v>45595</v>
      </c>
      <c r="F209" s="1174"/>
      <c r="G209" s="1199"/>
    </row>
    <row r="210" spans="1:7" s="145" customFormat="1" ht="18" hidden="1" customHeight="1">
      <c r="A210" s="804" t="s">
        <v>938</v>
      </c>
      <c r="B210" s="1154" t="s">
        <v>1005</v>
      </c>
      <c r="C210" s="1154" t="s">
        <v>1010</v>
      </c>
      <c r="D210" s="1154">
        <v>45594</v>
      </c>
      <c r="E210" s="1151">
        <f t="shared" si="20"/>
        <v>45601</v>
      </c>
      <c r="F210" s="1174"/>
      <c r="G210" s="1199"/>
    </row>
    <row r="211" spans="1:7" s="145" customFormat="1" ht="18" hidden="1" customHeight="1">
      <c r="A211" s="804" t="s">
        <v>1011</v>
      </c>
      <c r="B211" s="1154" t="s">
        <v>999</v>
      </c>
      <c r="C211" s="1154" t="s">
        <v>1012</v>
      </c>
      <c r="D211" s="1154">
        <v>45603</v>
      </c>
      <c r="E211" s="1151">
        <f t="shared" si="20"/>
        <v>45610</v>
      </c>
      <c r="F211" s="1174"/>
      <c r="G211" s="1199"/>
    </row>
    <row r="212" spans="1:7" s="145" customFormat="1" ht="18" hidden="1" customHeight="1">
      <c r="A212" s="804"/>
      <c r="B212" s="1154" t="s">
        <v>944</v>
      </c>
      <c r="C212" s="1154" t="s">
        <v>1013</v>
      </c>
      <c r="D212" s="1154">
        <v>45611</v>
      </c>
      <c r="E212" s="1151">
        <f t="shared" si="20"/>
        <v>45618</v>
      </c>
      <c r="F212" s="1174"/>
      <c r="G212" s="1199"/>
    </row>
    <row r="213" spans="1:7" s="145" customFormat="1" ht="18" hidden="1" customHeight="1">
      <c r="A213" s="804" t="s">
        <v>1014</v>
      </c>
      <c r="B213" s="1154" t="s">
        <v>999</v>
      </c>
      <c r="C213" s="1154" t="s">
        <v>1015</v>
      </c>
      <c r="D213" s="1154">
        <v>45617</v>
      </c>
      <c r="E213" s="1151">
        <f t="shared" si="20"/>
        <v>45624</v>
      </c>
      <c r="F213" s="1174"/>
      <c r="G213" s="1199"/>
    </row>
    <row r="214" spans="1:7" s="145" customFormat="1" ht="18" hidden="1" customHeight="1">
      <c r="A214" s="804" t="s">
        <v>941</v>
      </c>
      <c r="B214" s="1154" t="s">
        <v>944</v>
      </c>
      <c r="C214" s="1154" t="s">
        <v>1016</v>
      </c>
      <c r="D214" s="1154">
        <v>45627</v>
      </c>
      <c r="E214" s="1151">
        <f t="shared" si="20"/>
        <v>45634</v>
      </c>
      <c r="F214" s="1174"/>
      <c r="G214" s="1199"/>
    </row>
    <row r="215" spans="1:7" s="145" customFormat="1" ht="18" hidden="1" customHeight="1">
      <c r="A215" s="804"/>
      <c r="B215" s="1154" t="s">
        <v>999</v>
      </c>
      <c r="C215" s="1154" t="s">
        <v>1017</v>
      </c>
      <c r="D215" s="1154">
        <v>45630</v>
      </c>
      <c r="E215" s="1151">
        <f t="shared" si="20"/>
        <v>45637</v>
      </c>
      <c r="F215" s="1174"/>
      <c r="G215" s="1199"/>
    </row>
    <row r="216" spans="1:7" s="145" customFormat="1" ht="18" hidden="1" customHeight="1">
      <c r="A216" s="804" t="s">
        <v>1018</v>
      </c>
      <c r="B216" s="1154" t="s">
        <v>944</v>
      </c>
      <c r="C216" s="1154" t="s">
        <v>1019</v>
      </c>
      <c r="D216" s="1154">
        <v>45639</v>
      </c>
      <c r="E216" s="1151">
        <f t="shared" si="20"/>
        <v>45646</v>
      </c>
      <c r="F216" s="1174"/>
      <c r="G216" s="1199"/>
    </row>
    <row r="217" spans="1:7" s="145" customFormat="1" ht="18" hidden="1" customHeight="1">
      <c r="A217" s="804" t="s">
        <v>999</v>
      </c>
      <c r="B217" s="1158" t="s">
        <v>307</v>
      </c>
      <c r="C217" s="1154" t="s">
        <v>1020</v>
      </c>
      <c r="D217" s="1156"/>
      <c r="E217" s="1156"/>
      <c r="F217" s="1174"/>
      <c r="G217" s="1199"/>
    </row>
    <row r="218" spans="1:7" s="145" customFormat="1" ht="18" hidden="1" customHeight="1">
      <c r="A218" s="804" t="s">
        <v>1021</v>
      </c>
      <c r="B218" s="1154" t="s">
        <v>944</v>
      </c>
      <c r="C218" s="1154" t="s">
        <v>1022</v>
      </c>
      <c r="D218" s="1154">
        <v>45653</v>
      </c>
      <c r="E218" s="1151">
        <f t="shared" ref="E218:E223" si="21">D218+5</f>
        <v>45658</v>
      </c>
      <c r="F218" s="1174"/>
      <c r="G218" s="1199"/>
    </row>
    <row r="219" spans="1:7" s="145" customFormat="1" ht="18" hidden="1" customHeight="1">
      <c r="A219" s="804" t="s">
        <v>1021</v>
      </c>
      <c r="B219" s="1154" t="s">
        <v>938</v>
      </c>
      <c r="C219" s="1154" t="s">
        <v>1023</v>
      </c>
      <c r="D219" s="1154">
        <v>45295</v>
      </c>
      <c r="E219" s="1151">
        <f t="shared" si="21"/>
        <v>45300</v>
      </c>
      <c r="F219" s="1174"/>
      <c r="G219" s="1199"/>
    </row>
    <row r="220" spans="1:7" s="145" customFormat="1" ht="18" hidden="1" customHeight="1">
      <c r="A220" s="804" t="s">
        <v>4</v>
      </c>
      <c r="B220" s="1154" t="s">
        <v>944</v>
      </c>
      <c r="C220" s="1154" t="s">
        <v>1024</v>
      </c>
      <c r="D220" s="1154">
        <v>45669</v>
      </c>
      <c r="E220" s="1151">
        <f t="shared" si="21"/>
        <v>45674</v>
      </c>
      <c r="F220" s="1174"/>
      <c r="G220" s="1199"/>
    </row>
    <row r="221" spans="1:7" s="145" customFormat="1" ht="18" hidden="1" customHeight="1">
      <c r="A221" s="804"/>
      <c r="B221" s="1154" t="s">
        <v>938</v>
      </c>
      <c r="C221" s="1154" t="s">
        <v>1025</v>
      </c>
      <c r="D221" s="1154">
        <v>45307</v>
      </c>
      <c r="E221" s="1151">
        <f t="shared" si="21"/>
        <v>45312</v>
      </c>
      <c r="F221" s="1174"/>
      <c r="G221" s="1199"/>
    </row>
    <row r="222" spans="1:7" s="145" customFormat="1" ht="18" hidden="1" customHeight="1">
      <c r="A222" s="804"/>
      <c r="B222" s="1154" t="s">
        <v>944</v>
      </c>
      <c r="C222" s="1154" t="s">
        <v>1026</v>
      </c>
      <c r="D222" s="1154">
        <v>45687</v>
      </c>
      <c r="E222" s="1151">
        <f t="shared" si="21"/>
        <v>45692</v>
      </c>
      <c r="F222" s="1174"/>
      <c r="G222" s="1199"/>
    </row>
    <row r="223" spans="1:7" s="145" customFormat="1" ht="18" hidden="1" customHeight="1">
      <c r="A223" s="804"/>
      <c r="B223" s="1154" t="s">
        <v>938</v>
      </c>
      <c r="C223" s="1154" t="s">
        <v>1027</v>
      </c>
      <c r="D223" s="1154">
        <v>45688</v>
      </c>
      <c r="E223" s="1151">
        <f t="shared" si="21"/>
        <v>45693</v>
      </c>
      <c r="F223" s="1174"/>
      <c r="G223" s="1199"/>
    </row>
    <row r="224" spans="1:7" s="145" customFormat="1" ht="18" hidden="1" customHeight="1">
      <c r="A224" s="804" t="s">
        <v>288</v>
      </c>
      <c r="B224" s="1158" t="s">
        <v>307</v>
      </c>
      <c r="C224" s="1154" t="s">
        <v>1028</v>
      </c>
      <c r="D224" s="1156"/>
      <c r="E224" s="1156"/>
      <c r="F224" s="1174"/>
      <c r="G224" s="1199"/>
    </row>
    <row r="225" spans="1:7" s="145" customFormat="1" ht="18" hidden="1" customHeight="1">
      <c r="A225" s="804" t="s">
        <v>938</v>
      </c>
      <c r="B225" s="1154" t="s">
        <v>944</v>
      </c>
      <c r="C225" s="1154" t="s">
        <v>1029</v>
      </c>
      <c r="D225" s="1154">
        <v>45704</v>
      </c>
      <c r="E225" s="1151">
        <f>D225+7</f>
        <v>45711</v>
      </c>
      <c r="F225" s="1174"/>
      <c r="G225" s="1199"/>
    </row>
    <row r="226" spans="1:7" s="145" customFormat="1" ht="18" hidden="1" customHeight="1">
      <c r="A226" s="804"/>
      <c r="B226" s="1154" t="s">
        <v>938</v>
      </c>
      <c r="C226" s="1154" t="s">
        <v>1030</v>
      </c>
      <c r="D226" s="1154">
        <v>45707</v>
      </c>
      <c r="E226" s="1151">
        <f>D226+6</f>
        <v>45713</v>
      </c>
      <c r="F226" s="1174"/>
      <c r="G226" s="1199"/>
    </row>
    <row r="227" spans="1:7" s="145" customFormat="1" ht="18" hidden="1" customHeight="1">
      <c r="A227" s="804"/>
      <c r="B227" s="1158" t="s">
        <v>307</v>
      </c>
      <c r="C227" s="1154" t="s">
        <v>1031</v>
      </c>
      <c r="D227" s="1156"/>
      <c r="E227" s="1156"/>
      <c r="F227" s="1174"/>
      <c r="G227" s="1199"/>
    </row>
    <row r="228" spans="1:7" s="145" customFormat="1" ht="18" hidden="1" customHeight="1">
      <c r="A228" s="804" t="s">
        <v>1032</v>
      </c>
      <c r="B228" s="1154" t="s">
        <v>938</v>
      </c>
      <c r="C228" s="1154" t="s">
        <v>1033</v>
      </c>
      <c r="D228" s="1154">
        <v>45720</v>
      </c>
      <c r="E228" s="1151">
        <f t="shared" ref="E228:E239" si="22">D228+6</f>
        <v>45726</v>
      </c>
      <c r="F228" s="1174"/>
      <c r="G228" s="1199"/>
    </row>
    <row r="229" spans="1:7" s="145" customFormat="1" ht="18" hidden="1" customHeight="1">
      <c r="A229" s="804"/>
      <c r="B229" s="1154" t="s">
        <v>944</v>
      </c>
      <c r="C229" s="1154" t="s">
        <v>1034</v>
      </c>
      <c r="D229" s="1154">
        <v>45736</v>
      </c>
      <c r="E229" s="1151">
        <f t="shared" si="22"/>
        <v>45742</v>
      </c>
      <c r="F229" s="1174"/>
      <c r="G229" s="1199"/>
    </row>
    <row r="230" spans="1:7" s="145" customFormat="1" ht="18" hidden="1" customHeight="1">
      <c r="A230" s="804"/>
      <c r="B230" s="1154" t="s">
        <v>938</v>
      </c>
      <c r="C230" s="1154" t="s">
        <v>1035</v>
      </c>
      <c r="D230" s="1154">
        <v>45735</v>
      </c>
      <c r="E230" s="1151">
        <f t="shared" si="22"/>
        <v>45741</v>
      </c>
      <c r="F230" s="1174"/>
      <c r="G230" s="1199"/>
    </row>
    <row r="231" spans="1:7" s="145" customFormat="1" ht="18" hidden="1" customHeight="1">
      <c r="A231" s="804"/>
      <c r="B231" s="1154" t="s">
        <v>938</v>
      </c>
      <c r="C231" s="1154" t="s">
        <v>1122</v>
      </c>
      <c r="D231" s="1154">
        <v>45750</v>
      </c>
      <c r="E231" s="1151">
        <f t="shared" si="22"/>
        <v>45756</v>
      </c>
      <c r="F231" s="1174"/>
      <c r="G231" s="1199"/>
    </row>
    <row r="232" spans="1:7" s="145" customFormat="1" ht="18" hidden="1" customHeight="1">
      <c r="A232" s="804"/>
      <c r="B232" s="1154" t="s">
        <v>944</v>
      </c>
      <c r="C232" s="1154" t="s">
        <v>1123</v>
      </c>
      <c r="D232" s="1155" t="s">
        <v>283</v>
      </c>
      <c r="E232" s="1156"/>
      <c r="F232" s="1174"/>
      <c r="G232" s="1199"/>
    </row>
    <row r="233" spans="1:7" s="145" customFormat="1" ht="18" hidden="1" customHeight="1">
      <c r="A233" s="804"/>
      <c r="B233" s="1154" t="s">
        <v>999</v>
      </c>
      <c r="C233" s="1154" t="s">
        <v>1124</v>
      </c>
      <c r="D233" s="1154">
        <v>45765</v>
      </c>
      <c r="E233" s="1151">
        <f t="shared" si="22"/>
        <v>45771</v>
      </c>
      <c r="F233" s="1174"/>
      <c r="G233" s="1199"/>
    </row>
    <row r="234" spans="1:7" s="145" customFormat="1" ht="18" hidden="1" customHeight="1">
      <c r="A234" s="804"/>
      <c r="B234" s="1154" t="s">
        <v>938</v>
      </c>
      <c r="C234" s="1154" t="s">
        <v>1125</v>
      </c>
      <c r="D234" s="1154">
        <v>45773</v>
      </c>
      <c r="E234" s="1151">
        <f t="shared" si="22"/>
        <v>45779</v>
      </c>
      <c r="F234" s="1174"/>
      <c r="G234" s="1199"/>
    </row>
    <row r="235" spans="1:7" s="145" customFormat="1" ht="18" hidden="1" customHeight="1">
      <c r="A235" s="804"/>
      <c r="B235" s="1154" t="s">
        <v>944</v>
      </c>
      <c r="C235" s="1154" t="s">
        <v>1126</v>
      </c>
      <c r="D235" s="1154">
        <v>45777</v>
      </c>
      <c r="E235" s="1151">
        <f t="shared" si="22"/>
        <v>45783</v>
      </c>
      <c r="F235" s="1174"/>
      <c r="G235" s="1199"/>
    </row>
    <row r="236" spans="1:7" s="145" customFormat="1" ht="18" hidden="1" customHeight="1">
      <c r="A236" s="804"/>
      <c r="B236" s="1154" t="s">
        <v>999</v>
      </c>
      <c r="C236" s="1154" t="s">
        <v>1127</v>
      </c>
      <c r="D236" s="1154">
        <v>45785</v>
      </c>
      <c r="E236" s="1151">
        <f t="shared" si="22"/>
        <v>45791</v>
      </c>
      <c r="F236" s="1174"/>
      <c r="G236" s="1199"/>
    </row>
    <row r="237" spans="1:7" s="145" customFormat="1" ht="18" hidden="1" customHeight="1">
      <c r="A237" s="804"/>
      <c r="B237" s="1154" t="s">
        <v>938</v>
      </c>
      <c r="C237" s="1154" t="s">
        <v>1128</v>
      </c>
      <c r="D237" s="1154">
        <v>45793</v>
      </c>
      <c r="E237" s="1151">
        <f t="shared" si="22"/>
        <v>45799</v>
      </c>
      <c r="F237" s="1174"/>
      <c r="G237" s="1199"/>
    </row>
    <row r="238" spans="1:7" s="145" customFormat="1" ht="18" hidden="1" customHeight="1">
      <c r="A238" s="804"/>
      <c r="B238" s="1154" t="s">
        <v>944</v>
      </c>
      <c r="C238" s="1154" t="s">
        <v>1129</v>
      </c>
      <c r="D238" s="1154">
        <v>45804</v>
      </c>
      <c r="E238" s="1151">
        <f t="shared" si="22"/>
        <v>45810</v>
      </c>
      <c r="F238" s="1174"/>
      <c r="G238" s="1199"/>
    </row>
    <row r="239" spans="1:7" s="145" customFormat="1" ht="18" hidden="1" customHeight="1">
      <c r="A239" s="804"/>
      <c r="B239" s="1154" t="s">
        <v>999</v>
      </c>
      <c r="C239" s="1154" t="s">
        <v>1130</v>
      </c>
      <c r="D239" s="1154">
        <v>45807</v>
      </c>
      <c r="E239" s="1151">
        <f t="shared" si="22"/>
        <v>45813</v>
      </c>
      <c r="F239" s="1174"/>
      <c r="G239" s="1199"/>
    </row>
    <row r="240" spans="1:7" s="145" customFormat="1" ht="18" hidden="1" customHeight="1">
      <c r="A240" s="804"/>
      <c r="B240" s="1154" t="s">
        <v>938</v>
      </c>
      <c r="C240" s="1154" t="s">
        <v>1131</v>
      </c>
      <c r="D240" s="1154">
        <v>45815</v>
      </c>
      <c r="E240" s="1151">
        <f t="shared" ref="E240:E242" si="23">D240+6</f>
        <v>45821</v>
      </c>
      <c r="F240" s="1174"/>
      <c r="G240" s="1199"/>
    </row>
    <row r="241" spans="1:7" s="145" customFormat="1" ht="18" hidden="1" customHeight="1">
      <c r="A241" s="804"/>
      <c r="B241" s="1154" t="s">
        <v>944</v>
      </c>
      <c r="C241" s="1154" t="s">
        <v>1132</v>
      </c>
      <c r="D241" s="1154">
        <v>45818</v>
      </c>
      <c r="E241" s="1151">
        <f t="shared" si="23"/>
        <v>45824</v>
      </c>
      <c r="F241" s="1174"/>
      <c r="G241" s="1199"/>
    </row>
    <row r="242" spans="1:7" s="145" customFormat="1" ht="18" hidden="1" customHeight="1">
      <c r="A242" s="804"/>
      <c r="B242" s="1154" t="s">
        <v>999</v>
      </c>
      <c r="C242" s="1154" t="s">
        <v>1133</v>
      </c>
      <c r="D242" s="1154">
        <v>45826</v>
      </c>
      <c r="E242" s="1151">
        <f t="shared" si="23"/>
        <v>45832</v>
      </c>
      <c r="F242" s="1174"/>
      <c r="G242" s="1199"/>
    </row>
    <row r="243" spans="1:7" s="145" customFormat="1" ht="18" hidden="1" customHeight="1">
      <c r="A243" s="804"/>
      <c r="B243" s="1154" t="s">
        <v>938</v>
      </c>
      <c r="C243" s="1154" t="s">
        <v>1134</v>
      </c>
      <c r="D243" s="1177" t="s">
        <v>283</v>
      </c>
      <c r="E243" s="1156"/>
      <c r="F243" s="1174"/>
      <c r="G243" s="1199"/>
    </row>
    <row r="244" spans="1:7" s="145" customFormat="1" ht="18" hidden="1" customHeight="1">
      <c r="A244" s="207"/>
      <c r="B244" s="1200" t="s">
        <v>999</v>
      </c>
      <c r="C244" s="1200" t="s">
        <v>1135</v>
      </c>
      <c r="D244" s="1200">
        <v>45840</v>
      </c>
      <c r="E244" s="1184">
        <f t="shared" ref="E244:E247" si="24">D244+6</f>
        <v>45846</v>
      </c>
      <c r="F244" s="1181"/>
      <c r="G244" s="1199"/>
    </row>
    <row r="245" spans="1:7" s="145" customFormat="1" ht="18" hidden="1" customHeight="1">
      <c r="A245" s="207"/>
      <c r="B245" s="1200" t="s">
        <v>938</v>
      </c>
      <c r="C245" s="1200" t="s">
        <v>1136</v>
      </c>
      <c r="D245" s="1200">
        <v>45846</v>
      </c>
      <c r="E245" s="1184">
        <f t="shared" si="24"/>
        <v>45852</v>
      </c>
      <c r="F245" s="1181"/>
      <c r="G245" s="1199"/>
    </row>
    <row r="246" spans="1:7" s="145" customFormat="1" ht="18" hidden="1" customHeight="1">
      <c r="A246" s="207"/>
      <c r="B246" s="1200" t="s">
        <v>999</v>
      </c>
      <c r="C246" s="1200" t="s">
        <v>1137</v>
      </c>
      <c r="D246" s="1200">
        <v>45855</v>
      </c>
      <c r="E246" s="1184">
        <f t="shared" si="24"/>
        <v>45861</v>
      </c>
      <c r="F246" s="1181"/>
      <c r="G246" s="1199"/>
    </row>
    <row r="247" spans="1:7" s="145" customFormat="1" ht="18" hidden="1" customHeight="1">
      <c r="A247" s="207"/>
      <c r="B247" s="1200" t="s">
        <v>938</v>
      </c>
      <c r="C247" s="1200" t="s">
        <v>1138</v>
      </c>
      <c r="D247" s="1200">
        <v>45860</v>
      </c>
      <c r="E247" s="1184">
        <f t="shared" si="24"/>
        <v>45866</v>
      </c>
      <c r="F247" s="1181"/>
      <c r="G247" s="1199"/>
    </row>
    <row r="248" spans="1:7" s="145" customFormat="1" ht="18" hidden="1" customHeight="1">
      <c r="A248" s="207"/>
      <c r="B248" s="1200" t="s">
        <v>999</v>
      </c>
      <c r="C248" s="1200" t="s">
        <v>1139</v>
      </c>
      <c r="D248" s="1200">
        <v>45870</v>
      </c>
      <c r="E248" s="1184">
        <f t="shared" ref="E248:E250" si="25">D248+6</f>
        <v>45876</v>
      </c>
      <c r="F248" s="1181"/>
      <c r="G248" s="1199"/>
    </row>
    <row r="249" spans="1:7" s="145" customFormat="1" ht="18" hidden="1" customHeight="1">
      <c r="A249" s="207"/>
      <c r="B249" s="1200" t="s">
        <v>938</v>
      </c>
      <c r="C249" s="1200" t="s">
        <v>1140</v>
      </c>
      <c r="D249" s="1200">
        <v>45874</v>
      </c>
      <c r="E249" s="1184">
        <f t="shared" si="25"/>
        <v>45880</v>
      </c>
      <c r="F249" s="1181"/>
      <c r="G249" s="1199"/>
    </row>
    <row r="250" spans="1:7" s="145" customFormat="1" ht="18" hidden="1" customHeight="1">
      <c r="A250" s="207"/>
      <c r="B250" s="1200" t="s">
        <v>999</v>
      </c>
      <c r="C250" s="1200" t="s">
        <v>1141</v>
      </c>
      <c r="D250" s="1200">
        <v>45882</v>
      </c>
      <c r="E250" s="1184">
        <f t="shared" si="25"/>
        <v>45888</v>
      </c>
      <c r="F250" s="1181"/>
      <c r="G250" s="1199"/>
    </row>
    <row r="251" spans="1:7" s="145" customFormat="1" ht="18" hidden="1" customHeight="1">
      <c r="A251" s="207"/>
      <c r="B251" s="1200" t="s">
        <v>938</v>
      </c>
      <c r="C251" s="1200" t="s">
        <v>1142</v>
      </c>
      <c r="D251" s="1200">
        <v>45889</v>
      </c>
      <c r="E251" s="1184">
        <f t="shared" ref="E251:E253" si="26">D251+6</f>
        <v>45895</v>
      </c>
      <c r="F251" s="1181"/>
      <c r="G251" s="1199"/>
    </row>
    <row r="252" spans="1:7" s="145" customFormat="1" ht="18" hidden="1" customHeight="1">
      <c r="A252" s="207"/>
      <c r="B252" s="1200" t="s">
        <v>999</v>
      </c>
      <c r="C252" s="1154" t="s">
        <v>1143</v>
      </c>
      <c r="D252" s="1200">
        <v>45897</v>
      </c>
      <c r="E252" s="1184">
        <f t="shared" si="26"/>
        <v>45903</v>
      </c>
      <c r="F252" s="1181"/>
      <c r="G252" s="1199"/>
    </row>
    <row r="253" spans="1:7" s="145" customFormat="1" ht="18" hidden="1" customHeight="1">
      <c r="A253" s="207"/>
      <c r="B253" s="1200" t="s">
        <v>938</v>
      </c>
      <c r="C253" s="1154" t="s">
        <v>1144</v>
      </c>
      <c r="D253" s="1200">
        <v>45903</v>
      </c>
      <c r="E253" s="1184">
        <f t="shared" si="26"/>
        <v>45909</v>
      </c>
      <c r="F253" s="1181"/>
      <c r="G253" s="1199"/>
    </row>
    <row r="254" spans="1:7" s="145" customFormat="1" ht="18" hidden="1" customHeight="1">
      <c r="A254" s="207"/>
      <c r="B254" s="1200" t="s">
        <v>999</v>
      </c>
      <c r="C254" s="1154" t="s">
        <v>1145</v>
      </c>
      <c r="D254" s="1200">
        <v>45914</v>
      </c>
      <c r="E254" s="1184">
        <f t="shared" ref="E254:E255" si="27">D254+6</f>
        <v>45920</v>
      </c>
      <c r="F254" s="1181"/>
      <c r="G254" s="1199"/>
    </row>
    <row r="255" spans="1:7" s="145" customFormat="1" ht="18" hidden="1" customHeight="1">
      <c r="A255" s="207"/>
      <c r="B255" s="1200" t="s">
        <v>938</v>
      </c>
      <c r="C255" s="1154" t="s">
        <v>1146</v>
      </c>
      <c r="D255" s="1200">
        <v>45917</v>
      </c>
      <c r="E255" s="1184">
        <f t="shared" si="27"/>
        <v>45923</v>
      </c>
      <c r="F255" s="1181"/>
      <c r="G255" s="1199"/>
    </row>
    <row r="256" spans="1:7" s="145" customFormat="1" ht="18" hidden="1" customHeight="1">
      <c r="A256" s="1020" t="s">
        <v>1147</v>
      </c>
      <c r="B256" s="1159" t="s">
        <v>307</v>
      </c>
      <c r="C256" s="1154" t="s">
        <v>1148</v>
      </c>
      <c r="D256" s="1193">
        <v>45931</v>
      </c>
      <c r="E256" s="1193">
        <f t="shared" ref="E256" si="28">D256+6</f>
        <v>45937</v>
      </c>
      <c r="F256" s="1181"/>
      <c r="G256" s="1199"/>
    </row>
    <row r="257" spans="1:7" s="145" customFormat="1" ht="18" hidden="1" customHeight="1">
      <c r="A257" s="804" t="s">
        <v>1149</v>
      </c>
      <c r="B257" s="1168" t="s">
        <v>938</v>
      </c>
      <c r="C257" s="1154" t="s">
        <v>1150</v>
      </c>
      <c r="D257" s="1200">
        <v>45931</v>
      </c>
      <c r="E257" s="1184">
        <f t="shared" ref="E257:E259" si="29">D257+6</f>
        <v>45937</v>
      </c>
      <c r="F257" s="1181"/>
      <c r="G257" s="1199"/>
    </row>
    <row r="258" spans="1:7" s="145" customFormat="1" ht="18" hidden="1" customHeight="1">
      <c r="A258" s="804" t="s">
        <v>1151</v>
      </c>
      <c r="B258" s="1200" t="s">
        <v>999</v>
      </c>
      <c r="C258" s="1154" t="s">
        <v>1152</v>
      </c>
      <c r="D258" s="1200">
        <v>45933</v>
      </c>
      <c r="E258" s="1184">
        <f t="shared" si="29"/>
        <v>45939</v>
      </c>
      <c r="F258" s="1181"/>
      <c r="G258" s="1199"/>
    </row>
    <row r="259" spans="1:7" s="145" customFormat="1" ht="18" hidden="1" customHeight="1">
      <c r="A259" s="1020" t="s">
        <v>999</v>
      </c>
      <c r="B259" s="1154" t="s">
        <v>944</v>
      </c>
      <c r="C259" s="1154" t="s">
        <v>1153</v>
      </c>
      <c r="D259" s="1200">
        <v>45942</v>
      </c>
      <c r="E259" s="1184">
        <f t="shared" si="29"/>
        <v>45948</v>
      </c>
      <c r="F259" s="1181"/>
      <c r="G259" s="1194">
        <v>42</v>
      </c>
    </row>
    <row r="260" spans="1:7" s="145" customFormat="1" ht="18" hidden="1" customHeight="1">
      <c r="A260" s="207"/>
      <c r="B260" s="1168" t="s">
        <v>938</v>
      </c>
      <c r="C260" s="1154" t="s">
        <v>1154</v>
      </c>
      <c r="D260" s="1200">
        <v>45948</v>
      </c>
      <c r="E260" s="1184">
        <f t="shared" ref="E260:E262" si="30">D260+6</f>
        <v>45954</v>
      </c>
      <c r="F260" s="1181"/>
      <c r="G260" s="1194">
        <v>43</v>
      </c>
    </row>
    <row r="261" spans="1:7" s="145" customFormat="1" ht="18" hidden="1" customHeight="1">
      <c r="A261" s="207"/>
      <c r="B261" s="1154" t="s">
        <v>999</v>
      </c>
      <c r="C261" s="1154" t="s">
        <v>1155</v>
      </c>
      <c r="D261" s="1200">
        <v>45957</v>
      </c>
      <c r="E261" s="1184">
        <f t="shared" si="30"/>
        <v>45963</v>
      </c>
      <c r="F261" s="1181"/>
      <c r="G261" s="1194">
        <v>44</v>
      </c>
    </row>
    <row r="262" spans="1:7" s="145" customFormat="1" ht="18" hidden="1" customHeight="1">
      <c r="A262" s="207"/>
      <c r="B262" s="1154" t="s">
        <v>944</v>
      </c>
      <c r="C262" s="1154" t="s">
        <v>1156</v>
      </c>
      <c r="D262" s="1200">
        <v>45963</v>
      </c>
      <c r="E262" s="1184">
        <f t="shared" si="30"/>
        <v>45969</v>
      </c>
      <c r="F262" s="1181"/>
      <c r="G262" s="1194">
        <v>45</v>
      </c>
    </row>
    <row r="263" spans="1:7" s="145" customFormat="1" ht="18" hidden="1" customHeight="1">
      <c r="A263" s="207"/>
      <c r="B263" s="1168" t="s">
        <v>938</v>
      </c>
      <c r="C263" s="1154" t="s">
        <v>1157</v>
      </c>
      <c r="D263" s="1200">
        <v>45969</v>
      </c>
      <c r="E263" s="1184">
        <f t="shared" ref="E263:E264" si="31">D263+6</f>
        <v>45975</v>
      </c>
      <c r="F263" s="1181"/>
      <c r="G263" s="1194">
        <v>46</v>
      </c>
    </row>
    <row r="264" spans="1:7" s="145" customFormat="1" ht="18" hidden="1" customHeight="1">
      <c r="A264" s="207"/>
      <c r="B264" s="1154" t="s">
        <v>999</v>
      </c>
      <c r="C264" s="1154" t="s">
        <v>1158</v>
      </c>
      <c r="D264" s="1200">
        <v>45979</v>
      </c>
      <c r="E264" s="1184">
        <f t="shared" si="31"/>
        <v>45985</v>
      </c>
      <c r="F264" s="1181"/>
      <c r="G264" s="1194">
        <v>47</v>
      </c>
    </row>
    <row r="265" spans="1:7" s="145" customFormat="1" ht="18" hidden="1" customHeight="1">
      <c r="A265" s="207"/>
      <c r="B265" s="1154" t="s">
        <v>944</v>
      </c>
      <c r="C265" s="1154" t="s">
        <v>1159</v>
      </c>
      <c r="D265" s="1200">
        <v>45983</v>
      </c>
      <c r="E265" s="1184">
        <f t="shared" ref="E265" si="32">D265+6</f>
        <v>45989</v>
      </c>
      <c r="F265" s="1181"/>
      <c r="G265" s="1194">
        <v>48</v>
      </c>
    </row>
    <row r="266" spans="1:7" s="145" customFormat="1" ht="18" hidden="1" customHeight="1">
      <c r="A266" s="207"/>
      <c r="B266" s="1154" t="s">
        <v>1151</v>
      </c>
      <c r="C266" s="1154" t="s">
        <v>1160</v>
      </c>
      <c r="D266" s="1200">
        <v>45993</v>
      </c>
      <c r="E266" s="1184">
        <f t="shared" ref="E266:E267" si="33">D266+6</f>
        <v>45999</v>
      </c>
      <c r="F266" s="1181"/>
      <c r="G266" s="1194">
        <v>49</v>
      </c>
    </row>
    <row r="267" spans="1:7" s="145" customFormat="1" ht="18" hidden="1" customHeight="1">
      <c r="A267" s="804" t="s">
        <v>999</v>
      </c>
      <c r="B267" s="1154" t="s">
        <v>1161</v>
      </c>
      <c r="C267" s="1154" t="s">
        <v>1162</v>
      </c>
      <c r="D267" s="1200">
        <v>45999</v>
      </c>
      <c r="E267" s="1184">
        <f t="shared" si="33"/>
        <v>46005</v>
      </c>
      <c r="F267" s="1181"/>
      <c r="G267" s="1194">
        <v>50</v>
      </c>
    </row>
    <row r="268" spans="1:7" s="145" customFormat="1" ht="18" hidden="1" customHeight="1">
      <c r="A268" s="804" t="s">
        <v>944</v>
      </c>
      <c r="B268" s="1167" t="s">
        <v>639</v>
      </c>
      <c r="C268" s="1154" t="s">
        <v>1163</v>
      </c>
      <c r="D268" s="1200">
        <v>46003</v>
      </c>
      <c r="E268" s="1184">
        <f t="shared" ref="E268" si="34">D268+6</f>
        <v>46009</v>
      </c>
      <c r="F268" s="1181"/>
      <c r="G268" s="1194">
        <v>51</v>
      </c>
    </row>
    <row r="269" spans="1:7" s="145" customFormat="1" ht="18" hidden="1" customHeight="1">
      <c r="A269" s="207"/>
      <c r="B269" s="1154" t="s">
        <v>1151</v>
      </c>
      <c r="C269" s="1154" t="s">
        <v>1164</v>
      </c>
      <c r="D269" s="1200">
        <v>46014</v>
      </c>
      <c r="E269" s="1184">
        <f t="shared" ref="E269" si="35">D269+6</f>
        <v>46020</v>
      </c>
      <c r="F269" s="1181"/>
      <c r="G269" s="1194">
        <v>52</v>
      </c>
    </row>
    <row r="270" spans="1:7" s="145" customFormat="1" ht="18" hidden="1" customHeight="1">
      <c r="A270" s="804" t="s">
        <v>1165</v>
      </c>
      <c r="B270" s="1154" t="s">
        <v>1161</v>
      </c>
      <c r="C270" s="1154" t="s">
        <v>1166</v>
      </c>
      <c r="D270" s="1200">
        <v>46027</v>
      </c>
      <c r="E270" s="1184">
        <f t="shared" ref="E270" si="36">D270+6</f>
        <v>46033</v>
      </c>
      <c r="F270" s="1181"/>
      <c r="G270" s="1194">
        <v>1</v>
      </c>
    </row>
    <row r="271" spans="1:7" s="145" customFormat="1" ht="18" hidden="1" customHeight="1">
      <c r="A271" s="804" t="s">
        <v>1167</v>
      </c>
      <c r="B271" s="1167" t="s">
        <v>639</v>
      </c>
      <c r="C271" s="1154" t="s">
        <v>1168</v>
      </c>
      <c r="D271" s="1177" t="s">
        <v>283</v>
      </c>
      <c r="E271" s="1177" t="s">
        <v>283</v>
      </c>
      <c r="F271" s="1181"/>
      <c r="G271" s="1194">
        <v>2</v>
      </c>
    </row>
    <row r="272" spans="1:7" s="145" customFormat="1" ht="18" hidden="1" customHeight="1">
      <c r="A272" s="804"/>
      <c r="B272" s="1154" t="s">
        <v>1151</v>
      </c>
      <c r="C272" s="1154" t="s">
        <v>1169</v>
      </c>
      <c r="D272" s="1200">
        <v>46034</v>
      </c>
      <c r="E272" s="1184">
        <f t="shared" ref="E272" si="37">D272+6</f>
        <v>46040</v>
      </c>
      <c r="F272" s="1181"/>
      <c r="G272" s="1194">
        <v>3</v>
      </c>
    </row>
    <row r="273" spans="1:7" s="145" customFormat="1" ht="18" hidden="1" customHeight="1">
      <c r="A273" s="804" t="s">
        <v>1161</v>
      </c>
      <c r="B273" s="1154" t="s">
        <v>1170</v>
      </c>
      <c r="C273" s="1154" t="s">
        <v>1171</v>
      </c>
      <c r="D273" s="1200">
        <v>46041</v>
      </c>
      <c r="E273" s="1184">
        <f t="shared" ref="E273" si="38">D273+6</f>
        <v>46047</v>
      </c>
      <c r="F273" s="1181"/>
      <c r="G273" s="1194">
        <v>4</v>
      </c>
    </row>
    <row r="274" spans="1:7" s="145" customFormat="1" ht="18" hidden="1" customHeight="1">
      <c r="A274" s="804" t="s">
        <v>1170</v>
      </c>
      <c r="B274" s="1154" t="s">
        <v>1161</v>
      </c>
      <c r="C274" s="1154" t="s">
        <v>1172</v>
      </c>
      <c r="D274" s="1200">
        <v>46048</v>
      </c>
      <c r="E274" s="1184">
        <f t="shared" ref="E274" si="39">D274+6</f>
        <v>46054</v>
      </c>
      <c r="F274" s="1181"/>
      <c r="G274" s="1194">
        <v>5</v>
      </c>
    </row>
    <row r="275" spans="1:7" s="145" customFormat="1" ht="18" hidden="1" customHeight="1">
      <c r="A275" s="804" t="s">
        <v>1151</v>
      </c>
      <c r="B275" s="1159" t="s">
        <v>459</v>
      </c>
      <c r="C275" s="1154" t="s">
        <v>1173</v>
      </c>
      <c r="D275" s="1200">
        <v>46059</v>
      </c>
      <c r="E275" s="1184">
        <f t="shared" ref="E275" si="40">D275+6</f>
        <v>46065</v>
      </c>
      <c r="F275" s="1181"/>
      <c r="G275" s="1194">
        <v>6</v>
      </c>
    </row>
    <row r="276" spans="1:7" s="145" customFormat="1" ht="18" hidden="1" customHeight="1">
      <c r="A276" s="804" t="s">
        <v>1161</v>
      </c>
      <c r="B276" s="1154" t="s">
        <v>1170</v>
      </c>
      <c r="C276" s="1154" t="s">
        <v>1174</v>
      </c>
      <c r="D276" s="1200">
        <v>46062</v>
      </c>
      <c r="E276" s="1184">
        <f t="shared" ref="E276" si="41">D276+6</f>
        <v>46068</v>
      </c>
      <c r="F276" s="1181"/>
      <c r="G276" s="1194">
        <v>7</v>
      </c>
    </row>
    <row r="277" spans="1:7" s="145" customFormat="1" ht="18" hidden="1" customHeight="1">
      <c r="A277" s="804" t="s">
        <v>1175</v>
      </c>
      <c r="B277" s="1159" t="s">
        <v>459</v>
      </c>
      <c r="C277" s="1154" t="s">
        <v>1176</v>
      </c>
      <c r="D277" s="1200">
        <v>46067</v>
      </c>
      <c r="E277" s="1184">
        <f t="shared" ref="E277" si="42">D277+6</f>
        <v>46073</v>
      </c>
      <c r="F277" s="1181"/>
      <c r="G277" s="1194">
        <v>8</v>
      </c>
    </row>
    <row r="278" spans="1:7" s="145" customFormat="1" ht="18" hidden="1" customHeight="1">
      <c r="A278" s="207"/>
      <c r="B278" s="1154" t="s">
        <v>1151</v>
      </c>
      <c r="C278" s="1154" t="s">
        <v>1177</v>
      </c>
      <c r="D278" s="1200">
        <v>46074</v>
      </c>
      <c r="E278" s="1184">
        <f t="shared" ref="E278" si="43">D278+6</f>
        <v>46080</v>
      </c>
      <c r="F278" s="1181"/>
      <c r="G278" s="1194">
        <v>9</v>
      </c>
    </row>
    <row r="279" spans="1:7" s="145" customFormat="1" ht="18" hidden="1" customHeight="1">
      <c r="A279" s="804" t="s">
        <v>1161</v>
      </c>
      <c r="B279" s="1154" t="s">
        <v>1170</v>
      </c>
      <c r="C279" s="1154" t="s">
        <v>1178</v>
      </c>
      <c r="D279" s="1200">
        <v>46084</v>
      </c>
      <c r="E279" s="1184">
        <f t="shared" ref="E279:E280" si="44">D279+6</f>
        <v>46090</v>
      </c>
      <c r="F279" s="1181"/>
      <c r="G279" s="1194">
        <v>10</v>
      </c>
    </row>
    <row r="280" spans="1:7" s="145" customFormat="1" ht="18" hidden="1" customHeight="1">
      <c r="A280" s="804" t="s">
        <v>1175</v>
      </c>
      <c r="B280" s="1154" t="s">
        <v>1151</v>
      </c>
      <c r="C280" s="1154" t="s">
        <v>1179</v>
      </c>
      <c r="D280" s="1200">
        <v>46091</v>
      </c>
      <c r="E280" s="1184">
        <f t="shared" si="44"/>
        <v>46097</v>
      </c>
      <c r="F280" s="1181"/>
      <c r="G280" s="1194">
        <v>11</v>
      </c>
    </row>
    <row r="281" spans="1:7" s="145" customFormat="1" ht="18" hidden="1" customHeight="1">
      <c r="A281" s="804" t="s">
        <v>1151</v>
      </c>
      <c r="B281" s="1154" t="s">
        <v>1170</v>
      </c>
      <c r="C281" s="1154" t="s">
        <v>1180</v>
      </c>
      <c r="D281" s="1200">
        <v>46098</v>
      </c>
      <c r="E281" s="1184">
        <f t="shared" ref="E281" si="45">D281+6</f>
        <v>46104</v>
      </c>
      <c r="F281" s="1181"/>
      <c r="G281" s="1194">
        <v>12</v>
      </c>
    </row>
    <row r="282" spans="1:7" s="145" customFormat="1" ht="18" hidden="1" customHeight="1">
      <c r="A282" s="804" t="s">
        <v>1170</v>
      </c>
      <c r="B282" s="1154" t="s">
        <v>1151</v>
      </c>
      <c r="C282" s="1154" t="s">
        <v>1181</v>
      </c>
      <c r="D282" s="1200">
        <v>46111</v>
      </c>
      <c r="E282" s="1184">
        <f t="shared" ref="E282" si="46">D282+6</f>
        <v>46117</v>
      </c>
      <c r="F282" s="1181"/>
      <c r="G282" s="1194">
        <v>13</v>
      </c>
    </row>
    <row r="283" spans="1:7" s="145" customFormat="1" ht="18" hidden="1" customHeight="1">
      <c r="A283" s="804"/>
      <c r="B283" s="1154" t="s">
        <v>1161</v>
      </c>
      <c r="C283" s="1154" t="s">
        <v>1182</v>
      </c>
      <c r="D283" s="1200">
        <v>46113</v>
      </c>
      <c r="E283" s="1184">
        <f t="shared" ref="E283" si="47">D283+6</f>
        <v>46119</v>
      </c>
      <c r="F283" s="1181"/>
      <c r="G283" s="1194">
        <v>14</v>
      </c>
    </row>
    <row r="284" spans="1:7" s="145" customFormat="1" ht="18" hidden="1" customHeight="1">
      <c r="A284" s="804" t="s">
        <v>1151</v>
      </c>
      <c r="B284" s="1154" t="s">
        <v>1170</v>
      </c>
      <c r="C284" s="1154" t="s">
        <v>1183</v>
      </c>
      <c r="D284" s="1200">
        <v>46119</v>
      </c>
      <c r="E284" s="1184">
        <f t="shared" ref="E284" si="48">D284+6</f>
        <v>46125</v>
      </c>
      <c r="F284" s="1181"/>
      <c r="G284" s="1194">
        <v>15</v>
      </c>
    </row>
    <row r="285" spans="1:7" s="145" customFormat="1" ht="18" hidden="1" customHeight="1">
      <c r="A285" s="804" t="s">
        <v>1184</v>
      </c>
      <c r="B285" s="1154" t="s">
        <v>941</v>
      </c>
      <c r="C285" s="1154" t="s">
        <v>1185</v>
      </c>
      <c r="D285" s="1200">
        <v>46129</v>
      </c>
      <c r="E285" s="1178" t="s">
        <v>283</v>
      </c>
      <c r="F285" s="1181"/>
      <c r="G285" s="1194">
        <v>16</v>
      </c>
    </row>
    <row r="286" spans="1:7" s="145" customFormat="1" ht="18" hidden="1" customHeight="1">
      <c r="A286" s="804"/>
      <c r="B286" s="1154" t="s">
        <v>1186</v>
      </c>
      <c r="C286" s="1154" t="s">
        <v>1187</v>
      </c>
      <c r="D286" s="1200">
        <v>46142</v>
      </c>
      <c r="E286" s="1184">
        <f t="shared" ref="E286:E287" si="49">D286+6</f>
        <v>46148</v>
      </c>
      <c r="F286" s="1181"/>
      <c r="G286" s="1194">
        <v>17</v>
      </c>
    </row>
    <row r="287" spans="1:7" s="145" customFormat="1" ht="18" hidden="1" customHeight="1">
      <c r="A287" s="804" t="s">
        <v>1188</v>
      </c>
      <c r="B287" s="1159" t="s">
        <v>459</v>
      </c>
      <c r="C287" s="1154" t="s">
        <v>1189</v>
      </c>
      <c r="D287" s="1200">
        <v>46139</v>
      </c>
      <c r="E287" s="1184">
        <f t="shared" si="49"/>
        <v>46145</v>
      </c>
      <c r="F287" s="1181"/>
      <c r="G287" s="1194">
        <v>18</v>
      </c>
    </row>
    <row r="288" spans="1:7" s="145" customFormat="1" ht="18" hidden="1" customHeight="1">
      <c r="A288" s="804" t="s">
        <v>1190</v>
      </c>
      <c r="B288" s="1154" t="s">
        <v>941</v>
      </c>
      <c r="C288" s="1154" t="s">
        <v>1191</v>
      </c>
      <c r="D288" s="1200">
        <v>46145</v>
      </c>
      <c r="E288" s="1184">
        <f t="shared" ref="E288" si="50">D288+6</f>
        <v>46151</v>
      </c>
      <c r="F288" s="1181"/>
      <c r="G288" s="1194">
        <v>19</v>
      </c>
    </row>
    <row r="289" spans="1:7" s="145" customFormat="1" ht="18" hidden="1" customHeight="1">
      <c r="A289" s="804" t="s">
        <v>1161</v>
      </c>
      <c r="B289" s="1154" t="s">
        <v>1161</v>
      </c>
      <c r="C289" s="1154" t="s">
        <v>1192</v>
      </c>
      <c r="D289" s="1200">
        <v>46154</v>
      </c>
      <c r="E289" s="1184">
        <f t="shared" ref="E289" si="51">D289+6</f>
        <v>46160</v>
      </c>
      <c r="F289" s="1181"/>
      <c r="G289" s="1194">
        <v>20</v>
      </c>
    </row>
    <row r="290" spans="1:7" s="145" customFormat="1" ht="18" hidden="1" customHeight="1">
      <c r="A290" s="804" t="s">
        <v>1170</v>
      </c>
      <c r="B290" s="1154" t="s">
        <v>941</v>
      </c>
      <c r="C290" s="1154" t="s">
        <v>1193</v>
      </c>
      <c r="D290" s="1200">
        <v>46160</v>
      </c>
      <c r="E290" s="1184">
        <f t="shared" ref="E290" si="52">D290+6</f>
        <v>46166</v>
      </c>
      <c r="F290" s="1181"/>
      <c r="G290" s="1194">
        <v>21</v>
      </c>
    </row>
    <row r="291" spans="1:7" s="145" customFormat="1" ht="18" hidden="1" customHeight="1">
      <c r="A291" s="804" t="s">
        <v>1194</v>
      </c>
      <c r="B291" s="1154" t="s">
        <v>1161</v>
      </c>
      <c r="C291" s="1154" t="s">
        <v>1195</v>
      </c>
      <c r="D291" s="1200">
        <v>46166</v>
      </c>
      <c r="E291" s="1184">
        <f t="shared" ref="E291" si="53">D291+6</f>
        <v>46172</v>
      </c>
      <c r="F291" s="1181"/>
      <c r="G291" s="1194">
        <v>22</v>
      </c>
    </row>
    <row r="292" spans="1:7" s="145" customFormat="1" ht="18" hidden="1" customHeight="1">
      <c r="A292" s="804" t="s">
        <v>1196</v>
      </c>
      <c r="B292" s="1154" t="s">
        <v>1197</v>
      </c>
      <c r="C292" s="1154" t="s">
        <v>1198</v>
      </c>
      <c r="D292" s="1200">
        <v>46175</v>
      </c>
      <c r="E292" s="1184">
        <f t="shared" ref="E292" si="54">D292+6</f>
        <v>46181</v>
      </c>
      <c r="F292" s="1181"/>
      <c r="G292" s="1194">
        <v>23</v>
      </c>
    </row>
    <row r="293" spans="1:7" s="145" customFormat="1" ht="18" hidden="1" customHeight="1">
      <c r="A293" s="804" t="s">
        <v>1175</v>
      </c>
      <c r="B293" s="1154" t="s">
        <v>941</v>
      </c>
      <c r="C293" s="1154" t="s">
        <v>1199</v>
      </c>
      <c r="D293" s="1200">
        <v>46183</v>
      </c>
      <c r="E293" s="1184">
        <f t="shared" ref="E293" si="55">D293+6</f>
        <v>46189</v>
      </c>
      <c r="F293" s="1181"/>
      <c r="G293" s="1194">
        <v>24</v>
      </c>
    </row>
    <row r="294" spans="1:7" s="145" customFormat="1" ht="18" hidden="1" customHeight="1">
      <c r="A294" s="804" t="s">
        <v>1200</v>
      </c>
      <c r="B294" s="1168" t="s">
        <v>1161</v>
      </c>
      <c r="C294" s="1154" t="s">
        <v>1201</v>
      </c>
      <c r="D294" s="1200">
        <v>46187</v>
      </c>
      <c r="E294" s="1184">
        <f t="shared" ref="E294" si="56">D294+6</f>
        <v>46193</v>
      </c>
      <c r="F294" s="1181"/>
      <c r="G294" s="1194">
        <v>25</v>
      </c>
    </row>
    <row r="295" spans="1:7" s="145" customFormat="1" ht="18" hidden="1" customHeight="1">
      <c r="A295" s="804" t="s">
        <v>1194</v>
      </c>
      <c r="B295" s="1154" t="s">
        <v>1197</v>
      </c>
      <c r="C295" s="1154" t="s">
        <v>1202</v>
      </c>
      <c r="D295" s="1200">
        <v>46194</v>
      </c>
      <c r="E295" s="1184">
        <f t="shared" ref="E295:E298" si="57">D295+6</f>
        <v>46200</v>
      </c>
      <c r="F295" s="1181"/>
      <c r="G295" s="1194">
        <v>26</v>
      </c>
    </row>
    <row r="296" spans="1:7" s="145" customFormat="1" ht="18" hidden="1" customHeight="1">
      <c r="A296" s="804" t="s">
        <v>1161</v>
      </c>
      <c r="B296" s="1154" t="s">
        <v>941</v>
      </c>
      <c r="C296" s="1154" t="s">
        <v>1203</v>
      </c>
      <c r="D296" s="1200">
        <v>46201</v>
      </c>
      <c r="E296" s="1184">
        <f t="shared" si="57"/>
        <v>46207</v>
      </c>
      <c r="F296" s="1181"/>
      <c r="G296" s="1194">
        <v>27</v>
      </c>
    </row>
    <row r="297" spans="1:7" s="145" customFormat="1" ht="18" hidden="1" customHeight="1">
      <c r="A297" s="804" t="s">
        <v>1204</v>
      </c>
      <c r="B297" s="1168" t="s">
        <v>1161</v>
      </c>
      <c r="C297" s="1154" t="s">
        <v>1205</v>
      </c>
      <c r="D297" s="1200">
        <v>46208</v>
      </c>
      <c r="E297" s="1184">
        <f t="shared" si="57"/>
        <v>46214</v>
      </c>
      <c r="F297" s="1181"/>
      <c r="G297" s="1194">
        <v>28</v>
      </c>
    </row>
    <row r="298" spans="1:7" s="145" customFormat="1" ht="18" hidden="1" customHeight="1">
      <c r="A298" s="804" t="s">
        <v>1194</v>
      </c>
      <c r="B298" s="1154" t="s">
        <v>1197</v>
      </c>
      <c r="C298" s="1154" t="s">
        <v>1206</v>
      </c>
      <c r="D298" s="1200">
        <v>46215</v>
      </c>
      <c r="E298" s="1184">
        <f t="shared" si="57"/>
        <v>46221</v>
      </c>
      <c r="F298" s="1181"/>
      <c r="G298" s="1194">
        <v>29</v>
      </c>
    </row>
    <row r="299" spans="1:7" s="145" customFormat="1" ht="18" hidden="1" customHeight="1">
      <c r="A299" s="804"/>
      <c r="B299" s="1154" t="s">
        <v>941</v>
      </c>
      <c r="C299" s="1154" t="s">
        <v>1207</v>
      </c>
      <c r="D299" s="1200">
        <v>46222</v>
      </c>
      <c r="E299" s="1184">
        <f t="shared" ref="E299" si="58">D299+6</f>
        <v>46228</v>
      </c>
      <c r="F299" s="1181"/>
      <c r="G299" s="1194">
        <v>30</v>
      </c>
    </row>
    <row r="300" spans="1:7" s="145" customFormat="1" ht="18" hidden="1" customHeight="1">
      <c r="A300" s="804"/>
      <c r="B300" s="1154" t="s">
        <v>1161</v>
      </c>
      <c r="C300" s="1154" t="s">
        <v>1208</v>
      </c>
      <c r="D300" s="1200">
        <v>46232</v>
      </c>
      <c r="E300" s="1184">
        <f t="shared" ref="E300:E302" si="59">D300+6</f>
        <v>46238</v>
      </c>
      <c r="F300" s="1181"/>
      <c r="G300" s="1194">
        <v>31</v>
      </c>
    </row>
    <row r="301" spans="1:7" s="145" customFormat="1" ht="18" hidden="1" customHeight="1">
      <c r="A301" s="804"/>
      <c r="B301" s="1154" t="s">
        <v>1209</v>
      </c>
      <c r="C301" s="1154" t="s">
        <v>1210</v>
      </c>
      <c r="D301" s="1200">
        <v>46236</v>
      </c>
      <c r="E301" s="1184">
        <f t="shared" si="59"/>
        <v>46242</v>
      </c>
      <c r="F301" s="1181"/>
      <c r="G301" s="1194">
        <v>32</v>
      </c>
    </row>
    <row r="302" spans="1:7" s="145" customFormat="1" ht="18" hidden="1" customHeight="1">
      <c r="A302" s="804"/>
      <c r="B302" s="1154" t="s">
        <v>1194</v>
      </c>
      <c r="C302" s="1154" t="s">
        <v>1211</v>
      </c>
      <c r="D302" s="1200">
        <v>46242</v>
      </c>
      <c r="E302" s="1184">
        <f t="shared" si="59"/>
        <v>46248</v>
      </c>
      <c r="F302" s="1181"/>
      <c r="G302" s="1194">
        <v>33</v>
      </c>
    </row>
    <row r="303" spans="1:7" s="145" customFormat="1" ht="18" customHeight="1">
      <c r="A303" s="804"/>
      <c r="B303" s="1154" t="s">
        <v>1161</v>
      </c>
      <c r="C303" s="1154" t="s">
        <v>1212</v>
      </c>
      <c r="D303" s="1200">
        <v>46251</v>
      </c>
      <c r="E303" s="1184">
        <f t="shared" ref="E303" si="60">D303+6</f>
        <v>46257</v>
      </c>
      <c r="F303" s="1181"/>
      <c r="G303" s="1194">
        <v>34</v>
      </c>
    </row>
    <row r="304" spans="1:7" s="145" customFormat="1" ht="18" customHeight="1">
      <c r="A304" s="804"/>
      <c r="B304" s="1154" t="s">
        <v>1209</v>
      </c>
      <c r="C304" s="1154" t="s">
        <v>1213</v>
      </c>
      <c r="D304" s="1200">
        <v>46259</v>
      </c>
      <c r="E304" s="1184">
        <f t="shared" ref="E304" si="61">D304+6</f>
        <v>46265</v>
      </c>
      <c r="F304" s="1181"/>
      <c r="G304" s="1194">
        <v>35</v>
      </c>
    </row>
    <row r="305" spans="1:10" s="145" customFormat="1" ht="18" customHeight="1">
      <c r="A305" s="804"/>
      <c r="B305" s="1154" t="s">
        <v>1194</v>
      </c>
      <c r="C305" s="1154" t="s">
        <v>1214</v>
      </c>
      <c r="D305" s="1200">
        <v>46267</v>
      </c>
      <c r="E305" s="1184">
        <f t="shared" ref="E305" si="62">D305+6</f>
        <v>46273</v>
      </c>
      <c r="F305" s="1181"/>
      <c r="G305" s="1194">
        <v>36</v>
      </c>
    </row>
    <row r="306" spans="1:10" s="145" customFormat="1" ht="18" customHeight="1">
      <c r="A306" s="804"/>
      <c r="B306" s="1154" t="s">
        <v>1186</v>
      </c>
      <c r="C306" s="1154" t="s">
        <v>1215</v>
      </c>
      <c r="D306" s="1200">
        <v>46273</v>
      </c>
      <c r="E306" s="1184">
        <f t="shared" ref="E306" si="63">D306+6</f>
        <v>46279</v>
      </c>
      <c r="F306" s="1181"/>
      <c r="G306" s="1194">
        <v>37</v>
      </c>
    </row>
    <row r="307" spans="1:10" s="145" customFormat="1" ht="18" customHeight="1">
      <c r="A307" s="804"/>
      <c r="B307" s="1154" t="s">
        <v>1209</v>
      </c>
      <c r="C307" s="1154" t="s">
        <v>1216</v>
      </c>
      <c r="D307" s="1200">
        <v>46279</v>
      </c>
      <c r="E307" s="1184">
        <f t="shared" ref="E307:E308" si="64">D307+6</f>
        <v>46285</v>
      </c>
      <c r="F307" s="1181"/>
      <c r="G307" s="1194">
        <v>38</v>
      </c>
    </row>
    <row r="308" spans="1:10" s="145" customFormat="1" ht="18" customHeight="1">
      <c r="A308" s="804"/>
      <c r="B308" s="1154" t="s">
        <v>1194</v>
      </c>
      <c r="C308" s="1154" t="s">
        <v>1217</v>
      </c>
      <c r="D308" s="1200">
        <v>46286</v>
      </c>
      <c r="E308" s="1184">
        <f t="shared" si="64"/>
        <v>46292</v>
      </c>
      <c r="F308" s="1181"/>
      <c r="G308" s="1194">
        <v>39</v>
      </c>
    </row>
    <row r="309" spans="1:10" s="145" customFormat="1" ht="18" customHeight="1">
      <c r="A309" s="804"/>
      <c r="B309" s="1154" t="s">
        <v>1186</v>
      </c>
      <c r="C309" s="1154" t="s">
        <v>1218</v>
      </c>
      <c r="D309" s="1200">
        <v>46293</v>
      </c>
      <c r="E309" s="1184">
        <f t="shared" ref="E309" si="65">D309+6</f>
        <v>46299</v>
      </c>
      <c r="F309" s="1181"/>
      <c r="G309" s="1194">
        <v>40</v>
      </c>
    </row>
    <row r="310" spans="1:10" s="145" customFormat="1" ht="18" customHeight="1">
      <c r="A310" s="804"/>
      <c r="B310" s="1154" t="s">
        <v>1209</v>
      </c>
      <c r="C310" s="1154" t="s">
        <v>1219</v>
      </c>
      <c r="D310" s="1200">
        <v>46300</v>
      </c>
      <c r="E310" s="1184">
        <f t="shared" ref="E310" si="66">D310+6</f>
        <v>46306</v>
      </c>
      <c r="F310" s="1181"/>
      <c r="G310" s="1194">
        <v>41</v>
      </c>
    </row>
    <row r="311" spans="1:10" s="145" customFormat="1" ht="18" customHeight="1">
      <c r="A311" s="804"/>
      <c r="B311" s="1154" t="s">
        <v>1194</v>
      </c>
      <c r="C311" s="1154" t="s">
        <v>1220</v>
      </c>
      <c r="D311" s="1200">
        <v>46307</v>
      </c>
      <c r="E311" s="1184">
        <f t="shared" ref="E311" si="67">D311+6</f>
        <v>46313</v>
      </c>
      <c r="F311" s="1181"/>
      <c r="G311" s="1194">
        <v>42</v>
      </c>
    </row>
    <row r="312" spans="1:10" s="145" customFormat="1" ht="18" customHeight="1">
      <c r="A312" s="804"/>
      <c r="B312" s="1154" t="s">
        <v>1186</v>
      </c>
      <c r="C312" s="1154" t="s">
        <v>1221</v>
      </c>
      <c r="D312" s="1200">
        <v>46314</v>
      </c>
      <c r="E312" s="1184">
        <f t="shared" ref="E312" si="68">D312+6</f>
        <v>46320</v>
      </c>
      <c r="F312" s="1181"/>
      <c r="G312" s="1194">
        <v>43</v>
      </c>
    </row>
    <row r="313" spans="1:10" s="145" customFormat="1" ht="18" customHeight="1">
      <c r="A313" s="804"/>
      <c r="B313" s="1154" t="s">
        <v>1209</v>
      </c>
      <c r="C313" s="1154" t="s">
        <v>1222</v>
      </c>
      <c r="D313" s="1200">
        <v>46321</v>
      </c>
      <c r="E313" s="1184">
        <f t="shared" ref="E313:E316" si="69">D313+6</f>
        <v>46327</v>
      </c>
      <c r="F313" s="1181"/>
      <c r="G313" s="1194">
        <v>44</v>
      </c>
    </row>
    <row r="314" spans="1:10" s="145" customFormat="1" ht="18" customHeight="1">
      <c r="A314" s="804"/>
      <c r="B314" s="1154" t="s">
        <v>1194</v>
      </c>
      <c r="C314" s="1154" t="s">
        <v>1223</v>
      </c>
      <c r="D314" s="1200">
        <v>46328</v>
      </c>
      <c r="E314" s="1184">
        <f t="shared" si="69"/>
        <v>46334</v>
      </c>
      <c r="F314" s="1181"/>
      <c r="G314" s="1194">
        <v>45</v>
      </c>
    </row>
    <row r="315" spans="1:10" s="145" customFormat="1" ht="18" customHeight="1">
      <c r="A315" s="804"/>
      <c r="B315" s="1154" t="s">
        <v>1161</v>
      </c>
      <c r="C315" s="1154" t="s">
        <v>1224</v>
      </c>
      <c r="D315" s="1200">
        <v>46335</v>
      </c>
      <c r="E315" s="1184">
        <f t="shared" si="69"/>
        <v>46341</v>
      </c>
      <c r="F315" s="1181"/>
      <c r="G315" s="1194">
        <v>46</v>
      </c>
    </row>
    <row r="316" spans="1:10" s="145" customFormat="1" ht="18" customHeight="1">
      <c r="A316" s="804"/>
      <c r="B316" s="1154" t="s">
        <v>1209</v>
      </c>
      <c r="C316" s="1154" t="s">
        <v>1225</v>
      </c>
      <c r="D316" s="1200">
        <v>46342</v>
      </c>
      <c r="E316" s="1184">
        <f t="shared" si="69"/>
        <v>46348</v>
      </c>
      <c r="F316" s="1181"/>
      <c r="G316" s="1194">
        <v>47</v>
      </c>
    </row>
    <row r="317" spans="1:10" s="18" customFormat="1" ht="18" customHeight="1">
      <c r="A317" s="853"/>
      <c r="B317" s="195" t="s">
        <v>1037</v>
      </c>
      <c r="C317" s="11"/>
      <c r="D317" s="11"/>
      <c r="E317" s="11"/>
      <c r="F317" s="11"/>
      <c r="G317" s="11"/>
      <c r="H317" s="11"/>
      <c r="J317" s="11"/>
    </row>
    <row r="318" spans="1:10" s="18" customFormat="1" ht="18" customHeight="1">
      <c r="A318" s="853"/>
      <c r="B318" s="147" t="s">
        <v>464</v>
      </c>
      <c r="C318" s="11"/>
      <c r="D318" s="11"/>
      <c r="E318" s="11"/>
      <c r="F318" s="11"/>
      <c r="G318" s="11"/>
      <c r="H318" s="11"/>
      <c r="J318" s="11"/>
    </row>
    <row r="319" spans="1:10" s="18" customFormat="1" ht="18" customHeight="1">
      <c r="A319" s="853"/>
      <c r="B319" s="147"/>
      <c r="C319" s="11"/>
      <c r="D319" s="11"/>
      <c r="E319" s="11"/>
      <c r="F319" s="11"/>
      <c r="G319" s="11"/>
      <c r="H319" s="11"/>
      <c r="J319" s="11"/>
    </row>
    <row r="320" spans="1:10" ht="18" customHeight="1">
      <c r="B320" s="413"/>
      <c r="C320" s="331"/>
      <c r="D320" s="198"/>
      <c r="E320" s="199"/>
      <c r="F320" s="413"/>
      <c r="H320" s="198"/>
    </row>
    <row r="321" spans="1:13" s="149" customFormat="1" ht="20.100000000000001" customHeight="1">
      <c r="A321" s="1018"/>
      <c r="B321" s="1587" t="s">
        <v>1226</v>
      </c>
      <c r="C321" s="1587"/>
      <c r="D321" s="1587"/>
      <c r="E321" s="1587"/>
      <c r="F321" s="1022"/>
      <c r="G321" s="145"/>
      <c r="H321" s="145"/>
      <c r="J321" s="145"/>
      <c r="K321" s="145"/>
      <c r="L321" s="145"/>
      <c r="M321" s="145"/>
    </row>
    <row r="322" spans="1:13" s="149" customFormat="1" ht="20.100000000000001" customHeight="1">
      <c r="A322" s="1018"/>
      <c r="B322" s="1019"/>
      <c r="C322" s="1019"/>
      <c r="D322" s="1019"/>
      <c r="E322" s="1019"/>
      <c r="F322" s="1019"/>
      <c r="G322" s="145"/>
      <c r="H322" s="145"/>
      <c r="J322" s="145"/>
      <c r="K322" s="145"/>
      <c r="L322" s="145"/>
      <c r="M322" s="145"/>
    </row>
    <row r="323" spans="1:13" s="147" customFormat="1" ht="30" customHeight="1">
      <c r="A323" s="804"/>
      <c r="B323" s="1589" t="s">
        <v>4</v>
      </c>
      <c r="C323" s="1590"/>
      <c r="D323" s="1579" t="s">
        <v>247</v>
      </c>
      <c r="E323" s="1147" t="s">
        <v>45</v>
      </c>
      <c r="F323" s="1196"/>
      <c r="G323" s="1197"/>
      <c r="H323" s="1197"/>
      <c r="J323" s="145"/>
      <c r="K323" s="145"/>
    </row>
    <row r="324" spans="1:13" s="147" customFormat="1" ht="18" customHeight="1">
      <c r="A324" s="804"/>
      <c r="B324" s="1148" t="s">
        <v>249</v>
      </c>
      <c r="C324" s="1148" t="s">
        <v>250</v>
      </c>
      <c r="D324" s="1580"/>
      <c r="E324" s="1149" t="s">
        <v>47</v>
      </c>
      <c r="F324" s="1196"/>
      <c r="G324" s="1183" t="s">
        <v>252</v>
      </c>
      <c r="J324" s="145"/>
      <c r="K324" s="145"/>
    </row>
    <row r="325" spans="1:13" s="145" customFormat="1" ht="18" hidden="1" customHeight="1">
      <c r="A325" s="804" t="s">
        <v>1021</v>
      </c>
      <c r="B325" s="1154" t="s">
        <v>938</v>
      </c>
      <c r="C325" s="1154" t="s">
        <v>1023</v>
      </c>
      <c r="D325" s="1154">
        <v>45295</v>
      </c>
      <c r="E325" s="1151">
        <f t="shared" ref="E325:E329" si="70">D325+5</f>
        <v>45300</v>
      </c>
      <c r="F325" s="1174"/>
      <c r="G325" s="1199"/>
    </row>
    <row r="326" spans="1:13" s="145" customFormat="1" ht="18" hidden="1" customHeight="1">
      <c r="A326" s="804" t="s">
        <v>4</v>
      </c>
      <c r="B326" s="1154" t="s">
        <v>944</v>
      </c>
      <c r="C326" s="1154" t="s">
        <v>1024</v>
      </c>
      <c r="D326" s="1154">
        <v>45669</v>
      </c>
      <c r="E326" s="1151">
        <f t="shared" si="70"/>
        <v>45674</v>
      </c>
      <c r="F326" s="1174"/>
      <c r="G326" s="1199"/>
    </row>
    <row r="327" spans="1:13" s="145" customFormat="1" ht="18" hidden="1" customHeight="1">
      <c r="A327" s="804"/>
      <c r="B327" s="1154" t="s">
        <v>938</v>
      </c>
      <c r="C327" s="1154" t="s">
        <v>1025</v>
      </c>
      <c r="D327" s="1154">
        <v>45307</v>
      </c>
      <c r="E327" s="1151">
        <f t="shared" si="70"/>
        <v>45312</v>
      </c>
      <c r="F327" s="1174"/>
      <c r="G327" s="1199"/>
    </row>
    <row r="328" spans="1:13" s="145" customFormat="1" ht="18" hidden="1" customHeight="1">
      <c r="A328" s="804"/>
      <c r="B328" s="1154" t="s">
        <v>944</v>
      </c>
      <c r="C328" s="1154" t="s">
        <v>1026</v>
      </c>
      <c r="D328" s="1154">
        <v>45687</v>
      </c>
      <c r="E328" s="1151">
        <f t="shared" si="70"/>
        <v>45692</v>
      </c>
      <c r="F328" s="1174"/>
      <c r="G328" s="1199"/>
    </row>
    <row r="329" spans="1:13" s="145" customFormat="1" ht="18" hidden="1" customHeight="1">
      <c r="A329" s="804"/>
      <c r="B329" s="1154" t="s">
        <v>938</v>
      </c>
      <c r="C329" s="1154" t="s">
        <v>1027</v>
      </c>
      <c r="D329" s="1154">
        <v>45688</v>
      </c>
      <c r="E329" s="1151">
        <f t="shared" si="70"/>
        <v>45693</v>
      </c>
      <c r="F329" s="1174"/>
      <c r="G329" s="1199"/>
    </row>
    <row r="330" spans="1:13" s="145" customFormat="1" ht="18" hidden="1" customHeight="1">
      <c r="A330" s="804" t="s">
        <v>288</v>
      </c>
      <c r="B330" s="1158" t="s">
        <v>307</v>
      </c>
      <c r="C330" s="1154" t="s">
        <v>1028</v>
      </c>
      <c r="D330" s="1156"/>
      <c r="E330" s="1156"/>
      <c r="F330" s="1174"/>
      <c r="G330" s="1199"/>
    </row>
    <row r="331" spans="1:13" s="145" customFormat="1" ht="18" hidden="1" customHeight="1">
      <c r="A331" s="804" t="s">
        <v>938</v>
      </c>
      <c r="B331" s="1154" t="s">
        <v>944</v>
      </c>
      <c r="C331" s="1154" t="s">
        <v>1029</v>
      </c>
      <c r="D331" s="1154">
        <v>45704</v>
      </c>
      <c r="E331" s="1151">
        <f>D331+7</f>
        <v>45711</v>
      </c>
      <c r="F331" s="1174"/>
      <c r="G331" s="1199"/>
    </row>
    <row r="332" spans="1:13" s="145" customFormat="1" ht="18" hidden="1" customHeight="1">
      <c r="A332" s="804"/>
      <c r="B332" s="1154" t="s">
        <v>938</v>
      </c>
      <c r="C332" s="1154" t="s">
        <v>1030</v>
      </c>
      <c r="D332" s="1154">
        <v>45707</v>
      </c>
      <c r="E332" s="1151">
        <f>D332+6</f>
        <v>45713</v>
      </c>
      <c r="F332" s="1174"/>
      <c r="G332" s="1199"/>
    </row>
    <row r="333" spans="1:13" s="145" customFormat="1" ht="18" hidden="1" customHeight="1">
      <c r="A333" s="804"/>
      <c r="B333" s="1158" t="s">
        <v>307</v>
      </c>
      <c r="C333" s="1154" t="s">
        <v>1031</v>
      </c>
      <c r="D333" s="1156"/>
      <c r="E333" s="1156"/>
      <c r="F333" s="1174"/>
      <c r="G333" s="1199"/>
    </row>
    <row r="334" spans="1:13" s="145" customFormat="1" ht="18" hidden="1" customHeight="1">
      <c r="A334" s="804" t="s">
        <v>1032</v>
      </c>
      <c r="B334" s="1154" t="s">
        <v>938</v>
      </c>
      <c r="C334" s="1154" t="s">
        <v>1033</v>
      </c>
      <c r="D334" s="1154">
        <v>45720</v>
      </c>
      <c r="E334" s="1151">
        <f t="shared" ref="E334:E336" si="71">D334+6</f>
        <v>45726</v>
      </c>
      <c r="F334" s="1174"/>
      <c r="G334" s="1199"/>
    </row>
    <row r="335" spans="1:13" s="145" customFormat="1" ht="18" hidden="1" customHeight="1">
      <c r="A335" s="804"/>
      <c r="B335" s="1154" t="s">
        <v>944</v>
      </c>
      <c r="C335" s="1154" t="s">
        <v>1034</v>
      </c>
      <c r="D335" s="1154">
        <v>45736</v>
      </c>
      <c r="E335" s="1151">
        <f t="shared" si="71"/>
        <v>45742</v>
      </c>
      <c r="F335" s="1174"/>
      <c r="G335" s="1199"/>
    </row>
    <row r="336" spans="1:13" s="145" customFormat="1" ht="18" hidden="1" customHeight="1">
      <c r="A336" s="804"/>
      <c r="B336" s="1154" t="s">
        <v>938</v>
      </c>
      <c r="C336" s="1154" t="s">
        <v>1035</v>
      </c>
      <c r="D336" s="1154">
        <v>45735</v>
      </c>
      <c r="E336" s="1151">
        <f t="shared" si="71"/>
        <v>45741</v>
      </c>
      <c r="F336" s="1174"/>
      <c r="G336" s="1199"/>
    </row>
    <row r="337" spans="1:7" s="145" customFormat="1" ht="18" hidden="1" customHeight="1">
      <c r="A337" s="804"/>
      <c r="B337" s="1154" t="s">
        <v>999</v>
      </c>
      <c r="C337" s="1154" t="s">
        <v>1117</v>
      </c>
      <c r="D337" s="1154">
        <v>45756</v>
      </c>
      <c r="E337" s="1151">
        <f>D337+4</f>
        <v>45760</v>
      </c>
      <c r="F337" s="1174"/>
      <c r="G337" s="1199"/>
    </row>
    <row r="338" spans="1:7" s="145" customFormat="1" ht="18" hidden="1" customHeight="1">
      <c r="A338" s="804"/>
      <c r="B338" s="1154" t="s">
        <v>938</v>
      </c>
      <c r="C338" s="1154" t="s">
        <v>1118</v>
      </c>
      <c r="D338" s="1154">
        <v>45764</v>
      </c>
      <c r="E338" s="1151">
        <f t="shared" ref="E338:E344" si="72">D338+4</f>
        <v>45768</v>
      </c>
      <c r="F338" s="1174"/>
      <c r="G338" s="1199"/>
    </row>
    <row r="339" spans="1:7" s="145" customFormat="1" ht="18" hidden="1" customHeight="1">
      <c r="A339" s="804"/>
      <c r="B339" s="1154" t="s">
        <v>944</v>
      </c>
      <c r="C339" s="1154" t="s">
        <v>1119</v>
      </c>
      <c r="D339" s="1154">
        <v>45769</v>
      </c>
      <c r="E339" s="1151">
        <f t="shared" si="72"/>
        <v>45773</v>
      </c>
      <c r="F339" s="1174"/>
      <c r="G339" s="1199"/>
    </row>
    <row r="340" spans="1:7" s="145" customFormat="1" ht="18" hidden="1" customHeight="1">
      <c r="A340" s="804"/>
      <c r="B340" s="1154" t="s">
        <v>999</v>
      </c>
      <c r="C340" s="1154" t="s">
        <v>1120</v>
      </c>
      <c r="D340" s="1154">
        <v>45778</v>
      </c>
      <c r="E340" s="1151">
        <f t="shared" si="72"/>
        <v>45782</v>
      </c>
      <c r="F340" s="1174"/>
      <c r="G340" s="1199"/>
    </row>
    <row r="341" spans="1:7" s="145" customFormat="1" ht="18" hidden="1" customHeight="1">
      <c r="A341" s="804"/>
      <c r="B341" s="1154" t="s">
        <v>938</v>
      </c>
      <c r="C341" s="1154" t="s">
        <v>1227</v>
      </c>
      <c r="D341" s="1154">
        <v>45784</v>
      </c>
      <c r="E341" s="1151">
        <f t="shared" si="72"/>
        <v>45788</v>
      </c>
      <c r="F341" s="1174"/>
      <c r="G341" s="1199"/>
    </row>
    <row r="342" spans="1:7" s="145" customFormat="1" ht="18" hidden="1" customHeight="1">
      <c r="A342" s="804"/>
      <c r="B342" s="1154" t="s">
        <v>944</v>
      </c>
      <c r="C342" s="1154" t="s">
        <v>1228</v>
      </c>
      <c r="D342" s="1154">
        <v>45794</v>
      </c>
      <c r="E342" s="1151">
        <f t="shared" si="72"/>
        <v>45798</v>
      </c>
      <c r="F342" s="1174"/>
      <c r="G342" s="1199"/>
    </row>
    <row r="343" spans="1:7" s="145" customFormat="1" ht="18" hidden="1" customHeight="1">
      <c r="A343" s="804"/>
      <c r="B343" s="1154" t="s">
        <v>999</v>
      </c>
      <c r="C343" s="1154" t="s">
        <v>1229</v>
      </c>
      <c r="D343" s="1154">
        <v>45800</v>
      </c>
      <c r="E343" s="1151">
        <f t="shared" si="72"/>
        <v>45804</v>
      </c>
      <c r="F343" s="1174"/>
      <c r="G343" s="1199"/>
    </row>
    <row r="344" spans="1:7" s="145" customFormat="1" ht="18" hidden="1" customHeight="1">
      <c r="A344" s="804"/>
      <c r="B344" s="1154" t="s">
        <v>938</v>
      </c>
      <c r="C344" s="1154" t="s">
        <v>1230</v>
      </c>
      <c r="D344" s="1154">
        <v>45810</v>
      </c>
      <c r="E344" s="1151">
        <f t="shared" si="72"/>
        <v>45814</v>
      </c>
      <c r="F344" s="1174"/>
      <c r="G344" s="1199"/>
    </row>
    <row r="345" spans="1:7" s="145" customFormat="1" ht="18" hidden="1" customHeight="1">
      <c r="A345" s="804"/>
      <c r="B345" s="1154" t="s">
        <v>944</v>
      </c>
      <c r="C345" s="1154" t="s">
        <v>1231</v>
      </c>
      <c r="D345" s="1154">
        <v>45818</v>
      </c>
      <c r="E345" s="1177" t="s">
        <v>283</v>
      </c>
      <c r="F345" s="1174"/>
      <c r="G345" s="1199"/>
    </row>
    <row r="346" spans="1:7" s="145" customFormat="1" ht="18" hidden="1" customHeight="1">
      <c r="A346" s="804"/>
      <c r="B346" s="1154" t="s">
        <v>999</v>
      </c>
      <c r="C346" s="1154" t="s">
        <v>1232</v>
      </c>
      <c r="D346" s="1154">
        <v>45820</v>
      </c>
      <c r="E346" s="1151">
        <f t="shared" ref="E346" si="73">D346+4</f>
        <v>45824</v>
      </c>
      <c r="F346" s="1174"/>
      <c r="G346" s="1199"/>
    </row>
    <row r="347" spans="1:7" s="145" customFormat="1" ht="18" hidden="1" customHeight="1">
      <c r="A347" s="804"/>
      <c r="B347" s="1154" t="s">
        <v>938</v>
      </c>
      <c r="C347" s="1154" t="s">
        <v>1233</v>
      </c>
      <c r="D347" s="1154">
        <v>45831</v>
      </c>
      <c r="E347" s="1177" t="s">
        <v>283</v>
      </c>
      <c r="F347" s="1174"/>
      <c r="G347" s="1199"/>
    </row>
    <row r="348" spans="1:7" s="145" customFormat="1" ht="18" hidden="1" customHeight="1">
      <c r="A348" s="804"/>
      <c r="B348" s="1154" t="s">
        <v>944</v>
      </c>
      <c r="C348" s="1154" t="s">
        <v>1234</v>
      </c>
      <c r="D348" s="1154">
        <v>45832</v>
      </c>
      <c r="E348" s="1177" t="s">
        <v>283</v>
      </c>
      <c r="F348" s="1174"/>
      <c r="G348" s="1199"/>
    </row>
    <row r="349" spans="1:7" s="145" customFormat="1" ht="18" hidden="1" customHeight="1">
      <c r="A349" s="804"/>
      <c r="B349" s="1154" t="s">
        <v>999</v>
      </c>
      <c r="C349" s="1154" t="s">
        <v>1235</v>
      </c>
      <c r="D349" s="1154">
        <v>45839</v>
      </c>
      <c r="E349" s="1177" t="s">
        <v>283</v>
      </c>
      <c r="F349" s="1174"/>
      <c r="G349" s="1199"/>
    </row>
    <row r="350" spans="1:7" s="145" customFormat="1" ht="18" hidden="1" customHeight="1">
      <c r="A350" s="804"/>
      <c r="B350" s="1154" t="s">
        <v>938</v>
      </c>
      <c r="C350" s="1154" t="s">
        <v>1236</v>
      </c>
      <c r="D350" s="1154">
        <v>45846</v>
      </c>
      <c r="E350" s="1177" t="s">
        <v>283</v>
      </c>
      <c r="F350" s="1174"/>
      <c r="G350" s="1199"/>
    </row>
    <row r="351" spans="1:7" s="145" customFormat="1" ht="18" hidden="1" customHeight="1">
      <c r="A351" s="804"/>
      <c r="B351" s="1154" t="s">
        <v>999</v>
      </c>
      <c r="C351" s="1154" t="s">
        <v>1237</v>
      </c>
      <c r="D351" s="1154">
        <v>45853</v>
      </c>
      <c r="E351" s="1177" t="s">
        <v>283</v>
      </c>
      <c r="F351" s="1174"/>
      <c r="G351" s="1199"/>
    </row>
    <row r="352" spans="1:7" s="145" customFormat="1" ht="18" hidden="1" customHeight="1">
      <c r="A352" s="804"/>
      <c r="B352" s="1154" t="s">
        <v>938</v>
      </c>
      <c r="C352" s="1154" t="s">
        <v>1238</v>
      </c>
      <c r="D352" s="1154">
        <v>45860</v>
      </c>
      <c r="E352" s="1177" t="s">
        <v>283</v>
      </c>
      <c r="F352" s="1174"/>
      <c r="G352" s="1199"/>
    </row>
    <row r="353" spans="1:7" s="145" customFormat="1" ht="18" hidden="1" customHeight="1">
      <c r="A353" s="804"/>
      <c r="B353" s="1154" t="s">
        <v>999</v>
      </c>
      <c r="C353" s="1154" t="s">
        <v>1239</v>
      </c>
      <c r="D353" s="1154">
        <v>45867</v>
      </c>
      <c r="E353" s="1177" t="s">
        <v>283</v>
      </c>
      <c r="F353" s="1174"/>
      <c r="G353" s="1199"/>
    </row>
    <row r="354" spans="1:7" s="145" customFormat="1" ht="18" hidden="1" customHeight="1">
      <c r="A354" s="804"/>
      <c r="B354" s="1154" t="s">
        <v>938</v>
      </c>
      <c r="C354" s="1154" t="s">
        <v>1240</v>
      </c>
      <c r="D354" s="1154">
        <v>45874</v>
      </c>
      <c r="E354" s="1177" t="s">
        <v>283</v>
      </c>
      <c r="F354" s="1174"/>
      <c r="G354" s="1199"/>
    </row>
    <row r="355" spans="1:7" s="145" customFormat="1" ht="18" hidden="1" customHeight="1">
      <c r="A355" s="804"/>
      <c r="B355" s="1154" t="s">
        <v>999</v>
      </c>
      <c r="C355" s="1154" t="s">
        <v>1241</v>
      </c>
      <c r="D355" s="1154">
        <v>45881</v>
      </c>
      <c r="E355" s="1177" t="s">
        <v>283</v>
      </c>
      <c r="F355" s="1174"/>
      <c r="G355" s="1199"/>
    </row>
    <row r="356" spans="1:7" s="145" customFormat="1" ht="18" hidden="1" customHeight="1">
      <c r="A356" s="804"/>
      <c r="B356" s="1154" t="s">
        <v>938</v>
      </c>
      <c r="C356" s="1154" t="s">
        <v>1242</v>
      </c>
      <c r="D356" s="1154">
        <v>45888</v>
      </c>
      <c r="E356" s="1151">
        <f t="shared" ref="E356:E357" si="74">D356+4</f>
        <v>45892</v>
      </c>
      <c r="F356" s="1174"/>
      <c r="G356" s="1199"/>
    </row>
    <row r="357" spans="1:7" s="145" customFormat="1" ht="18" hidden="1" customHeight="1">
      <c r="A357" s="804"/>
      <c r="B357" s="1154" t="s">
        <v>999</v>
      </c>
      <c r="C357" s="1154" t="s">
        <v>1243</v>
      </c>
      <c r="D357" s="1154">
        <v>45895</v>
      </c>
      <c r="E357" s="1151">
        <f t="shared" si="74"/>
        <v>45899</v>
      </c>
      <c r="F357" s="1174"/>
      <c r="G357" s="1199"/>
    </row>
    <row r="358" spans="1:7" s="145" customFormat="1" ht="18" hidden="1" customHeight="1">
      <c r="A358" s="804"/>
      <c r="B358" s="1158" t="s">
        <v>459</v>
      </c>
      <c r="C358" s="1154" t="s">
        <v>1244</v>
      </c>
      <c r="D358" s="1154">
        <v>45902</v>
      </c>
      <c r="E358" s="1151">
        <f t="shared" ref="E358:E360" si="75">D358+4</f>
        <v>45906</v>
      </c>
      <c r="F358" s="1174"/>
      <c r="G358" s="1199"/>
    </row>
    <row r="359" spans="1:7" s="145" customFormat="1" ht="18" hidden="1" customHeight="1">
      <c r="A359" s="804"/>
      <c r="B359" s="1154" t="s">
        <v>938</v>
      </c>
      <c r="C359" s="1154" t="s">
        <v>1245</v>
      </c>
      <c r="D359" s="1154">
        <v>45909</v>
      </c>
      <c r="E359" s="1151">
        <f t="shared" si="75"/>
        <v>45913</v>
      </c>
      <c r="F359" s="1174"/>
      <c r="G359" s="1199"/>
    </row>
    <row r="360" spans="1:7" s="145" customFormat="1" ht="18" hidden="1" customHeight="1">
      <c r="A360" s="804"/>
      <c r="B360" s="1154" t="s">
        <v>999</v>
      </c>
      <c r="C360" s="1154" t="s">
        <v>1246</v>
      </c>
      <c r="D360" s="1154">
        <v>45916</v>
      </c>
      <c r="E360" s="1151">
        <f t="shared" si="75"/>
        <v>45920</v>
      </c>
      <c r="F360" s="1174"/>
      <c r="G360" s="1199"/>
    </row>
    <row r="361" spans="1:7" s="145" customFormat="1" ht="18" hidden="1" customHeight="1">
      <c r="A361" s="804"/>
      <c r="B361" s="1154" t="s">
        <v>999</v>
      </c>
      <c r="C361" s="1154" t="s">
        <v>1247</v>
      </c>
      <c r="D361" s="1154">
        <v>45925</v>
      </c>
      <c r="E361" s="1151">
        <f t="shared" ref="E361" si="76">D361+4</f>
        <v>45929</v>
      </c>
      <c r="F361" s="1174"/>
      <c r="G361" s="1199"/>
    </row>
    <row r="362" spans="1:7" s="145" customFormat="1" ht="18" hidden="1" customHeight="1">
      <c r="A362" s="804"/>
      <c r="B362" s="1154" t="s">
        <v>938</v>
      </c>
      <c r="C362" s="1154" t="s">
        <v>1248</v>
      </c>
      <c r="D362" s="1154">
        <v>45930</v>
      </c>
      <c r="E362" s="1151">
        <f t="shared" ref="E362" si="77">D362+4</f>
        <v>45934</v>
      </c>
      <c r="F362" s="1174"/>
      <c r="G362" s="1199"/>
    </row>
    <row r="363" spans="1:7" s="145" customFormat="1" ht="18" hidden="1" customHeight="1">
      <c r="A363" s="804" t="s">
        <v>1167</v>
      </c>
      <c r="B363" s="1159" t="s">
        <v>307</v>
      </c>
      <c r="C363" s="1154" t="s">
        <v>1249</v>
      </c>
      <c r="D363" s="1156">
        <v>45934</v>
      </c>
      <c r="E363" s="1156">
        <f t="shared" ref="E363" si="78">D363+4</f>
        <v>45938</v>
      </c>
      <c r="F363" s="1174"/>
      <c r="G363" s="1194">
        <v>41</v>
      </c>
    </row>
    <row r="364" spans="1:7" s="145" customFormat="1" ht="18" hidden="1" customHeight="1">
      <c r="A364" s="804" t="s">
        <v>1165</v>
      </c>
      <c r="B364" s="1154" t="s">
        <v>938</v>
      </c>
      <c r="C364" s="1154" t="s">
        <v>1250</v>
      </c>
      <c r="D364" s="1154">
        <v>45943</v>
      </c>
      <c r="E364" s="1151">
        <f t="shared" ref="E364" si="79">D364+4</f>
        <v>45947</v>
      </c>
      <c r="F364" s="1174"/>
      <c r="G364" s="1194">
        <v>42</v>
      </c>
    </row>
    <row r="365" spans="1:7" s="145" customFormat="1" ht="18" hidden="1" customHeight="1">
      <c r="A365" s="804" t="s">
        <v>1151</v>
      </c>
      <c r="B365" s="1154" t="s">
        <v>999</v>
      </c>
      <c r="C365" s="1154" t="s">
        <v>1251</v>
      </c>
      <c r="D365" s="1154">
        <v>45948</v>
      </c>
      <c r="E365" s="1151">
        <f t="shared" ref="E365" si="80">D365+4</f>
        <v>45952</v>
      </c>
      <c r="F365" s="1174"/>
      <c r="G365" s="1194">
        <v>43</v>
      </c>
    </row>
    <row r="366" spans="1:7" s="145" customFormat="1" ht="18" hidden="1" customHeight="1">
      <c r="A366" s="804"/>
      <c r="B366" s="1154" t="s">
        <v>944</v>
      </c>
      <c r="C366" s="1154" t="s">
        <v>1252</v>
      </c>
      <c r="D366" s="1154">
        <v>45955</v>
      </c>
      <c r="E366" s="1151">
        <f t="shared" ref="E366:E370" si="81">D366+4</f>
        <v>45959</v>
      </c>
      <c r="F366" s="1174"/>
      <c r="G366" s="1194">
        <v>44</v>
      </c>
    </row>
    <row r="367" spans="1:7" s="145" customFormat="1" ht="18" hidden="1" customHeight="1">
      <c r="A367" s="804"/>
      <c r="B367" s="1154" t="s">
        <v>938</v>
      </c>
      <c r="C367" s="1154" t="s">
        <v>1253</v>
      </c>
      <c r="D367" s="1154">
        <v>45963</v>
      </c>
      <c r="E367" s="1151">
        <f t="shared" si="81"/>
        <v>45967</v>
      </c>
      <c r="F367" s="1174"/>
      <c r="G367" s="1194">
        <v>45</v>
      </c>
    </row>
    <row r="368" spans="1:7" s="145" customFormat="1" ht="18" hidden="1" customHeight="1">
      <c r="A368" s="804"/>
      <c r="B368" s="1154" t="s">
        <v>999</v>
      </c>
      <c r="C368" s="1154" t="s">
        <v>1254</v>
      </c>
      <c r="D368" s="1154">
        <v>45972</v>
      </c>
      <c r="E368" s="1151">
        <f t="shared" si="81"/>
        <v>45976</v>
      </c>
      <c r="F368" s="1174"/>
      <c r="G368" s="1194">
        <v>46</v>
      </c>
    </row>
    <row r="369" spans="1:7" s="145" customFormat="1" ht="18" hidden="1" customHeight="1">
      <c r="A369" s="804"/>
      <c r="B369" s="1154" t="s">
        <v>944</v>
      </c>
      <c r="C369" s="1154" t="s">
        <v>1255</v>
      </c>
      <c r="D369" s="1154">
        <v>45978</v>
      </c>
      <c r="E369" s="1151">
        <f t="shared" si="81"/>
        <v>45982</v>
      </c>
      <c r="F369" s="1174"/>
      <c r="G369" s="1194">
        <v>47</v>
      </c>
    </row>
    <row r="370" spans="1:7" s="145" customFormat="1" ht="18" hidden="1" customHeight="1">
      <c r="A370" s="804"/>
      <c r="B370" s="1154" t="s">
        <v>938</v>
      </c>
      <c r="C370" s="1154" t="s">
        <v>1256</v>
      </c>
      <c r="D370" s="1154">
        <v>45986</v>
      </c>
      <c r="E370" s="1151">
        <f t="shared" si="81"/>
        <v>45990</v>
      </c>
      <c r="F370" s="1174"/>
      <c r="G370" s="1194">
        <v>48</v>
      </c>
    </row>
    <row r="371" spans="1:7" s="145" customFormat="1" ht="18" hidden="1" customHeight="1">
      <c r="A371" s="804"/>
      <c r="B371" s="1154" t="s">
        <v>999</v>
      </c>
      <c r="C371" s="1154" t="s">
        <v>1257</v>
      </c>
      <c r="D371" s="1154">
        <v>45991</v>
      </c>
      <c r="E371" s="1151">
        <f t="shared" ref="E371" si="82">D371+4</f>
        <v>45995</v>
      </c>
      <c r="F371" s="1174"/>
      <c r="G371" s="1194">
        <v>49</v>
      </c>
    </row>
    <row r="372" spans="1:7" s="145" customFormat="1" ht="18" hidden="1" customHeight="1">
      <c r="A372" s="804" t="s">
        <v>944</v>
      </c>
      <c r="B372" s="1167" t="s">
        <v>639</v>
      </c>
      <c r="C372" s="1154" t="s">
        <v>1258</v>
      </c>
      <c r="D372" s="1154">
        <v>45994</v>
      </c>
      <c r="E372" s="1151">
        <f t="shared" ref="E372:E374" si="83">D372+4</f>
        <v>45998</v>
      </c>
      <c r="F372" s="1174"/>
      <c r="G372" s="1194">
        <v>50</v>
      </c>
    </row>
    <row r="373" spans="1:7" s="145" customFormat="1" ht="18" hidden="1" customHeight="1">
      <c r="A373" s="804"/>
      <c r="B373" s="1154" t="s">
        <v>938</v>
      </c>
      <c r="C373" s="1154" t="s">
        <v>1259</v>
      </c>
      <c r="D373" s="1154">
        <v>46005</v>
      </c>
      <c r="E373" s="1151">
        <f t="shared" si="83"/>
        <v>46009</v>
      </c>
      <c r="F373" s="1174"/>
      <c r="G373" s="1194">
        <v>51</v>
      </c>
    </row>
    <row r="374" spans="1:7" s="145" customFormat="1" ht="18" hidden="1" customHeight="1">
      <c r="A374" s="804" t="s">
        <v>999</v>
      </c>
      <c r="B374" s="1154" t="s">
        <v>1161</v>
      </c>
      <c r="C374" s="1154" t="s">
        <v>1260</v>
      </c>
      <c r="D374" s="1154">
        <v>46012</v>
      </c>
      <c r="E374" s="1151">
        <f t="shared" si="83"/>
        <v>46016</v>
      </c>
      <c r="F374" s="1174"/>
      <c r="G374" s="1194">
        <v>52</v>
      </c>
    </row>
    <row r="375" spans="1:7" s="145" customFormat="1" ht="18" hidden="1" customHeight="1">
      <c r="A375" s="804" t="s">
        <v>944</v>
      </c>
      <c r="B375" s="1167" t="s">
        <v>639</v>
      </c>
      <c r="C375" s="1154" t="s">
        <v>1261</v>
      </c>
      <c r="D375" s="1154">
        <v>46033</v>
      </c>
      <c r="E375" s="1151">
        <f t="shared" ref="E375:E378" si="84">D375+4</f>
        <v>46037</v>
      </c>
      <c r="F375" s="1174"/>
      <c r="G375" s="1194">
        <v>1</v>
      </c>
    </row>
    <row r="376" spans="1:7" s="145" customFormat="1" ht="18" hidden="1" customHeight="1">
      <c r="A376" s="804"/>
      <c r="B376" s="1154" t="s">
        <v>1151</v>
      </c>
      <c r="C376" s="1154" t="s">
        <v>1262</v>
      </c>
      <c r="D376" s="1154">
        <v>46027</v>
      </c>
      <c r="E376" s="1151">
        <f t="shared" si="84"/>
        <v>46031</v>
      </c>
      <c r="F376" s="1174"/>
      <c r="G376" s="1194">
        <v>2</v>
      </c>
    </row>
    <row r="377" spans="1:7" s="145" customFormat="1" ht="18" hidden="1" customHeight="1">
      <c r="A377" s="804" t="s">
        <v>1263</v>
      </c>
      <c r="B377" s="1159" t="s">
        <v>307</v>
      </c>
      <c r="C377" s="1154" t="s">
        <v>1264</v>
      </c>
      <c r="D377" s="1160">
        <v>46038</v>
      </c>
      <c r="E377" s="1160">
        <f t="shared" si="84"/>
        <v>46042</v>
      </c>
      <c r="F377" s="1174"/>
      <c r="G377" s="1194">
        <v>3</v>
      </c>
    </row>
    <row r="378" spans="1:7" s="145" customFormat="1" ht="18" hidden="1" customHeight="1">
      <c r="A378" s="804" t="s">
        <v>1265</v>
      </c>
      <c r="B378" s="1167" t="s">
        <v>1161</v>
      </c>
      <c r="C378" s="1154" t="s">
        <v>1266</v>
      </c>
      <c r="D378" s="1154">
        <v>46038</v>
      </c>
      <c r="E378" s="1151">
        <f t="shared" si="84"/>
        <v>46042</v>
      </c>
      <c r="F378" s="1174"/>
      <c r="G378" s="1194">
        <v>4</v>
      </c>
    </row>
    <row r="379" spans="1:7" s="145" customFormat="1" ht="18" hidden="1" customHeight="1">
      <c r="A379" s="804"/>
      <c r="B379" s="1154" t="s">
        <v>1151</v>
      </c>
      <c r="C379" s="1154" t="s">
        <v>1267</v>
      </c>
      <c r="D379" s="1154">
        <v>46046</v>
      </c>
      <c r="E379" s="1151">
        <f t="shared" ref="E379" si="85">D379+4</f>
        <v>46050</v>
      </c>
      <c r="F379" s="1174"/>
      <c r="G379" s="1194">
        <v>5</v>
      </c>
    </row>
    <row r="380" spans="1:7" s="145" customFormat="1" ht="18" hidden="1" customHeight="1">
      <c r="A380" s="804" t="s">
        <v>1161</v>
      </c>
      <c r="B380" s="1154" t="s">
        <v>1170</v>
      </c>
      <c r="C380" s="1154" t="s">
        <v>1268</v>
      </c>
      <c r="D380" s="1154">
        <v>46056</v>
      </c>
      <c r="E380" s="1151">
        <f t="shared" ref="E380" si="86">D380+4</f>
        <v>46060</v>
      </c>
      <c r="F380" s="1174"/>
      <c r="G380" s="1194">
        <v>6</v>
      </c>
    </row>
    <row r="381" spans="1:7" s="145" customFormat="1" ht="18" hidden="1" customHeight="1">
      <c r="A381" s="804" t="s">
        <v>1175</v>
      </c>
      <c r="B381" s="1167" t="s">
        <v>431</v>
      </c>
      <c r="C381" s="1154" t="s">
        <v>1269</v>
      </c>
      <c r="D381" s="1154">
        <v>46061</v>
      </c>
      <c r="E381" s="1151">
        <f t="shared" ref="E381:E382" si="87">D381+4</f>
        <v>46065</v>
      </c>
      <c r="F381" s="1174"/>
      <c r="G381" s="1194">
        <v>7</v>
      </c>
    </row>
    <row r="382" spans="1:7" s="145" customFormat="1" ht="18" hidden="1" customHeight="1">
      <c r="A382" s="804" t="s">
        <v>1151</v>
      </c>
      <c r="B382" s="1159" t="s">
        <v>459</v>
      </c>
      <c r="C382" s="1154" t="s">
        <v>1270</v>
      </c>
      <c r="D382" s="1154">
        <v>46067</v>
      </c>
      <c r="E382" s="1151">
        <f t="shared" si="87"/>
        <v>46071</v>
      </c>
      <c r="F382" s="1174"/>
      <c r="G382" s="1194">
        <v>8</v>
      </c>
    </row>
    <row r="383" spans="1:7" s="145" customFormat="1" ht="18" hidden="1" customHeight="1">
      <c r="A383" s="804" t="s">
        <v>1161</v>
      </c>
      <c r="B383" s="1154" t="s">
        <v>1170</v>
      </c>
      <c r="C383" s="1154" t="s">
        <v>1271</v>
      </c>
      <c r="D383" s="1154">
        <v>46075</v>
      </c>
      <c r="E383" s="1151">
        <f t="shared" ref="E383" si="88">D383+4</f>
        <v>46079</v>
      </c>
      <c r="F383" s="1174"/>
      <c r="G383" s="1194">
        <v>9</v>
      </c>
    </row>
    <row r="384" spans="1:7" s="145" customFormat="1" ht="18" hidden="1" customHeight="1">
      <c r="A384" s="804" t="s">
        <v>1170</v>
      </c>
      <c r="B384" s="1154" t="s">
        <v>1161</v>
      </c>
      <c r="C384" s="1154" t="s">
        <v>1272</v>
      </c>
      <c r="D384" s="1154">
        <v>46087</v>
      </c>
      <c r="E384" s="1151">
        <f t="shared" ref="E384" si="89">D384+4</f>
        <v>46091</v>
      </c>
      <c r="F384" s="1174"/>
      <c r="G384" s="1194">
        <v>10</v>
      </c>
    </row>
    <row r="385" spans="1:7" s="145" customFormat="1" ht="18" hidden="1" customHeight="1">
      <c r="A385" s="804" t="s">
        <v>1151</v>
      </c>
      <c r="B385" s="1154" t="s">
        <v>1161</v>
      </c>
      <c r="C385" s="1154" t="s">
        <v>1273</v>
      </c>
      <c r="D385" s="1154">
        <v>46096</v>
      </c>
      <c r="E385" s="1151">
        <f t="shared" ref="E385" si="90">D385+4</f>
        <v>46100</v>
      </c>
      <c r="F385" s="1174"/>
      <c r="G385" s="1194">
        <v>11</v>
      </c>
    </row>
    <row r="386" spans="1:7" s="145" customFormat="1" ht="18" hidden="1" customHeight="1">
      <c r="A386" s="804" t="s">
        <v>1274</v>
      </c>
      <c r="B386" s="1154" t="s">
        <v>1161</v>
      </c>
      <c r="C386" s="1154" t="s">
        <v>1275</v>
      </c>
      <c r="D386" s="1154">
        <v>46103</v>
      </c>
      <c r="E386" s="1151">
        <f t="shared" ref="E386" si="91">D386+4</f>
        <v>46107</v>
      </c>
      <c r="F386" s="1174"/>
      <c r="G386" s="1194">
        <v>12</v>
      </c>
    </row>
    <row r="387" spans="1:7" s="145" customFormat="1" ht="18" hidden="1" customHeight="1">
      <c r="A387" s="804" t="s">
        <v>1170</v>
      </c>
      <c r="B387" s="1154" t="s">
        <v>1161</v>
      </c>
      <c r="C387" s="1154" t="s">
        <v>1276</v>
      </c>
      <c r="D387" s="959" t="s">
        <v>283</v>
      </c>
      <c r="E387" s="959" t="s">
        <v>283</v>
      </c>
      <c r="F387" s="1174"/>
      <c r="G387" s="1194">
        <v>13</v>
      </c>
    </row>
    <row r="388" spans="1:7" s="145" customFormat="1" ht="18" hidden="1" customHeight="1">
      <c r="A388" s="804" t="s">
        <v>1151</v>
      </c>
      <c r="B388" s="1154" t="s">
        <v>1170</v>
      </c>
      <c r="C388" s="1154" t="s">
        <v>1277</v>
      </c>
      <c r="D388" s="1154">
        <v>46112</v>
      </c>
      <c r="E388" s="1151">
        <f t="shared" ref="E388" si="92">D388+4</f>
        <v>46116</v>
      </c>
      <c r="F388" s="1174"/>
      <c r="G388" s="1194">
        <v>14</v>
      </c>
    </row>
    <row r="389" spans="1:7" s="145" customFormat="1" ht="18" hidden="1" customHeight="1">
      <c r="A389" s="804" t="s">
        <v>1170</v>
      </c>
      <c r="B389" s="1154" t="s">
        <v>1151</v>
      </c>
      <c r="C389" s="1154" t="s">
        <v>1278</v>
      </c>
      <c r="D389" s="1154">
        <v>46124</v>
      </c>
      <c r="E389" s="1151">
        <f t="shared" ref="E389" si="93">D389+4</f>
        <v>46128</v>
      </c>
      <c r="F389" s="1174"/>
      <c r="G389" s="1194">
        <v>15</v>
      </c>
    </row>
    <row r="390" spans="1:7" s="145" customFormat="1" ht="18" hidden="1" customHeight="1">
      <c r="A390" s="804"/>
      <c r="B390" s="1154" t="s">
        <v>1186</v>
      </c>
      <c r="C390" s="1154" t="s">
        <v>1279</v>
      </c>
      <c r="D390" s="1154">
        <v>46126</v>
      </c>
      <c r="E390" s="1151">
        <f t="shared" ref="E390" si="94">D390+4</f>
        <v>46130</v>
      </c>
      <c r="F390" s="1174"/>
      <c r="G390" s="1194">
        <v>16</v>
      </c>
    </row>
    <row r="391" spans="1:7" s="145" customFormat="1" ht="18" hidden="1" customHeight="1">
      <c r="A391" s="804" t="s">
        <v>1151</v>
      </c>
      <c r="B391" s="1154" t="s">
        <v>1170</v>
      </c>
      <c r="C391" s="1154" t="s">
        <v>1280</v>
      </c>
      <c r="D391" s="1154">
        <v>46135</v>
      </c>
      <c r="E391" s="1151">
        <f t="shared" ref="E391" si="95">D391+4</f>
        <v>46139</v>
      </c>
      <c r="F391" s="1174"/>
      <c r="G391" s="1194">
        <v>17</v>
      </c>
    </row>
    <row r="392" spans="1:7" s="145" customFormat="1" ht="18" hidden="1" customHeight="1">
      <c r="A392" s="804" t="s">
        <v>1281</v>
      </c>
      <c r="B392" s="1159" t="s">
        <v>307</v>
      </c>
      <c r="C392" s="1154" t="s">
        <v>1282</v>
      </c>
      <c r="D392" s="1160">
        <v>46136</v>
      </c>
      <c r="E392" s="1160">
        <f t="shared" ref="E392" si="96">D392+4</f>
        <v>46140</v>
      </c>
      <c r="F392" s="1174"/>
      <c r="G392" s="1194">
        <v>18</v>
      </c>
    </row>
    <row r="393" spans="1:7" s="145" customFormat="1" ht="18" hidden="1" customHeight="1">
      <c r="A393" s="804" t="s">
        <v>1283</v>
      </c>
      <c r="B393" s="1159" t="s">
        <v>459</v>
      </c>
      <c r="C393" s="1154" t="s">
        <v>1284</v>
      </c>
      <c r="D393" s="1154">
        <v>46146</v>
      </c>
      <c r="E393" s="1151">
        <f t="shared" ref="E393:E394" si="97">D393+4</f>
        <v>46150</v>
      </c>
      <c r="F393" s="1174"/>
      <c r="G393" s="1194">
        <v>19</v>
      </c>
    </row>
    <row r="394" spans="1:7" s="145" customFormat="1" ht="18" hidden="1" customHeight="1">
      <c r="A394" s="804" t="s">
        <v>1285</v>
      </c>
      <c r="B394" s="1167" t="s">
        <v>639</v>
      </c>
      <c r="C394" s="1154" t="s">
        <v>1286</v>
      </c>
      <c r="D394" s="1154">
        <v>46155</v>
      </c>
      <c r="E394" s="1151">
        <f t="shared" si="97"/>
        <v>46159</v>
      </c>
      <c r="F394" s="1174"/>
      <c r="G394" s="1194">
        <v>20</v>
      </c>
    </row>
    <row r="395" spans="1:7" s="145" customFormat="1" ht="18" hidden="1" customHeight="1">
      <c r="A395" s="804" t="s">
        <v>1287</v>
      </c>
      <c r="B395" s="1167" t="s">
        <v>639</v>
      </c>
      <c r="C395" s="1154" t="s">
        <v>1288</v>
      </c>
      <c r="D395" s="1154">
        <v>46161</v>
      </c>
      <c r="E395" s="1151">
        <f t="shared" ref="E395" si="98">D395+4</f>
        <v>46165</v>
      </c>
      <c r="F395" s="1174"/>
      <c r="G395" s="1194">
        <v>21</v>
      </c>
    </row>
    <row r="396" spans="1:7" s="145" customFormat="1" ht="18" hidden="1" customHeight="1">
      <c r="A396" s="804" t="s">
        <v>1283</v>
      </c>
      <c r="B396" s="1154" t="s">
        <v>1197</v>
      </c>
      <c r="C396" s="1154" t="s">
        <v>1289</v>
      </c>
      <c r="D396" s="1154">
        <v>46167</v>
      </c>
      <c r="E396" s="1151">
        <f t="shared" ref="E396" si="99">D396+4</f>
        <v>46171</v>
      </c>
      <c r="F396" s="1174"/>
      <c r="G396" s="1194">
        <v>22</v>
      </c>
    </row>
    <row r="397" spans="1:7" s="145" customFormat="1" ht="18" hidden="1" customHeight="1">
      <c r="A397" s="804" t="s">
        <v>1285</v>
      </c>
      <c r="B397" s="1154" t="s">
        <v>941</v>
      </c>
      <c r="C397" s="1154" t="s">
        <v>1290</v>
      </c>
      <c r="D397" s="1154">
        <v>46174</v>
      </c>
      <c r="E397" s="1151">
        <f t="shared" ref="E397" si="100">D397+4</f>
        <v>46178</v>
      </c>
      <c r="F397" s="1174"/>
      <c r="G397" s="1194">
        <v>23</v>
      </c>
    </row>
    <row r="398" spans="1:7" s="145" customFormat="1" ht="18" hidden="1" customHeight="1">
      <c r="A398" s="804" t="s">
        <v>1194</v>
      </c>
      <c r="B398" s="1168" t="s">
        <v>1161</v>
      </c>
      <c r="C398" s="1154" t="s">
        <v>1291</v>
      </c>
      <c r="D398" s="1154">
        <v>46180</v>
      </c>
      <c r="E398" s="1151">
        <f t="shared" ref="E398" si="101">D398+4</f>
        <v>46184</v>
      </c>
      <c r="F398" s="1174"/>
      <c r="G398" s="1194">
        <v>24</v>
      </c>
    </row>
    <row r="399" spans="1:7" s="145" customFormat="1" ht="18" hidden="1" customHeight="1">
      <c r="A399" s="804" t="s">
        <v>1196</v>
      </c>
      <c r="B399" s="1154" t="s">
        <v>1197</v>
      </c>
      <c r="C399" s="1154" t="s">
        <v>1292</v>
      </c>
      <c r="D399" s="1154">
        <v>46187</v>
      </c>
      <c r="E399" s="1151">
        <f t="shared" ref="E399" si="102">D399+4</f>
        <v>46191</v>
      </c>
      <c r="F399" s="1174"/>
      <c r="G399" s="1194">
        <v>25</v>
      </c>
    </row>
    <row r="400" spans="1:7" s="145" customFormat="1" ht="18" hidden="1" customHeight="1">
      <c r="A400" s="804" t="s">
        <v>1175</v>
      </c>
      <c r="B400" s="1154" t="s">
        <v>941</v>
      </c>
      <c r="C400" s="1154" t="s">
        <v>1293</v>
      </c>
      <c r="D400" s="1154">
        <v>46195</v>
      </c>
      <c r="E400" s="1151">
        <f t="shared" ref="E400" si="103">D400+4</f>
        <v>46199</v>
      </c>
      <c r="F400" s="1174"/>
      <c r="G400" s="1194">
        <v>26</v>
      </c>
    </row>
    <row r="401" spans="1:7" s="145" customFormat="1" ht="18" hidden="1" customHeight="1">
      <c r="A401" s="804" t="s">
        <v>1200</v>
      </c>
      <c r="B401" s="1168" t="s">
        <v>1161</v>
      </c>
      <c r="C401" s="1154" t="s">
        <v>1294</v>
      </c>
      <c r="D401" s="1154">
        <v>46201</v>
      </c>
      <c r="E401" s="1151">
        <f t="shared" ref="E401" si="104">D401+4</f>
        <v>46205</v>
      </c>
      <c r="F401" s="1174"/>
      <c r="G401" s="1194">
        <v>27</v>
      </c>
    </row>
    <row r="402" spans="1:7" s="145" customFormat="1" ht="18" hidden="1" customHeight="1">
      <c r="A402" s="804" t="s">
        <v>1194</v>
      </c>
      <c r="B402" s="1154" t="s">
        <v>1197</v>
      </c>
      <c r="C402" s="1154" t="s">
        <v>1295</v>
      </c>
      <c r="D402" s="1154">
        <v>46207</v>
      </c>
      <c r="E402" s="1151">
        <f t="shared" ref="E402:E405" si="105">D402+4</f>
        <v>46211</v>
      </c>
      <c r="F402" s="1174"/>
      <c r="G402" s="1194">
        <v>28</v>
      </c>
    </row>
    <row r="403" spans="1:7" s="145" customFormat="1" ht="18" hidden="1" customHeight="1">
      <c r="A403" s="804" t="s">
        <v>1161</v>
      </c>
      <c r="B403" s="1154" t="s">
        <v>941</v>
      </c>
      <c r="C403" s="1154" t="s">
        <v>1296</v>
      </c>
      <c r="D403" s="1154">
        <v>46215</v>
      </c>
      <c r="E403" s="1151">
        <f t="shared" si="105"/>
        <v>46219</v>
      </c>
      <c r="F403" s="1174"/>
      <c r="G403" s="1194">
        <v>29</v>
      </c>
    </row>
    <row r="404" spans="1:7" s="145" customFormat="1" ht="18" hidden="1" customHeight="1">
      <c r="A404" s="804" t="s">
        <v>1204</v>
      </c>
      <c r="B404" s="1168" t="s">
        <v>1161</v>
      </c>
      <c r="C404" s="1154" t="s">
        <v>1297</v>
      </c>
      <c r="D404" s="1154">
        <v>46223</v>
      </c>
      <c r="E404" s="1151">
        <f t="shared" si="105"/>
        <v>46227</v>
      </c>
      <c r="F404" s="1174"/>
      <c r="G404" s="1194">
        <v>30</v>
      </c>
    </row>
    <row r="405" spans="1:7" s="145" customFormat="1" ht="18" hidden="1" customHeight="1">
      <c r="A405" s="804" t="s">
        <v>1194</v>
      </c>
      <c r="B405" s="1154" t="s">
        <v>1197</v>
      </c>
      <c r="C405" s="1154" t="s">
        <v>1298</v>
      </c>
      <c r="D405" s="1154">
        <v>46229</v>
      </c>
      <c r="E405" s="1151">
        <f t="shared" si="105"/>
        <v>46233</v>
      </c>
      <c r="F405" s="1174"/>
      <c r="G405" s="1194">
        <v>31</v>
      </c>
    </row>
    <row r="406" spans="1:7" s="145" customFormat="1" ht="18" hidden="1" customHeight="1">
      <c r="A406" s="804"/>
      <c r="B406" s="1154" t="s">
        <v>1194</v>
      </c>
      <c r="C406" s="1154" t="s">
        <v>1299</v>
      </c>
      <c r="D406" s="1154">
        <v>46237</v>
      </c>
      <c r="E406" s="1151">
        <f t="shared" ref="E406" si="106">D406+4</f>
        <v>46241</v>
      </c>
      <c r="F406" s="1174"/>
      <c r="G406" s="1194">
        <v>32</v>
      </c>
    </row>
    <row r="407" spans="1:7" s="145" customFormat="1" ht="18" hidden="1" customHeight="1">
      <c r="A407" s="804"/>
      <c r="B407" s="1154" t="s">
        <v>1161</v>
      </c>
      <c r="C407" s="1154" t="s">
        <v>1300</v>
      </c>
      <c r="D407" s="1154">
        <v>46245</v>
      </c>
      <c r="E407" s="1151">
        <f t="shared" ref="E407:E409" si="107">D407+4</f>
        <v>46249</v>
      </c>
      <c r="F407" s="1174"/>
      <c r="G407" s="1194">
        <v>33</v>
      </c>
    </row>
    <row r="408" spans="1:7" s="145" customFormat="1" ht="18" customHeight="1">
      <c r="A408" s="804"/>
      <c r="B408" s="1154" t="s">
        <v>1209</v>
      </c>
      <c r="C408" s="1154" t="s">
        <v>1301</v>
      </c>
      <c r="D408" s="1154">
        <v>46251</v>
      </c>
      <c r="E408" s="1151">
        <f t="shared" si="107"/>
        <v>46255</v>
      </c>
      <c r="F408" s="1174"/>
      <c r="G408" s="1194">
        <v>34</v>
      </c>
    </row>
    <row r="409" spans="1:7" s="145" customFormat="1" ht="18" customHeight="1">
      <c r="A409" s="804"/>
      <c r="B409" s="1154" t="s">
        <v>1194</v>
      </c>
      <c r="C409" s="1154" t="s">
        <v>1302</v>
      </c>
      <c r="D409" s="1154">
        <v>46258</v>
      </c>
      <c r="E409" s="1151">
        <f t="shared" si="107"/>
        <v>46262</v>
      </c>
      <c r="F409" s="1174"/>
      <c r="G409" s="1194">
        <v>35</v>
      </c>
    </row>
    <row r="410" spans="1:7" s="145" customFormat="1" ht="18" customHeight="1">
      <c r="A410" s="804"/>
      <c r="B410" s="1154" t="s">
        <v>1161</v>
      </c>
      <c r="C410" s="1154" t="s">
        <v>1303</v>
      </c>
      <c r="D410" s="1154">
        <v>46264</v>
      </c>
      <c r="E410" s="1151">
        <f t="shared" ref="E410" si="108">D410+4</f>
        <v>46268</v>
      </c>
      <c r="F410" s="1174"/>
      <c r="G410" s="1194">
        <v>36</v>
      </c>
    </row>
    <row r="411" spans="1:7" s="145" customFormat="1" ht="18" customHeight="1">
      <c r="A411" s="804"/>
      <c r="B411" s="1154" t="s">
        <v>1209</v>
      </c>
      <c r="C411" s="1154" t="s">
        <v>1304</v>
      </c>
      <c r="D411" s="1154">
        <v>46270</v>
      </c>
      <c r="E411" s="1151">
        <f t="shared" ref="E411" si="109">D411+4</f>
        <v>46274</v>
      </c>
      <c r="F411" s="1174"/>
      <c r="G411" s="1194">
        <v>37</v>
      </c>
    </row>
    <row r="412" spans="1:7" s="145" customFormat="1" ht="18" customHeight="1">
      <c r="A412" s="804"/>
      <c r="B412" s="1154" t="s">
        <v>1194</v>
      </c>
      <c r="C412" s="1154" t="s">
        <v>1305</v>
      </c>
      <c r="D412" s="1154">
        <v>46279</v>
      </c>
      <c r="E412" s="1151">
        <f t="shared" ref="E412" si="110">D412+4</f>
        <v>46283</v>
      </c>
      <c r="F412" s="1174"/>
      <c r="G412" s="1194">
        <v>38</v>
      </c>
    </row>
    <row r="413" spans="1:7" s="145" customFormat="1" ht="18" customHeight="1">
      <c r="A413" s="804"/>
      <c r="B413" s="1154" t="s">
        <v>1186</v>
      </c>
      <c r="C413" s="1154" t="s">
        <v>1306</v>
      </c>
      <c r="D413" s="1154">
        <v>46284</v>
      </c>
      <c r="E413" s="1151">
        <f t="shared" ref="E413" si="111">D413+4</f>
        <v>46288</v>
      </c>
      <c r="F413" s="1174"/>
      <c r="G413" s="1194">
        <v>39</v>
      </c>
    </row>
    <row r="414" spans="1:7" s="145" customFormat="1" ht="18" customHeight="1">
      <c r="A414" s="804"/>
      <c r="B414" s="1154" t="s">
        <v>1209</v>
      </c>
      <c r="C414" s="1154" t="s">
        <v>1307</v>
      </c>
      <c r="D414" s="1154">
        <v>46291</v>
      </c>
      <c r="E414" s="1151">
        <f t="shared" ref="E414:E415" si="112">D414+4</f>
        <v>46295</v>
      </c>
      <c r="F414" s="1174"/>
      <c r="G414" s="1194">
        <v>40</v>
      </c>
    </row>
    <row r="415" spans="1:7" s="145" customFormat="1" ht="18" customHeight="1">
      <c r="A415" s="804"/>
      <c r="B415" s="1154" t="s">
        <v>1194</v>
      </c>
      <c r="C415" s="1154" t="s">
        <v>1308</v>
      </c>
      <c r="D415" s="1154">
        <v>46298</v>
      </c>
      <c r="E415" s="1151">
        <f t="shared" si="112"/>
        <v>46302</v>
      </c>
      <c r="F415" s="1174"/>
      <c r="G415" s="1194">
        <v>41</v>
      </c>
    </row>
    <row r="416" spans="1:7" s="145" customFormat="1" ht="18" customHeight="1">
      <c r="A416" s="804"/>
      <c r="B416" s="1154" t="s">
        <v>1186</v>
      </c>
      <c r="C416" s="1154" t="s">
        <v>1309</v>
      </c>
      <c r="D416" s="1154">
        <v>46305</v>
      </c>
      <c r="E416" s="1151">
        <f t="shared" ref="E416" si="113">D416+4</f>
        <v>46309</v>
      </c>
      <c r="F416" s="1174"/>
      <c r="G416" s="1194">
        <v>42</v>
      </c>
    </row>
    <row r="417" spans="1:10" s="145" customFormat="1" ht="18" customHeight="1">
      <c r="A417" s="804"/>
      <c r="B417" s="1154" t="s">
        <v>1209</v>
      </c>
      <c r="C417" s="1154" t="s">
        <v>1310</v>
      </c>
      <c r="D417" s="1154">
        <v>46312</v>
      </c>
      <c r="E417" s="1151">
        <f t="shared" ref="E417" si="114">D417+4</f>
        <v>46316</v>
      </c>
      <c r="F417" s="1174"/>
      <c r="G417" s="1194">
        <v>43</v>
      </c>
    </row>
    <row r="418" spans="1:10" s="145" customFormat="1" ht="18" customHeight="1">
      <c r="A418" s="804"/>
      <c r="B418" s="1154" t="s">
        <v>1194</v>
      </c>
      <c r="C418" s="1154" t="s">
        <v>1311</v>
      </c>
      <c r="D418" s="1154">
        <v>46319</v>
      </c>
      <c r="E418" s="1151">
        <f t="shared" ref="E418" si="115">D418+4</f>
        <v>46323</v>
      </c>
      <c r="F418" s="1174"/>
      <c r="G418" s="1194">
        <v>44</v>
      </c>
    </row>
    <row r="419" spans="1:10" s="145" customFormat="1" ht="18" customHeight="1">
      <c r="A419" s="804"/>
      <c r="B419" s="1154" t="s">
        <v>1186</v>
      </c>
      <c r="C419" s="1154" t="s">
        <v>1312</v>
      </c>
      <c r="D419" s="1154">
        <v>46326</v>
      </c>
      <c r="E419" s="1151">
        <f t="shared" ref="E419" si="116">D419+4</f>
        <v>46330</v>
      </c>
      <c r="F419" s="1174"/>
      <c r="G419" s="1194">
        <v>45</v>
      </c>
    </row>
    <row r="420" spans="1:10" s="145" customFormat="1" ht="18" customHeight="1">
      <c r="A420" s="804"/>
      <c r="B420" s="1154" t="s">
        <v>1209</v>
      </c>
      <c r="C420" s="1154" t="s">
        <v>1313</v>
      </c>
      <c r="D420" s="1154">
        <v>46333</v>
      </c>
      <c r="E420" s="1151">
        <f t="shared" ref="E420:E423" si="117">D420+4</f>
        <v>46337</v>
      </c>
      <c r="F420" s="1174"/>
      <c r="G420" s="1194">
        <v>46</v>
      </c>
    </row>
    <row r="421" spans="1:10" s="145" customFormat="1" ht="18" customHeight="1">
      <c r="A421" s="804"/>
      <c r="B421" s="1154" t="s">
        <v>1194</v>
      </c>
      <c r="C421" s="1154" t="s">
        <v>1314</v>
      </c>
      <c r="D421" s="1154">
        <v>46340</v>
      </c>
      <c r="E421" s="1151">
        <f t="shared" si="117"/>
        <v>46344</v>
      </c>
      <c r="F421" s="1174"/>
      <c r="G421" s="1194">
        <v>47</v>
      </c>
    </row>
    <row r="422" spans="1:10" s="145" customFormat="1" ht="18" customHeight="1">
      <c r="A422" s="804"/>
      <c r="B422" s="1154" t="s">
        <v>1161</v>
      </c>
      <c r="C422" s="1154" t="s">
        <v>1315</v>
      </c>
      <c r="D422" s="1154">
        <v>46347</v>
      </c>
      <c r="E422" s="1151">
        <f t="shared" si="117"/>
        <v>46351</v>
      </c>
      <c r="F422" s="1174"/>
      <c r="G422" s="1194">
        <v>48</v>
      </c>
    </row>
    <row r="423" spans="1:10" s="145" customFormat="1" ht="18" customHeight="1">
      <c r="A423" s="804"/>
      <c r="B423" s="1154" t="s">
        <v>1209</v>
      </c>
      <c r="C423" s="1154" t="s">
        <v>1316</v>
      </c>
      <c r="D423" s="1154">
        <v>46354</v>
      </c>
      <c r="E423" s="1151">
        <f t="shared" si="117"/>
        <v>46358</v>
      </c>
      <c r="F423" s="1174"/>
      <c r="G423" s="1194">
        <v>49</v>
      </c>
    </row>
    <row r="424" spans="1:10" s="18" customFormat="1" ht="18" customHeight="1">
      <c r="A424" s="853"/>
      <c r="B424" s="147" t="s">
        <v>464</v>
      </c>
      <c r="C424" s="11"/>
      <c r="D424" s="11"/>
      <c r="E424" s="11"/>
      <c r="F424" s="11"/>
      <c r="G424" s="11"/>
      <c r="H424" s="11"/>
      <c r="I424" s="11"/>
      <c r="J424" s="11"/>
    </row>
    <row r="425" spans="1:10" s="18" customFormat="1" ht="18" customHeight="1">
      <c r="A425" s="853"/>
      <c r="C425" s="11"/>
      <c r="D425" s="11"/>
      <c r="E425" s="11"/>
      <c r="F425" s="11"/>
      <c r="G425" s="11"/>
      <c r="H425" s="11"/>
      <c r="I425" s="11"/>
      <c r="J425" s="11"/>
    </row>
    <row r="426" spans="1:10" s="18" customFormat="1" ht="18" customHeight="1">
      <c r="A426" s="853"/>
      <c r="B426" s="147"/>
      <c r="C426" s="11"/>
      <c r="D426" s="11"/>
      <c r="E426" s="11"/>
      <c r="F426" s="11"/>
      <c r="G426" s="11"/>
      <c r="H426" s="11"/>
      <c r="I426" s="11"/>
      <c r="J426" s="11"/>
    </row>
    <row r="427" spans="1:10" s="18" customFormat="1" ht="18" customHeight="1" thickBot="1">
      <c r="A427" s="853"/>
      <c r="B427" s="147"/>
      <c r="C427" s="11"/>
      <c r="D427" s="11"/>
      <c r="E427" s="11"/>
      <c r="F427" s="11"/>
      <c r="G427" s="11"/>
      <c r="H427" s="11"/>
      <c r="I427" s="11"/>
      <c r="J427" s="11"/>
    </row>
    <row r="428" spans="1:10" s="147" customFormat="1" ht="18.75" customHeight="1">
      <c r="B428" s="770"/>
      <c r="C428" s="771"/>
      <c r="D428" s="772"/>
      <c r="E428" s="773"/>
      <c r="F428" s="774"/>
      <c r="G428" s="775"/>
      <c r="H428" s="776"/>
    </row>
    <row r="429" spans="1:10" s="147" customFormat="1" ht="18.75" customHeight="1">
      <c r="B429" s="777" t="s">
        <v>465</v>
      </c>
      <c r="C429" s="145"/>
      <c r="D429" s="147" t="s">
        <v>466</v>
      </c>
      <c r="G429" s="147" t="s">
        <v>467</v>
      </c>
      <c r="H429" s="778"/>
    </row>
    <row r="430" spans="1:10" s="147" customFormat="1" ht="18.75" customHeight="1">
      <c r="B430" s="779" t="s">
        <v>468</v>
      </c>
      <c r="C430" s="1080" t="s">
        <v>469</v>
      </c>
      <c r="D430" s="133" t="s">
        <v>470</v>
      </c>
      <c r="F430" s="1080" t="s">
        <v>471</v>
      </c>
      <c r="G430" s="145" t="s">
        <v>472</v>
      </c>
      <c r="H430" s="1081" t="s">
        <v>473</v>
      </c>
    </row>
    <row r="431" spans="1:10" s="147" customFormat="1" ht="18" customHeight="1">
      <c r="B431" s="1545" t="s">
        <v>481</v>
      </c>
      <c r="C431" s="1546" t="s">
        <v>482</v>
      </c>
      <c r="D431" s="133" t="s">
        <v>476</v>
      </c>
      <c r="E431" s="148" t="s">
        <v>477</v>
      </c>
      <c r="F431" s="1082" t="s">
        <v>478</v>
      </c>
      <c r="G431" s="145" t="s">
        <v>479</v>
      </c>
      <c r="H431" s="1081" t="s">
        <v>480</v>
      </c>
    </row>
    <row r="432" spans="1:10" s="147" customFormat="1" ht="18.75" customHeight="1">
      <c r="B432" s="1545" t="s">
        <v>502</v>
      </c>
      <c r="C432" s="1546" t="s">
        <v>503</v>
      </c>
      <c r="D432" s="133" t="s">
        <v>483</v>
      </c>
      <c r="E432" s="148" t="s">
        <v>484</v>
      </c>
      <c r="F432" s="1082" t="s">
        <v>485</v>
      </c>
      <c r="G432" s="587" t="s">
        <v>486</v>
      </c>
      <c r="H432" s="1084" t="s">
        <v>487</v>
      </c>
    </row>
    <row r="433" spans="1:15" s="147" customFormat="1" ht="18.75" customHeight="1">
      <c r="B433" s="1545" t="s">
        <v>922</v>
      </c>
      <c r="C433" s="1532" t="s">
        <v>923</v>
      </c>
      <c r="D433" s="133" t="s">
        <v>490</v>
      </c>
      <c r="E433" s="148" t="s">
        <v>491</v>
      </c>
      <c r="F433" s="1082" t="s">
        <v>492</v>
      </c>
      <c r="G433" s="587" t="s">
        <v>493</v>
      </c>
      <c r="H433" s="1084" t="s">
        <v>494</v>
      </c>
      <c r="N433" s="149"/>
      <c r="O433" s="149"/>
    </row>
    <row r="434" spans="1:15" s="147" customFormat="1" ht="18.75" customHeight="1">
      <c r="B434" s="1545" t="s">
        <v>924</v>
      </c>
      <c r="C434" s="1532" t="s">
        <v>925</v>
      </c>
      <c r="D434" s="133" t="s">
        <v>497</v>
      </c>
      <c r="E434" s="148" t="s">
        <v>498</v>
      </c>
      <c r="F434" s="1082" t="s">
        <v>499</v>
      </c>
      <c r="G434" s="587" t="s">
        <v>500</v>
      </c>
      <c r="H434" s="1084" t="s">
        <v>501</v>
      </c>
      <c r="N434" s="149"/>
      <c r="O434" s="149"/>
    </row>
    <row r="435" spans="1:15" s="147" customFormat="1" ht="18.75" customHeight="1">
      <c r="B435" s="1545" t="s">
        <v>926</v>
      </c>
      <c r="C435" s="1532" t="s">
        <v>927</v>
      </c>
      <c r="D435" s="133" t="s">
        <v>504</v>
      </c>
      <c r="E435" s="148" t="s">
        <v>505</v>
      </c>
      <c r="F435" s="1082" t="s">
        <v>506</v>
      </c>
      <c r="G435" s="587" t="s">
        <v>507</v>
      </c>
      <c r="H435" s="1084" t="s">
        <v>508</v>
      </c>
      <c r="N435" s="149"/>
      <c r="O435" s="149"/>
    </row>
    <row r="436" spans="1:15" s="147" customFormat="1" ht="18.75" customHeight="1">
      <c r="B436" s="1545" t="s">
        <v>928</v>
      </c>
      <c r="C436" s="1532" t="s">
        <v>929</v>
      </c>
      <c r="D436" s="133" t="s">
        <v>511</v>
      </c>
      <c r="E436" s="148" t="s">
        <v>512</v>
      </c>
      <c r="F436" s="1080" t="s">
        <v>513</v>
      </c>
      <c r="G436" s="587" t="s">
        <v>514</v>
      </c>
      <c r="H436" s="786" t="s">
        <v>515</v>
      </c>
      <c r="N436" s="149"/>
      <c r="O436" s="149"/>
    </row>
    <row r="437" spans="1:15" s="149" customFormat="1" ht="18.75" customHeight="1">
      <c r="A437" s="1018"/>
      <c r="B437" s="1545" t="s">
        <v>930</v>
      </c>
      <c r="C437" s="1532" t="s">
        <v>931</v>
      </c>
      <c r="D437" s="133" t="s">
        <v>1317</v>
      </c>
      <c r="E437" s="148" t="s">
        <v>519</v>
      </c>
      <c r="F437" s="738" t="s">
        <v>520</v>
      </c>
      <c r="G437" s="147"/>
      <c r="H437" s="787"/>
      <c r="I437" s="145"/>
      <c r="J437" s="145"/>
      <c r="K437" s="145"/>
    </row>
    <row r="438" spans="1:15" s="149" customFormat="1" ht="18.75" customHeight="1">
      <c r="A438" s="1018"/>
      <c r="B438" s="1545" t="s">
        <v>932</v>
      </c>
      <c r="C438" s="1532" t="s">
        <v>933</v>
      </c>
      <c r="D438" s="133"/>
      <c r="E438" s="148"/>
      <c r="F438" s="738"/>
      <c r="G438" s="147"/>
      <c r="H438" s="787"/>
      <c r="I438" s="145"/>
      <c r="J438" s="145"/>
      <c r="K438" s="145"/>
    </row>
    <row r="439" spans="1:15" s="149" customFormat="1" ht="18" customHeight="1">
      <c r="A439" s="1018"/>
      <c r="B439" s="1551" t="s">
        <v>934</v>
      </c>
      <c r="C439" s="1552" t="s">
        <v>935</v>
      </c>
      <c r="D439" s="789"/>
      <c r="E439" s="790"/>
      <c r="F439" s="790"/>
      <c r="G439" s="790"/>
      <c r="H439" s="791"/>
      <c r="I439" s="145"/>
      <c r="J439" s="145"/>
      <c r="K439" s="145"/>
    </row>
  </sheetData>
  <mergeCells count="10">
    <mergeCell ref="D323:D324"/>
    <mergeCell ref="B4:F4"/>
    <mergeCell ref="B2:F2"/>
    <mergeCell ref="D6:D7"/>
    <mergeCell ref="D90:D91"/>
    <mergeCell ref="D177:D178"/>
    <mergeCell ref="B321:E321"/>
    <mergeCell ref="B177:C177"/>
    <mergeCell ref="B323:C323"/>
    <mergeCell ref="B175:F175"/>
  </mergeCells>
  <hyperlinks>
    <hyperlink ref="H2" location="HOME!Print_Area" display="HOME" xr:uid="{19842D1F-1BFC-4DB4-90A8-1F1EB5E20B9B}"/>
    <hyperlink ref="C430" r:id="rId1" xr:uid="{C7254DD9-7458-45A4-895E-798B70AF70FC}"/>
    <hyperlink ref="F430" r:id="rId2" xr:uid="{DFBD6B36-D4AC-49F5-99E4-65CFC70B06C6}"/>
    <hyperlink ref="F435" r:id="rId3" xr:uid="{799566F7-7BB6-4440-A4D7-F5FA3808EB84}"/>
    <hyperlink ref="F431" r:id="rId4" xr:uid="{C03531FA-7EBC-4E5F-BA5A-183FE4A031FD}"/>
    <hyperlink ref="F432" r:id="rId5" xr:uid="{CCDE3307-FEC0-476C-89B9-BCC8A07E3A88}"/>
    <hyperlink ref="F433" r:id="rId6" xr:uid="{5B62FC6F-8535-4518-A04A-0A08C94559E9}"/>
    <hyperlink ref="F434" r:id="rId7" xr:uid="{83CE5EAA-1D1A-44CA-9DBE-D5A70FAE1FDD}"/>
    <hyperlink ref="F436" r:id="rId8" xr:uid="{B5D747EC-95BA-4E98-849B-65BCAAB754BB}"/>
    <hyperlink ref="F437" r:id="rId9" xr:uid="{F633248D-6742-490A-A98B-8EBDDD8BEA0E}"/>
    <hyperlink ref="H432" r:id="rId10" xr:uid="{7D2237D5-BAE1-4588-8EB7-500BF4FF1F86}"/>
    <hyperlink ref="H431" r:id="rId11" xr:uid="{EB07F2D6-E5E0-4F69-B685-4086F17A77E6}"/>
    <hyperlink ref="H436" r:id="rId12" xr:uid="{7064ED98-9ABD-4321-B914-24E938FAA1E7}"/>
    <hyperlink ref="H433" r:id="rId13" xr:uid="{6EC473C1-3A86-4A63-BBEC-7F9AE232F451}"/>
    <hyperlink ref="H434" r:id="rId14" xr:uid="{1B1142E4-3AE0-4C68-93DC-7AAD81F1E25D}"/>
    <hyperlink ref="H435" r:id="rId15" xr:uid="{DC65177B-5AC3-4B6B-936A-1476782B2256}"/>
    <hyperlink ref="H430" r:id="rId16" xr:uid="{1F152ED1-36A4-46DB-ADE6-672881154634}"/>
    <hyperlink ref="C431" r:id="rId17" xr:uid="{25268A57-48DD-4D02-B157-0ABE49C9D2F4}"/>
  </hyperlinks>
  <pageMargins left="0.35433070866141736" right="0.70866141732283472" top="0.74803149606299213" bottom="0.74803149606299213" header="0.31496062992125984" footer="0.31496062992125984"/>
  <pageSetup paperSize="9" scale="53" orientation="landscape" r:id="rId18"/>
  <headerFooter>
    <oddFooter>&amp;L_x000D_&amp;1#&amp;"Calibri"&amp;10&amp;K000000 Sensitivity: Public</oddFooter>
  </headerFooter>
  <ignoredErrors>
    <ignoredError sqref="E337" formula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43">
    <tabColor theme="8" tint="0.39997558519241921"/>
    <pageSetUpPr fitToPage="1"/>
  </sheetPr>
  <dimension ref="A2:L38"/>
  <sheetViews>
    <sheetView view="pageBreakPreview" zoomScale="85" zoomScaleNormal="70" zoomScaleSheetLayoutView="100" workbookViewId="0">
      <selection activeCell="B16" sqref="B16"/>
    </sheetView>
  </sheetViews>
  <sheetFormatPr defaultColWidth="9.140625" defaultRowHeight="17.25" customHeight="1"/>
  <cols>
    <col min="1" max="1" width="15.7109375" style="133" customWidth="1"/>
    <col min="2" max="2" width="22.5703125" style="145" customWidth="1"/>
    <col min="3" max="3" width="12.42578125" style="145" customWidth="1"/>
    <col min="4" max="4" width="16" style="145" customWidth="1"/>
    <col min="5" max="8" width="16.5703125" style="145" customWidth="1"/>
    <col min="9" max="9" width="16" style="145" customWidth="1"/>
    <col min="10" max="10" width="17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8" ht="17.25" customHeight="1">
      <c r="B2" s="8" t="s">
        <v>6066</v>
      </c>
    </row>
    <row r="3" spans="2:8" ht="17.25" customHeight="1">
      <c r="B3" s="165"/>
    </row>
    <row r="4" spans="2:8" ht="17.25" customHeight="1">
      <c r="C4" s="313" t="s">
        <v>6663</v>
      </c>
      <c r="D4" s="147"/>
      <c r="E4" s="147"/>
      <c r="F4" s="147"/>
      <c r="G4" s="147"/>
      <c r="H4" s="147"/>
    </row>
    <row r="5" spans="2:8" ht="17.25" customHeight="1">
      <c r="B5" s="148"/>
      <c r="C5" s="176"/>
      <c r="D5" s="148"/>
      <c r="E5" s="148"/>
      <c r="F5" s="148"/>
      <c r="G5" s="148"/>
      <c r="H5" s="148"/>
    </row>
    <row r="6" spans="2:8" ht="25.5" customHeight="1">
      <c r="B6" s="181"/>
      <c r="C6" s="182" t="s">
        <v>6664</v>
      </c>
      <c r="D6" s="332" t="s">
        <v>1971</v>
      </c>
      <c r="E6" s="163" t="s">
        <v>97</v>
      </c>
      <c r="F6" s="163" t="s">
        <v>192</v>
      </c>
      <c r="G6" s="163" t="s">
        <v>114</v>
      </c>
      <c r="H6" s="163" t="s">
        <v>103</v>
      </c>
    </row>
    <row r="7" spans="2:8" ht="19.5" customHeight="1">
      <c r="B7" s="152" t="s">
        <v>249</v>
      </c>
      <c r="C7" s="152" t="s">
        <v>250</v>
      </c>
      <c r="D7" s="403"/>
      <c r="E7" s="403" t="s">
        <v>64</v>
      </c>
      <c r="F7" s="403" t="s">
        <v>98</v>
      </c>
      <c r="G7" s="403" t="s">
        <v>53</v>
      </c>
      <c r="H7" s="403" t="s">
        <v>56</v>
      </c>
    </row>
    <row r="8" spans="2:8" ht="17.25" customHeight="1">
      <c r="B8" s="183" t="s">
        <v>6665</v>
      </c>
      <c r="C8" s="189" t="s">
        <v>6666</v>
      </c>
      <c r="D8" s="320">
        <v>43317</v>
      </c>
      <c r="E8" s="320">
        <f>D8+7</f>
        <v>43324</v>
      </c>
      <c r="F8" s="320">
        <f>D8+8</f>
        <v>43325</v>
      </c>
      <c r="G8" s="320">
        <f>D8+11</f>
        <v>43328</v>
      </c>
      <c r="H8" s="320">
        <f>D8+13</f>
        <v>43330</v>
      </c>
    </row>
    <row r="9" spans="2:8" ht="17.25" customHeight="1">
      <c r="B9" s="183" t="s">
        <v>6667</v>
      </c>
      <c r="C9" s="189" t="s">
        <v>6668</v>
      </c>
      <c r="D9" s="320">
        <f>D8+7</f>
        <v>43324</v>
      </c>
      <c r="E9" s="320">
        <f>D9+7</f>
        <v>43331</v>
      </c>
      <c r="F9" s="320">
        <f>D9+8</f>
        <v>43332</v>
      </c>
      <c r="G9" s="320">
        <f>D9+11</f>
        <v>43335</v>
      </c>
      <c r="H9" s="320">
        <f>D9+13</f>
        <v>43337</v>
      </c>
    </row>
    <row r="10" spans="2:8" ht="17.25" customHeight="1">
      <c r="B10" s="148"/>
      <c r="C10" s="176"/>
      <c r="D10" s="148"/>
      <c r="E10" s="148"/>
      <c r="F10" s="148"/>
      <c r="G10" s="148"/>
      <c r="H10" s="148"/>
    </row>
    <row r="11" spans="2:8" ht="25.5" customHeight="1">
      <c r="B11" s="181"/>
      <c r="C11" s="182" t="s">
        <v>1861</v>
      </c>
      <c r="D11" s="332" t="s">
        <v>1971</v>
      </c>
      <c r="E11" s="163" t="s">
        <v>192</v>
      </c>
      <c r="F11" s="163" t="s">
        <v>114</v>
      </c>
      <c r="G11" s="163" t="s">
        <v>103</v>
      </c>
      <c r="H11" s="148"/>
    </row>
    <row r="12" spans="2:8" ht="19.5" customHeight="1">
      <c r="B12" s="152" t="s">
        <v>249</v>
      </c>
      <c r="C12" s="152" t="s">
        <v>250</v>
      </c>
      <c r="D12" s="403"/>
      <c r="E12" s="403" t="s">
        <v>64</v>
      </c>
      <c r="F12" s="403" t="s">
        <v>77</v>
      </c>
      <c r="G12" s="403" t="s">
        <v>2583</v>
      </c>
      <c r="H12" s="148"/>
    </row>
    <row r="13" spans="2:8" ht="17.25" customHeight="1">
      <c r="B13" s="183" t="s">
        <v>6669</v>
      </c>
      <c r="C13" s="189" t="s">
        <v>6670</v>
      </c>
      <c r="D13" s="320">
        <v>43330</v>
      </c>
      <c r="E13" s="320">
        <f>D13+7</f>
        <v>43337</v>
      </c>
      <c r="F13" s="320">
        <f>D13+10</f>
        <v>43340</v>
      </c>
      <c r="G13" s="320">
        <f>D13+12</f>
        <v>43342</v>
      </c>
      <c r="H13" s="148"/>
    </row>
    <row r="14" spans="2:8" ht="17.25" customHeight="1">
      <c r="B14" s="183" t="s">
        <v>6671</v>
      </c>
      <c r="C14" s="189" t="s">
        <v>6672</v>
      </c>
      <c r="D14" s="320">
        <f t="shared" ref="D14:D23" si="0">D13+7</f>
        <v>43337</v>
      </c>
      <c r="E14" s="320">
        <f>D14+7</f>
        <v>43344</v>
      </c>
      <c r="F14" s="320">
        <f t="shared" ref="F14:F19" si="1">D14+10</f>
        <v>43347</v>
      </c>
      <c r="G14" s="320">
        <f t="shared" ref="G14:G19" si="2">D14+12</f>
        <v>43349</v>
      </c>
      <c r="H14" s="148"/>
    </row>
    <row r="15" spans="2:8" ht="17.25" customHeight="1">
      <c r="B15" s="184" t="s">
        <v>6673</v>
      </c>
      <c r="C15" s="188" t="s">
        <v>6674</v>
      </c>
      <c r="D15" s="322">
        <f t="shared" si="0"/>
        <v>43344</v>
      </c>
      <c r="E15" s="322">
        <f t="shared" ref="E15:E23" si="3">D15+7</f>
        <v>43351</v>
      </c>
      <c r="F15" s="322">
        <f t="shared" si="1"/>
        <v>43354</v>
      </c>
      <c r="G15" s="322">
        <f t="shared" si="2"/>
        <v>43356</v>
      </c>
      <c r="H15" s="148"/>
    </row>
    <row r="16" spans="2:8" ht="17.25" customHeight="1">
      <c r="B16" s="184" t="s">
        <v>6675</v>
      </c>
      <c r="C16" s="188" t="s">
        <v>6676</v>
      </c>
      <c r="D16" s="322">
        <f>D15+7</f>
        <v>43351</v>
      </c>
      <c r="E16" s="322">
        <f t="shared" si="3"/>
        <v>43358</v>
      </c>
      <c r="F16" s="322">
        <f t="shared" si="1"/>
        <v>43361</v>
      </c>
      <c r="G16" s="322">
        <f t="shared" si="2"/>
        <v>43363</v>
      </c>
      <c r="H16" s="148"/>
    </row>
    <row r="17" spans="2:12" ht="17.25" customHeight="1">
      <c r="B17" s="184" t="s">
        <v>6677</v>
      </c>
      <c r="C17" s="188" t="s">
        <v>6678</v>
      </c>
      <c r="D17" s="322">
        <f t="shared" si="0"/>
        <v>43358</v>
      </c>
      <c r="E17" s="322">
        <f t="shared" si="3"/>
        <v>43365</v>
      </c>
      <c r="F17" s="322">
        <f t="shared" si="1"/>
        <v>43368</v>
      </c>
      <c r="G17" s="322">
        <f t="shared" si="2"/>
        <v>43370</v>
      </c>
      <c r="H17" s="148"/>
      <c r="I17" s="148"/>
      <c r="J17" s="148"/>
      <c r="K17" s="148"/>
      <c r="L17" s="148"/>
    </row>
    <row r="18" spans="2:12" ht="17.25" customHeight="1">
      <c r="B18" s="184" t="s">
        <v>6679</v>
      </c>
      <c r="C18" s="188" t="s">
        <v>6680</v>
      </c>
      <c r="D18" s="322">
        <f t="shared" si="0"/>
        <v>43365</v>
      </c>
      <c r="E18" s="322">
        <f t="shared" si="3"/>
        <v>43372</v>
      </c>
      <c r="F18" s="322">
        <f t="shared" si="1"/>
        <v>43375</v>
      </c>
      <c r="G18" s="322">
        <f t="shared" si="2"/>
        <v>43377</v>
      </c>
      <c r="H18" s="148"/>
      <c r="I18" s="148"/>
      <c r="J18" s="148"/>
      <c r="K18" s="148"/>
      <c r="L18" s="148"/>
    </row>
    <row r="19" spans="2:12" ht="17.25" customHeight="1">
      <c r="B19" s="184" t="s">
        <v>6681</v>
      </c>
      <c r="C19" s="188" t="s">
        <v>6682</v>
      </c>
      <c r="D19" s="322">
        <f t="shared" si="0"/>
        <v>43372</v>
      </c>
      <c r="E19" s="322">
        <f t="shared" si="3"/>
        <v>43379</v>
      </c>
      <c r="F19" s="322">
        <f t="shared" si="1"/>
        <v>43382</v>
      </c>
      <c r="G19" s="322">
        <f t="shared" si="2"/>
        <v>43384</v>
      </c>
      <c r="H19" s="148"/>
      <c r="I19" s="148"/>
      <c r="J19" s="148"/>
      <c r="K19" s="148"/>
      <c r="L19" s="148"/>
    </row>
    <row r="20" spans="2:12" ht="17.25" customHeight="1">
      <c r="B20" s="183" t="s">
        <v>5182</v>
      </c>
      <c r="C20" s="189" t="s">
        <v>6683</v>
      </c>
      <c r="D20" s="320">
        <f t="shared" si="0"/>
        <v>43379</v>
      </c>
      <c r="E20" s="320">
        <f t="shared" si="3"/>
        <v>43386</v>
      </c>
      <c r="F20" s="320">
        <f t="shared" ref="F20:F23" si="4">D20+10</f>
        <v>43389</v>
      </c>
      <c r="G20" s="320">
        <f t="shared" ref="G20:G23" si="5">D20+12</f>
        <v>43391</v>
      </c>
      <c r="H20" s="148"/>
      <c r="I20" s="148"/>
      <c r="J20" s="148"/>
      <c r="K20" s="148"/>
      <c r="L20" s="148"/>
    </row>
    <row r="21" spans="2:12" ht="17.25" customHeight="1">
      <c r="B21" s="183" t="s">
        <v>6684</v>
      </c>
      <c r="C21" s="189" t="s">
        <v>6685</v>
      </c>
      <c r="D21" s="320">
        <f t="shared" si="0"/>
        <v>43386</v>
      </c>
      <c r="E21" s="320">
        <f t="shared" si="3"/>
        <v>43393</v>
      </c>
      <c r="F21" s="320">
        <f t="shared" si="4"/>
        <v>43396</v>
      </c>
      <c r="G21" s="320">
        <f t="shared" si="5"/>
        <v>43398</v>
      </c>
      <c r="H21" s="148"/>
      <c r="I21" s="148"/>
      <c r="J21" s="148"/>
      <c r="K21" s="148"/>
      <c r="L21" s="148"/>
    </row>
    <row r="22" spans="2:12" ht="17.25" customHeight="1">
      <c r="B22" s="183" t="s">
        <v>6686</v>
      </c>
      <c r="C22" s="189" t="s">
        <v>6687</v>
      </c>
      <c r="D22" s="320">
        <f t="shared" si="0"/>
        <v>43393</v>
      </c>
      <c r="E22" s="320">
        <f t="shared" si="3"/>
        <v>43400</v>
      </c>
      <c r="F22" s="320">
        <f t="shared" si="4"/>
        <v>43403</v>
      </c>
      <c r="G22" s="320">
        <f t="shared" si="5"/>
        <v>43405</v>
      </c>
      <c r="H22" s="148"/>
      <c r="I22" s="148"/>
      <c r="J22" s="148"/>
      <c r="K22" s="148"/>
      <c r="L22" s="148"/>
    </row>
    <row r="23" spans="2:12" ht="17.25" customHeight="1">
      <c r="B23" s="183" t="s">
        <v>6688</v>
      </c>
      <c r="C23" s="189" t="s">
        <v>6689</v>
      </c>
      <c r="D23" s="320">
        <f t="shared" si="0"/>
        <v>43400</v>
      </c>
      <c r="E23" s="320">
        <f t="shared" si="3"/>
        <v>43407</v>
      </c>
      <c r="F23" s="320">
        <f t="shared" si="4"/>
        <v>43410</v>
      </c>
      <c r="G23" s="320">
        <f t="shared" si="5"/>
        <v>43412</v>
      </c>
      <c r="H23" s="148"/>
      <c r="I23" s="148"/>
      <c r="J23" s="148"/>
      <c r="K23" s="148"/>
      <c r="L23" s="148"/>
    </row>
    <row r="24" spans="2:12" ht="17.25" customHeight="1">
      <c r="B24" s="157" t="s">
        <v>464</v>
      </c>
      <c r="C24" s="185"/>
      <c r="D24" s="155"/>
      <c r="E24" s="155"/>
      <c r="F24" s="155"/>
      <c r="G24" s="148"/>
      <c r="H24" s="148"/>
      <c r="I24" s="148"/>
      <c r="J24" s="148"/>
      <c r="K24" s="148"/>
      <c r="L24" s="148"/>
    </row>
    <row r="25" spans="2:12" ht="17.25" customHeight="1">
      <c r="B25" s="157" t="s">
        <v>6690</v>
      </c>
      <c r="C25" s="155"/>
      <c r="D25" s="155"/>
      <c r="E25" s="155"/>
      <c r="F25" s="147"/>
      <c r="G25" s="147"/>
      <c r="H25" s="147"/>
      <c r="I25" s="147"/>
      <c r="J25" s="146"/>
      <c r="K25" s="146"/>
      <c r="L25" s="146"/>
    </row>
    <row r="26" spans="2:12" s="159" customFormat="1" ht="17.25" customHeight="1">
      <c r="B26" s="157"/>
      <c r="C26" s="145"/>
      <c r="D26" s="145"/>
      <c r="E26" s="145"/>
      <c r="F26" s="147"/>
      <c r="G26" s="145"/>
      <c r="H26" s="145"/>
      <c r="I26" s="145"/>
      <c r="J26" s="145"/>
      <c r="L26" s="147"/>
    </row>
    <row r="27" spans="2:12" s="159" customFormat="1" ht="17.25" customHeight="1">
      <c r="B27" s="192" t="s">
        <v>465</v>
      </c>
      <c r="C27" s="193"/>
      <c r="D27" s="193"/>
      <c r="E27" s="194"/>
      <c r="F27" s="195" t="s">
        <v>1879</v>
      </c>
      <c r="G27" s="195"/>
      <c r="H27" s="193"/>
      <c r="I27" s="193"/>
      <c r="J27" s="195" t="s">
        <v>467</v>
      </c>
      <c r="K27" s="195"/>
      <c r="L27" s="195"/>
    </row>
    <row r="28" spans="2:12" s="159" customFormat="1" ht="17.25" customHeight="1">
      <c r="B28" s="197" t="s">
        <v>468</v>
      </c>
      <c r="C28" s="193"/>
      <c r="D28" s="198" t="s">
        <v>469</v>
      </c>
      <c r="E28" s="199"/>
      <c r="F28" s="197" t="s">
        <v>470</v>
      </c>
      <c r="G28" s="193"/>
      <c r="H28" s="198" t="s">
        <v>471</v>
      </c>
      <c r="I28" s="193"/>
      <c r="J28" s="197" t="s">
        <v>472</v>
      </c>
      <c r="K28" s="193"/>
      <c r="L28" s="198" t="s">
        <v>473</v>
      </c>
    </row>
    <row r="29" spans="2:12" s="159" customFormat="1" ht="17.25" customHeight="1">
      <c r="B29" s="201" t="s">
        <v>6422</v>
      </c>
      <c r="C29" s="202" t="s">
        <v>6423</v>
      </c>
      <c r="D29" s="203" t="s">
        <v>6424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479</v>
      </c>
      <c r="K29" s="202" t="s">
        <v>1880</v>
      </c>
      <c r="L29" s="203" t="s">
        <v>480</v>
      </c>
    </row>
    <row r="30" spans="2:12" s="159" customFormat="1" ht="17.25" customHeight="1">
      <c r="B30" s="201" t="s">
        <v>6425</v>
      </c>
      <c r="C30" s="202" t="s">
        <v>6426</v>
      </c>
      <c r="D30" s="203" t="s">
        <v>6427</v>
      </c>
      <c r="E30" s="197"/>
      <c r="F30" s="254" t="e">
        <f>#REF!</f>
        <v>#REF!</v>
      </c>
      <c r="G30" s="254" t="e">
        <f>#REF!</f>
        <v>#REF!</v>
      </c>
      <c r="H30" s="110" t="e">
        <f>#REF!</f>
        <v>#REF!</v>
      </c>
      <c r="I30" s="193"/>
      <c r="J30" s="201" t="s">
        <v>486</v>
      </c>
      <c r="K30" s="202" t="s">
        <v>1881</v>
      </c>
      <c r="L30" s="203" t="s">
        <v>487</v>
      </c>
    </row>
    <row r="31" spans="2:12" s="159" customFormat="1" ht="17.25" customHeight="1">
      <c r="B31" s="201" t="s">
        <v>1882</v>
      </c>
      <c r="C31" s="202" t="s">
        <v>6428</v>
      </c>
      <c r="D31" s="203" t="s">
        <v>1883</v>
      </c>
      <c r="E31" s="197"/>
      <c r="F31" s="254" t="e">
        <f>#REF!</f>
        <v>#REF!</v>
      </c>
      <c r="G31" s="254" t="e">
        <f>#REF!</f>
        <v>#REF!</v>
      </c>
      <c r="H31" s="110" t="e">
        <f>#REF!</f>
        <v>#REF!</v>
      </c>
      <c r="I31" s="193"/>
      <c r="J31" s="201" t="s">
        <v>1884</v>
      </c>
      <c r="K31" s="202" t="s">
        <v>1885</v>
      </c>
      <c r="L31" s="203" t="s">
        <v>1886</v>
      </c>
    </row>
    <row r="32" spans="2:12" s="159" customFormat="1" ht="17.25" customHeight="1">
      <c r="B32" s="201" t="s">
        <v>6429</v>
      </c>
      <c r="C32" s="202" t="s">
        <v>6430</v>
      </c>
      <c r="D32" s="203" t="s">
        <v>6431</v>
      </c>
      <c r="E32" s="197"/>
      <c r="F32" s="254" t="e">
        <f>#REF!</f>
        <v>#REF!</v>
      </c>
      <c r="G32" s="254" t="e">
        <f>#REF!</f>
        <v>#REF!</v>
      </c>
      <c r="H32" s="110" t="e">
        <f>#REF!</f>
        <v>#REF!</v>
      </c>
      <c r="I32" s="193"/>
      <c r="J32" s="201" t="s">
        <v>500</v>
      </c>
      <c r="K32" s="202" t="s">
        <v>1887</v>
      </c>
      <c r="L32" s="203" t="s">
        <v>501</v>
      </c>
    </row>
    <row r="33" spans="2:12" s="159" customFormat="1" ht="17.25" customHeight="1">
      <c r="B33" s="201" t="s">
        <v>481</v>
      </c>
      <c r="C33" s="202" t="s">
        <v>6432</v>
      </c>
      <c r="D33" s="203" t="s">
        <v>482</v>
      </c>
      <c r="E33" s="197"/>
      <c r="F33" s="201"/>
      <c r="G33" s="202"/>
      <c r="H33" s="203"/>
      <c r="I33" s="193"/>
      <c r="J33" s="201" t="s">
        <v>507</v>
      </c>
      <c r="K33" s="202" t="s">
        <v>1889</v>
      </c>
      <c r="L33" s="203" t="s">
        <v>508</v>
      </c>
    </row>
    <row r="34" spans="2:12" s="159" customFormat="1" ht="17.25" customHeight="1">
      <c r="B34" s="201" t="s">
        <v>6433</v>
      </c>
      <c r="C34" s="202" t="s">
        <v>6434</v>
      </c>
      <c r="D34" s="203" t="s">
        <v>6435</v>
      </c>
      <c r="E34" s="197"/>
      <c r="F34" s="201"/>
      <c r="G34" s="202"/>
      <c r="H34" s="203"/>
      <c r="I34" s="193"/>
      <c r="J34" s="201" t="s">
        <v>1892</v>
      </c>
      <c r="K34" s="202" t="s">
        <v>1893</v>
      </c>
      <c r="L34" s="203" t="s">
        <v>1894</v>
      </c>
    </row>
    <row r="35" spans="2:12" s="159" customFormat="1" ht="17.25" customHeight="1">
      <c r="B35" s="201" t="s">
        <v>6436</v>
      </c>
      <c r="C35" s="202" t="s">
        <v>6437</v>
      </c>
      <c r="D35" s="203" t="s">
        <v>6438</v>
      </c>
      <c r="E35" s="197"/>
      <c r="F35" s="196"/>
      <c r="G35" s="196"/>
      <c r="H35" s="196"/>
      <c r="I35" s="193"/>
      <c r="J35" s="201"/>
      <c r="K35" s="202"/>
      <c r="L35" s="203"/>
    </row>
    <row r="36" spans="2:12" s="159" customFormat="1" ht="17.25" customHeight="1">
      <c r="B36" s="201" t="s">
        <v>6439</v>
      </c>
      <c r="C36" s="202" t="s">
        <v>6440</v>
      </c>
      <c r="D36" s="203" t="s">
        <v>6441</v>
      </c>
      <c r="E36" s="197"/>
      <c r="F36" s="201"/>
      <c r="G36" s="197"/>
      <c r="H36" s="203"/>
      <c r="I36" s="193"/>
      <c r="J36" s="197"/>
      <c r="K36" s="193"/>
      <c r="L36" s="198"/>
    </row>
    <row r="37" spans="2:12" ht="17.25" customHeight="1">
      <c r="B37" s="196"/>
      <c r="C37" s="196"/>
      <c r="D37" s="204"/>
      <c r="E37" s="204"/>
      <c r="F37" s="201"/>
      <c r="G37" s="197"/>
      <c r="H37" s="203"/>
      <c r="I37" s="193"/>
      <c r="J37" s="18"/>
      <c r="K37" s="18"/>
      <c r="L37" s="18"/>
    </row>
    <row r="38" spans="2:12" ht="17.25" customHeight="1">
      <c r="B38" s="193" t="s">
        <v>1897</v>
      </c>
      <c r="C38" s="193" t="s">
        <v>1898</v>
      </c>
      <c r="D38" s="205"/>
      <c r="E38" s="193"/>
      <c r="F38" s="193" t="s">
        <v>1899</v>
      </c>
      <c r="G38" s="206" t="s">
        <v>1900</v>
      </c>
      <c r="H38" s="196"/>
      <c r="I38" s="193"/>
      <c r="J38" s="193" t="s">
        <v>1899</v>
      </c>
      <c r="K38" s="193" t="s">
        <v>1901</v>
      </c>
      <c r="L38" s="196"/>
    </row>
  </sheetData>
  <customSheetViews>
    <customSheetView guid="{1ECD3B71-3848-4973-92B4-4B4B149BC657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1"/>
      <headerFooter>
        <oddFooter>&amp;L&amp;1#&amp;"Calibri"&amp;10 Sensitivity: Public</oddFooter>
      </headerFooter>
    </customSheetView>
    <customSheetView guid="{3FEF6608-25EF-43D8-8468-19FFFC3BCE74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2"/>
      <headerFooter>
        <oddFooter>&amp;L&amp;1#&amp;"Calibri"&amp;10 Sensitivity: Public</oddFooter>
      </headerFooter>
    </customSheetView>
    <customSheetView guid="{8773B614-CBE7-474E-B57F-0A27A3791CF3}" scale="85" showPageBreaks="1" fitToPage="1" state="hidden" view="pageBreakPreview">
      <selection activeCell="D8" sqref="D8"/>
      <pageMargins left="0" right="0" top="0" bottom="0" header="0" footer="0"/>
      <pageSetup paperSize="9" scale="67" orientation="landscape" r:id="rId3"/>
      <headerFooter>
        <oddFooter>&amp;L&amp;1#&amp;"Calibri"&amp;10 Sensitivity: Public</oddFooter>
      </headerFooter>
    </customSheetView>
    <customSheetView guid="{1BFD2ADD-60C4-4334-9BDE-E3C6DD17BEED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4"/>
      <headerFooter>
        <oddFooter>&amp;L&amp;1#&amp;"Calibri"&amp;10 Sensitivity: Public</oddFooter>
      </headerFooter>
    </customSheetView>
    <customSheetView guid="{7D3CEC1C-CCEC-4C4E-963E-DDD8383A68C1}" scale="85" showPageBreaks="1" fitToPage="1" state="hidden" view="pageBreakPreview">
      <selection activeCell="B16" sqref="B16"/>
      <pageMargins left="0" right="0" top="0" bottom="0" header="0" footer="0"/>
      <pageSetup paperSize="9" scale="65" orientation="landscape" r:id="rId5"/>
      <headerFooter>
        <oddFooter>&amp;L&amp;1#&amp;"Calibri"&amp;10 Sensitivity: Public</oddFooter>
      </headerFooter>
    </customSheetView>
    <customSheetView guid="{03DD319B-D6A9-4830-871F-6D56EEAA4879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6"/>
      <headerFooter>
        <oddFooter>&amp;L&amp;1#&amp;"Calibri"&amp;10 Sensitivity: Public</oddFooter>
      </headerFooter>
    </customSheetView>
    <customSheetView guid="{6B324A58-5A89-471C-AD21-0822EB95E67E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7"/>
      <headerFooter>
        <oddFooter>&amp;L&amp;1#&amp;"Calibri"&amp;10 Sensitivity: Public</oddFooter>
      </headerFooter>
    </customSheetView>
    <customSheetView guid="{613E785B-CD51-494D-B041-E8D30BF6F1EC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8"/>
      <headerFooter>
        <oddFooter>&amp;L&amp;1#&amp;"Calibri"&amp;10 Sensitivity: Public</oddFooter>
      </headerFooter>
    </customSheetView>
  </customSheetViews>
  <hyperlinks>
    <hyperlink ref="D32" r:id="rId9" display="williewong@msca.com.sg" xr:uid="{00000000-0004-0000-1C00-000000000000}"/>
    <hyperlink ref="D33" r:id="rId10" display="nlew@msca.com.sg" xr:uid="{00000000-0004-0000-1C00-000001000000}"/>
    <hyperlink ref="D34" r:id="rId11" display="jasonlim@msca.com.sg" xr:uid="{00000000-0004-0000-1C00-000002000000}"/>
    <hyperlink ref="H28" r:id="rId12" display="custsvc@msca.com.sg" xr:uid="{00000000-0004-0000-1C00-000003000000}"/>
    <hyperlink ref="D36" r:id="rId13" display="hlnguyen@msca.com.sg" xr:uid="{00000000-0004-0000-1C00-000004000000}"/>
    <hyperlink ref="L34" r:id="rId14" display="ytluo@msca.com.sg" xr:uid="{00000000-0004-0000-1C00-000005000000}"/>
    <hyperlink ref="L28" r:id="rId15" display="sinexp@msca.com.sg" xr:uid="{00000000-0004-0000-1C00-000006000000}"/>
    <hyperlink ref="L33" r:id="rId16" display="kslim@msca.com.sg" xr:uid="{00000000-0004-0000-1C00-000007000000}"/>
    <hyperlink ref="D35" r:id="rId17" display="jfong@msca.com.sg " xr:uid="{00000000-0004-0000-1C00-000008000000}"/>
    <hyperlink ref="L32" r:id="rId18" display="mailto:skoh@msca.com.sg" xr:uid="{00000000-0004-0000-1C00-000009000000}"/>
    <hyperlink ref="D31" r:id="rId19" display="nlee@msca.com.sg" xr:uid="{00000000-0004-0000-1C00-00000A000000}"/>
    <hyperlink ref="D30" r:id="rId20" display="klee@msca.com.sg" xr:uid="{00000000-0004-0000-1C00-00000B000000}"/>
    <hyperlink ref="D28" r:id="rId21" display="mktg-dept@msca.com.sg" xr:uid="{00000000-0004-0000-1C00-00000C000000}"/>
  </hyperlinks>
  <pageMargins left="0.7" right="0.7" top="0.75" bottom="0.75" header="0.3" footer="0.3"/>
  <pageSetup paperSize="9" scale="67" orientation="landscape" r:id="rId22"/>
  <headerFooter>
    <oddFooter>&amp;L_x000D_&amp;1#&amp;"Calibri"&amp;10&amp;K000000 Sensitivity: Public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44">
    <tabColor theme="8" tint="0.59999389629810485"/>
    <pageSetUpPr fitToPage="1"/>
  </sheetPr>
  <dimension ref="A2:L28"/>
  <sheetViews>
    <sheetView view="pageBreakPreview" zoomScale="85" zoomScaleNormal="70" zoomScaleSheetLayoutView="100" workbookViewId="0">
      <selection activeCell="F15" sqref="F15"/>
    </sheetView>
  </sheetViews>
  <sheetFormatPr defaultColWidth="9.140625" defaultRowHeight="17.25" customHeight="1"/>
  <cols>
    <col min="1" max="1" width="15.7109375" style="211" customWidth="1"/>
    <col min="2" max="2" width="27.85546875" style="145" customWidth="1"/>
    <col min="3" max="3" width="16.140625" style="145" customWidth="1"/>
    <col min="4" max="4" width="16" style="145" customWidth="1"/>
    <col min="5" max="8" width="16.5703125" style="145" customWidth="1"/>
    <col min="9" max="9" width="19.28515625" style="133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7" ht="17.25" customHeight="1">
      <c r="B2" s="8" t="s">
        <v>6066</v>
      </c>
    </row>
    <row r="3" spans="2:7" ht="17.25" customHeight="1">
      <c r="B3" s="165"/>
    </row>
    <row r="4" spans="2:7" ht="17.25" customHeight="1">
      <c r="C4" s="313" t="s">
        <v>6691</v>
      </c>
      <c r="D4" s="147"/>
      <c r="E4" s="147"/>
      <c r="F4" s="147"/>
      <c r="G4" s="147"/>
    </row>
    <row r="5" spans="2:7" ht="17.25" customHeight="1">
      <c r="B5" s="148"/>
      <c r="C5" s="176"/>
      <c r="D5" s="148"/>
      <c r="E5" s="148"/>
      <c r="F5" s="148"/>
      <c r="G5" s="148"/>
    </row>
    <row r="6" spans="2:7" ht="31.5" customHeight="1">
      <c r="B6" s="183"/>
      <c r="C6" s="351"/>
      <c r="D6" s="1675" t="s">
        <v>1971</v>
      </c>
      <c r="E6" s="163" t="s">
        <v>147</v>
      </c>
      <c r="F6" s="163" t="s">
        <v>6692</v>
      </c>
      <c r="G6" s="163" t="s">
        <v>114</v>
      </c>
    </row>
    <row r="7" spans="2:7" ht="17.25" customHeight="1">
      <c r="B7" s="152" t="s">
        <v>249</v>
      </c>
      <c r="C7" s="152" t="s">
        <v>250</v>
      </c>
      <c r="D7" s="1675"/>
      <c r="E7" s="332" t="s">
        <v>64</v>
      </c>
      <c r="F7" s="332" t="s">
        <v>77</v>
      </c>
      <c r="G7" s="332" t="s">
        <v>2583</v>
      </c>
    </row>
    <row r="8" spans="2:7" ht="17.25" customHeight="1">
      <c r="B8" s="171" t="s">
        <v>6693</v>
      </c>
      <c r="C8" s="189" t="s">
        <v>6694</v>
      </c>
      <c r="D8" s="320">
        <v>43997</v>
      </c>
      <c r="E8" s="320">
        <f t="shared" ref="E8" si="0">D8+7</f>
        <v>44004</v>
      </c>
      <c r="F8" s="320">
        <f t="shared" ref="F8" si="1">D8+10</f>
        <v>44007</v>
      </c>
      <c r="G8" s="320">
        <f t="shared" ref="G8" si="2">D8+12</f>
        <v>44009</v>
      </c>
    </row>
    <row r="9" spans="2:7" ht="17.25" customHeight="1">
      <c r="B9" s="171" t="s">
        <v>6695</v>
      </c>
      <c r="C9" s="189" t="s">
        <v>6696</v>
      </c>
      <c r="D9" s="320">
        <f>D8+7</f>
        <v>44004</v>
      </c>
      <c r="E9" s="320">
        <f t="shared" ref="E9" si="3">D9+7</f>
        <v>44011</v>
      </c>
      <c r="F9" s="320">
        <f t="shared" ref="F9" si="4">D9+10</f>
        <v>44014</v>
      </c>
      <c r="G9" s="320">
        <f t="shared" ref="G9" si="5">D9+12</f>
        <v>44016</v>
      </c>
    </row>
    <row r="10" spans="2:7" ht="17.25" customHeight="1">
      <c r="B10" s="171" t="s">
        <v>6697</v>
      </c>
      <c r="C10" s="189" t="s">
        <v>6698</v>
      </c>
      <c r="D10" s="320">
        <f>D9+7</f>
        <v>44011</v>
      </c>
      <c r="E10" s="320">
        <f t="shared" ref="E10" si="6">D10+7</f>
        <v>44018</v>
      </c>
      <c r="F10" s="320">
        <f t="shared" ref="F10" si="7">D10+10</f>
        <v>44021</v>
      </c>
      <c r="G10" s="320">
        <f t="shared" ref="G10" si="8">D10+12</f>
        <v>44023</v>
      </c>
    </row>
    <row r="11" spans="2:7" ht="17.25" customHeight="1">
      <c r="B11" s="171" t="s">
        <v>6699</v>
      </c>
      <c r="C11" s="189" t="s">
        <v>6700</v>
      </c>
      <c r="D11" s="320">
        <v>44025</v>
      </c>
      <c r="E11" s="320">
        <f t="shared" ref="E11:E13" si="9">D11+7</f>
        <v>44032</v>
      </c>
      <c r="F11" s="320">
        <f t="shared" ref="F11:F13" si="10">D11+10</f>
        <v>44035</v>
      </c>
      <c r="G11" s="320">
        <f t="shared" ref="G11:G13" si="11">D11+12</f>
        <v>44037</v>
      </c>
    </row>
    <row r="12" spans="2:7" ht="17.25" customHeight="1">
      <c r="B12" s="171" t="s">
        <v>6701</v>
      </c>
      <c r="C12" s="189" t="s">
        <v>6702</v>
      </c>
      <c r="D12" s="320">
        <f t="shared" ref="D12:D13" si="12">D11+7</f>
        <v>44032</v>
      </c>
      <c r="E12" s="320">
        <f t="shared" si="9"/>
        <v>44039</v>
      </c>
      <c r="F12" s="320">
        <f t="shared" si="10"/>
        <v>44042</v>
      </c>
      <c r="G12" s="320">
        <f t="shared" si="11"/>
        <v>44044</v>
      </c>
    </row>
    <row r="13" spans="2:7" ht="17.25" customHeight="1">
      <c r="B13" s="171" t="s">
        <v>6703</v>
      </c>
      <c r="C13" s="189" t="s">
        <v>6704</v>
      </c>
      <c r="D13" s="320">
        <f t="shared" si="12"/>
        <v>44039</v>
      </c>
      <c r="E13" s="320">
        <f t="shared" si="9"/>
        <v>44046</v>
      </c>
      <c r="F13" s="320">
        <f t="shared" si="10"/>
        <v>44049</v>
      </c>
      <c r="G13" s="320">
        <f t="shared" si="11"/>
        <v>44051</v>
      </c>
    </row>
    <row r="14" spans="2:7" ht="17.25" customHeight="1">
      <c r="B14" s="157" t="s">
        <v>464</v>
      </c>
      <c r="C14" s="185"/>
      <c r="D14" s="155"/>
      <c r="E14" s="155"/>
      <c r="F14" s="155"/>
      <c r="G14" s="148"/>
    </row>
    <row r="17" spans="2:12" s="159" customFormat="1" ht="17.25" customHeight="1">
      <c r="B17" s="192" t="s">
        <v>465</v>
      </c>
      <c r="C17" s="193"/>
      <c r="D17" s="193"/>
      <c r="E17" s="194"/>
      <c r="F17" s="195" t="s">
        <v>1879</v>
      </c>
      <c r="G17" s="195"/>
      <c r="H17" s="193"/>
      <c r="I17" s="197"/>
      <c r="J17" s="195" t="s">
        <v>467</v>
      </c>
      <c r="K17" s="195"/>
      <c r="L17" s="195"/>
    </row>
    <row r="18" spans="2:12" s="159" customFormat="1" ht="17.25" customHeight="1">
      <c r="B18" s="197" t="s">
        <v>468</v>
      </c>
      <c r="C18" s="193"/>
      <c r="D18" s="198" t="s">
        <v>469</v>
      </c>
      <c r="E18" s="199"/>
      <c r="F18" s="197" t="s">
        <v>470</v>
      </c>
      <c r="G18" s="193"/>
      <c r="H18" s="198" t="s">
        <v>471</v>
      </c>
      <c r="I18" s="197"/>
      <c r="J18" s="197" t="s">
        <v>472</v>
      </c>
      <c r="K18" s="193"/>
      <c r="L18" s="198" t="s">
        <v>473</v>
      </c>
    </row>
    <row r="19" spans="2:12" s="159" customFormat="1" ht="17.25" customHeight="1">
      <c r="B19" s="201" t="s">
        <v>6422</v>
      </c>
      <c r="C19" s="202" t="s">
        <v>6423</v>
      </c>
      <c r="D19" s="203" t="s">
        <v>6424</v>
      </c>
      <c r="E19" s="197"/>
      <c r="F19" s="254" t="e">
        <f>#REF!</f>
        <v>#REF!</v>
      </c>
      <c r="G19" s="254" t="e">
        <f>#REF!</f>
        <v>#REF!</v>
      </c>
      <c r="H19" s="110" t="e">
        <f>#REF!</f>
        <v>#REF!</v>
      </c>
      <c r="I19" s="197"/>
      <c r="J19" s="201" t="s">
        <v>479</v>
      </c>
      <c r="K19" s="202" t="s">
        <v>1880</v>
      </c>
      <c r="L19" s="203" t="s">
        <v>480</v>
      </c>
    </row>
    <row r="20" spans="2:12" s="159" customFormat="1" ht="17.25" customHeight="1">
      <c r="B20" s="201" t="s">
        <v>6425</v>
      </c>
      <c r="C20" s="202" t="s">
        <v>6426</v>
      </c>
      <c r="D20" s="203" t="s">
        <v>6427</v>
      </c>
      <c r="E20" s="197"/>
      <c r="F20" s="254" t="e">
        <f>#REF!</f>
        <v>#REF!</v>
      </c>
      <c r="G20" s="254" t="e">
        <f>#REF!</f>
        <v>#REF!</v>
      </c>
      <c r="H20" s="110" t="e">
        <f>#REF!</f>
        <v>#REF!</v>
      </c>
      <c r="I20" s="197"/>
      <c r="J20" s="201" t="s">
        <v>486</v>
      </c>
      <c r="K20" s="202" t="s">
        <v>1881</v>
      </c>
      <c r="L20" s="203" t="s">
        <v>487</v>
      </c>
    </row>
    <row r="21" spans="2:12" s="159" customFormat="1" ht="17.25" customHeight="1">
      <c r="B21" s="201" t="s">
        <v>1882</v>
      </c>
      <c r="C21" s="202" t="s">
        <v>6428</v>
      </c>
      <c r="D21" s="203" t="s">
        <v>1883</v>
      </c>
      <c r="E21" s="197"/>
      <c r="F21" s="254" t="e">
        <f>#REF!</f>
        <v>#REF!</v>
      </c>
      <c r="G21" s="254" t="e">
        <f>#REF!</f>
        <v>#REF!</v>
      </c>
      <c r="H21" s="110" t="e">
        <f>#REF!</f>
        <v>#REF!</v>
      </c>
      <c r="I21" s="197"/>
      <c r="J21" s="201" t="s">
        <v>1884</v>
      </c>
      <c r="K21" s="202" t="s">
        <v>1885</v>
      </c>
      <c r="L21" s="203" t="s">
        <v>1886</v>
      </c>
    </row>
    <row r="22" spans="2:12" s="159" customFormat="1" ht="17.25" customHeight="1">
      <c r="B22" s="201" t="s">
        <v>6429</v>
      </c>
      <c r="C22" s="202" t="s">
        <v>6430</v>
      </c>
      <c r="D22" s="203" t="s">
        <v>6431</v>
      </c>
      <c r="E22" s="197"/>
      <c r="F22" s="254" t="e">
        <f>#REF!</f>
        <v>#REF!</v>
      </c>
      <c r="G22" s="254" t="e">
        <f>#REF!</f>
        <v>#REF!</v>
      </c>
      <c r="H22" s="110" t="e">
        <f>#REF!</f>
        <v>#REF!</v>
      </c>
      <c r="I22" s="197"/>
      <c r="J22" s="201" t="s">
        <v>500</v>
      </c>
      <c r="K22" s="202" t="s">
        <v>1887</v>
      </c>
      <c r="L22" s="203" t="s">
        <v>501</v>
      </c>
    </row>
    <row r="23" spans="2:12" s="159" customFormat="1" ht="17.25" customHeight="1">
      <c r="B23" s="201" t="s">
        <v>481</v>
      </c>
      <c r="C23" s="202" t="s">
        <v>6432</v>
      </c>
      <c r="D23" s="203" t="s">
        <v>482</v>
      </c>
      <c r="E23" s="197"/>
      <c r="F23" s="201"/>
      <c r="G23" s="202"/>
      <c r="H23" s="203"/>
      <c r="I23" s="197"/>
      <c r="J23" s="201" t="s">
        <v>507</v>
      </c>
      <c r="K23" s="202" t="s">
        <v>1889</v>
      </c>
      <c r="L23" s="203" t="s">
        <v>508</v>
      </c>
    </row>
    <row r="24" spans="2:12" s="159" customFormat="1" ht="17.25" customHeight="1">
      <c r="B24" s="201" t="s">
        <v>6433</v>
      </c>
      <c r="C24" s="202" t="s">
        <v>6434</v>
      </c>
      <c r="D24" s="203" t="s">
        <v>6435</v>
      </c>
      <c r="E24" s="197"/>
      <c r="F24" s="201"/>
      <c r="G24" s="202"/>
      <c r="H24" s="203"/>
      <c r="I24" s="197"/>
      <c r="J24" s="201" t="s">
        <v>1892</v>
      </c>
      <c r="K24" s="202" t="s">
        <v>1893</v>
      </c>
      <c r="L24" s="203" t="s">
        <v>1894</v>
      </c>
    </row>
    <row r="25" spans="2:12" s="159" customFormat="1" ht="17.25" customHeight="1">
      <c r="B25" s="201" t="s">
        <v>6436</v>
      </c>
      <c r="C25" s="202" t="s">
        <v>6437</v>
      </c>
      <c r="D25" s="203" t="s">
        <v>6438</v>
      </c>
      <c r="E25" s="197"/>
      <c r="F25" s="196"/>
      <c r="G25" s="196"/>
      <c r="H25" s="196"/>
      <c r="I25" s="197"/>
      <c r="J25" s="201"/>
      <c r="K25" s="202"/>
      <c r="L25" s="203"/>
    </row>
    <row r="26" spans="2:12" s="159" customFormat="1" ht="17.25" customHeight="1">
      <c r="B26" s="201" t="s">
        <v>6439</v>
      </c>
      <c r="C26" s="202" t="s">
        <v>6440</v>
      </c>
      <c r="D26" s="203" t="s">
        <v>6441</v>
      </c>
      <c r="E26" s="197"/>
      <c r="F26" s="201"/>
      <c r="G26" s="197"/>
      <c r="H26" s="203"/>
      <c r="I26" s="197"/>
      <c r="J26" s="197"/>
      <c r="K26" s="193"/>
      <c r="L26" s="198"/>
    </row>
    <row r="27" spans="2:12" ht="17.25" customHeight="1">
      <c r="B27" s="196"/>
      <c r="C27" s="196"/>
      <c r="D27" s="204"/>
      <c r="E27" s="204"/>
      <c r="F27" s="201"/>
      <c r="G27" s="197"/>
      <c r="H27" s="203"/>
      <c r="I27" s="197"/>
      <c r="J27" s="18"/>
      <c r="K27" s="18"/>
      <c r="L27" s="18"/>
    </row>
    <row r="28" spans="2:12" ht="17.25" customHeight="1">
      <c r="B28" s="193" t="s">
        <v>1897</v>
      </c>
      <c r="C28" s="193" t="s">
        <v>1898</v>
      </c>
      <c r="D28" s="205"/>
      <c r="E28" s="193"/>
      <c r="F28" s="193" t="s">
        <v>1899</v>
      </c>
      <c r="G28" s="206" t="s">
        <v>1900</v>
      </c>
      <c r="H28" s="196"/>
      <c r="I28" s="197"/>
      <c r="J28" s="193" t="s">
        <v>1899</v>
      </c>
      <c r="K28" s="193" t="s">
        <v>1901</v>
      </c>
      <c r="L28" s="196"/>
    </row>
  </sheetData>
  <customSheetViews>
    <customSheetView guid="{1ECD3B71-3848-4973-92B4-4B4B149BC657}" scale="85" showPageBreaks="1" fitToPage="1" view="pageBreakPreview">
      <selection activeCell="C15" sqref="C15"/>
      <pageMargins left="0" right="0" top="0" bottom="0" header="0" footer="0"/>
      <pageSetup paperSize="9" scale="62" orientation="landscape" r:id="rId1"/>
      <headerFooter>
        <oddFooter>&amp;L&amp;1#&amp;"Calibri"&amp;10 Sensitivity: Public</oddFooter>
      </headerFooter>
    </customSheetView>
    <customSheetView guid="{3485952D-0C31-4884-9EDF-552F3D1B124B}" scale="85" showPageBreaks="1" fitToPage="1" view="pageBreakPreview">
      <selection activeCell="J17" sqref="J17"/>
      <pageMargins left="0" right="0" top="0" bottom="0" header="0" footer="0"/>
      <pageSetup paperSize="9" scale="64" orientation="landscape" r:id="rId2"/>
      <headerFooter>
        <oddFooter>&amp;L&amp;1#&amp;"Calibri"&amp;10 Sensitivity: Internal</oddFooter>
      </headerFooter>
    </customSheetView>
    <customSheetView guid="{3FEF6608-25EF-43D8-8468-19FFFC3BCE74}" scale="85" showPageBreaks="1" fitToPage="1" view="pageBreakPreview">
      <selection activeCell="D13" sqref="D13"/>
      <pageMargins left="0" right="0" top="0" bottom="0" header="0" footer="0"/>
      <pageSetup paperSize="9" scale="64" orientation="landscape" r:id="rId3"/>
      <headerFooter>
        <oddFooter>&amp;L&amp;1#&amp;"Calibri"&amp;10 Sensitivity: Internal</oddFooter>
      </headerFooter>
    </customSheetView>
    <customSheetView guid="{8773B614-CBE7-474E-B57F-0A27A3791CF3}" scale="85" showPageBreaks="1" fitToPage="1" view="pageBreakPreview">
      <selection activeCell="D8" sqref="D8"/>
      <pageMargins left="0" right="0" top="0" bottom="0" header="0" footer="0"/>
      <pageSetup paperSize="9" scale="62" orientation="landscape" r:id="rId4"/>
      <headerFooter>
        <oddFooter>&amp;L&amp;1#&amp;"Calibri"&amp;10 Sensitivity: Internal</oddFooter>
      </headerFooter>
    </customSheetView>
    <customSheetView guid="{1BFD2ADD-60C4-4334-9BDE-E3C6DD17BEED}" scale="85" showPageBreaks="1" fitToPage="1" view="pageBreakPreview">
      <selection activeCell="I14" sqref="I14"/>
      <pageMargins left="0" right="0" top="0" bottom="0" header="0" footer="0"/>
      <pageSetup paperSize="9" scale="62" orientation="landscape" r:id="rId5"/>
      <headerFooter>
        <oddFooter>&amp;L&amp;1#&amp;"Calibri"&amp;10 Sensitivity: Public</oddFooter>
      </headerFooter>
    </customSheetView>
    <customSheetView guid="{7D3CEC1C-CCEC-4C4E-963E-DDD8383A68C1}" scale="85" showPageBreaks="1" fitToPage="1" view="pageBreakPreview">
      <selection activeCell="I14" sqref="I14"/>
      <pageMargins left="0" right="0" top="0" bottom="0" header="0" footer="0"/>
      <pageSetup paperSize="9" scale="61" orientation="landscape" r:id="rId6"/>
      <headerFooter>
        <oddFooter>&amp;L&amp;1#&amp;"Calibri"&amp;10 Sensitivity: Public</oddFooter>
      </headerFooter>
    </customSheetView>
    <customSheetView guid="{03DD319B-D6A9-4830-871F-6D56EEAA4879}" scale="85" showPageBreaks="1" fitToPage="1" view="pageBreakPreview">
      <selection activeCell="R45" sqref="R45"/>
      <pageMargins left="0" right="0" top="0" bottom="0" header="0" footer="0"/>
      <pageSetup paperSize="9" scale="62" orientation="landscape" r:id="rId7"/>
      <headerFooter>
        <oddFooter>&amp;L&amp;1#&amp;"Calibri"&amp;10 Sensitivity: Public</oddFooter>
      </headerFooter>
    </customSheetView>
    <customSheetView guid="{6B324A58-5A89-471C-AD21-0822EB95E67E}" scale="85" showPageBreaks="1" fitToPage="1" view="pageBreakPreview">
      <selection activeCell="I18" sqref="I18"/>
      <pageMargins left="0" right="0" top="0" bottom="0" header="0" footer="0"/>
      <pageSetup paperSize="9" scale="62" orientation="landscape" r:id="rId8"/>
      <headerFooter>
        <oddFooter>&amp;L&amp;1#&amp;"Calibri"&amp;10 Sensitivity: Public</oddFooter>
      </headerFooter>
    </customSheetView>
    <customSheetView guid="{613E785B-CD51-494D-B041-E8D30BF6F1EC}" scale="85" showPageBreaks="1" fitToPage="1" view="pageBreakPreview">
      <selection activeCell="I18" sqref="I18"/>
      <pageMargins left="0" right="0" top="0" bottom="0" header="0" footer="0"/>
      <pageSetup paperSize="9" scale="62" orientation="landscape" r:id="rId9"/>
      <headerFooter>
        <oddFooter>&amp;L&amp;1#&amp;"Calibri"&amp;10 Sensitivity: Public</oddFooter>
      </headerFooter>
    </customSheetView>
  </customSheetViews>
  <mergeCells count="1">
    <mergeCell ref="D6:D7"/>
  </mergeCells>
  <hyperlinks>
    <hyperlink ref="D22" r:id="rId10" display="williewong@msca.com.sg" xr:uid="{00000000-0004-0000-1D00-000000000000}"/>
    <hyperlink ref="D23" r:id="rId11" display="nlew@msca.com.sg" xr:uid="{00000000-0004-0000-1D00-000001000000}"/>
    <hyperlink ref="D24" r:id="rId12" display="jasonlim@msca.com.sg" xr:uid="{00000000-0004-0000-1D00-000002000000}"/>
    <hyperlink ref="H18" r:id="rId13" display="custsvc@msca.com.sg" xr:uid="{00000000-0004-0000-1D00-000003000000}"/>
    <hyperlink ref="D26" r:id="rId14" display="hlnguyen@msca.com.sg" xr:uid="{00000000-0004-0000-1D00-000004000000}"/>
    <hyperlink ref="L24" r:id="rId15" display="ytluo@msca.com.sg" xr:uid="{00000000-0004-0000-1D00-000005000000}"/>
    <hyperlink ref="L18" r:id="rId16" display="sinexp@msca.com.sg" xr:uid="{00000000-0004-0000-1D00-000006000000}"/>
    <hyperlink ref="L23" r:id="rId17" display="kslim@msca.com.sg" xr:uid="{00000000-0004-0000-1D00-000007000000}"/>
    <hyperlink ref="D25" r:id="rId18" display="jfong@msca.com.sg " xr:uid="{00000000-0004-0000-1D00-000008000000}"/>
    <hyperlink ref="L22" r:id="rId19" display="mailto:skoh@msca.com.sg" xr:uid="{00000000-0004-0000-1D00-000009000000}"/>
    <hyperlink ref="D21" r:id="rId20" display="nlee@msca.com.sg" xr:uid="{00000000-0004-0000-1D00-00000A000000}"/>
    <hyperlink ref="D20" r:id="rId21" display="klee@msca.com.sg" xr:uid="{00000000-0004-0000-1D00-00000B000000}"/>
    <hyperlink ref="D18" r:id="rId22" display="mktg-dept@msca.com.sg" xr:uid="{00000000-0004-0000-1D00-00000C000000}"/>
  </hyperlinks>
  <pageMargins left="0.7" right="0.7" top="0.75" bottom="0.75" header="0.3" footer="0.3"/>
  <pageSetup paperSize="9" scale="62" orientation="landscape" r:id="rId23"/>
  <headerFooter>
    <oddFooter>&amp;L_x000D_&amp;1#&amp;"Calibri"&amp;10&amp;K000000 Sensitivity: Public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45">
    <tabColor theme="8" tint="0.39997558519241921"/>
    <pageSetUpPr fitToPage="1"/>
  </sheetPr>
  <dimension ref="A2:N73"/>
  <sheetViews>
    <sheetView zoomScale="80" zoomScaleNormal="80" zoomScaleSheetLayoutView="75" workbookViewId="0">
      <selection activeCell="B39" sqref="B39:E45"/>
    </sheetView>
  </sheetViews>
  <sheetFormatPr defaultColWidth="9.140625" defaultRowHeight="17.25" customHeight="1"/>
  <cols>
    <col min="1" max="1" width="19" style="341" customWidth="1"/>
    <col min="2" max="2" width="25.85546875" style="145" customWidth="1"/>
    <col min="3" max="3" width="14" style="145" customWidth="1"/>
    <col min="4" max="4" width="15.85546875" style="145" customWidth="1"/>
    <col min="5" max="5" width="18.42578125" style="145" customWidth="1"/>
    <col min="6" max="6" width="19.85546875" style="145" customWidth="1"/>
    <col min="7" max="7" width="20" style="145" customWidth="1"/>
    <col min="8" max="8" width="18.7109375" style="145" customWidth="1"/>
    <col min="9" max="9" width="19.28515625" style="145" customWidth="1"/>
    <col min="10" max="10" width="21" style="149" customWidth="1"/>
    <col min="11" max="11" width="19" style="149" customWidth="1"/>
    <col min="12" max="12" width="18.42578125" style="149" customWidth="1"/>
    <col min="13" max="13" width="4.140625" style="149" customWidth="1"/>
    <col min="14" max="14" width="19.28515625" style="149" customWidth="1"/>
    <col min="15" max="16384" width="9.140625" style="149"/>
  </cols>
  <sheetData>
    <row r="2" spans="1:14" s="168" customFormat="1" ht="17.25" customHeight="1">
      <c r="A2" s="340"/>
      <c r="B2" s="8" t="s">
        <v>5935</v>
      </c>
      <c r="C2" s="11"/>
      <c r="D2" s="11"/>
      <c r="E2" s="11"/>
      <c r="F2" s="11"/>
      <c r="G2" s="11"/>
      <c r="H2" s="11"/>
      <c r="I2" s="11"/>
    </row>
    <row r="3" spans="1:14" ht="17.25" customHeight="1">
      <c r="B3" s="165"/>
    </row>
    <row r="4" spans="1:14" ht="17.25" customHeight="1">
      <c r="A4" s="1678" t="s">
        <v>6705</v>
      </c>
      <c r="B4" s="1678"/>
      <c r="C4" s="1678"/>
      <c r="D4" s="1678"/>
      <c r="E4" s="1678"/>
      <c r="F4" s="1678"/>
      <c r="G4" s="147"/>
      <c r="H4" s="147"/>
      <c r="I4" s="147"/>
    </row>
    <row r="5" spans="1:14" ht="17.25" customHeight="1">
      <c r="B5" s="350"/>
      <c r="C5" s="148"/>
      <c r="D5" s="148"/>
      <c r="E5" s="148"/>
      <c r="F5" s="148"/>
      <c r="G5" s="148"/>
      <c r="H5" s="148"/>
      <c r="I5" s="148"/>
    </row>
    <row r="6" spans="1:14" ht="25.5" customHeight="1">
      <c r="A6" s="342"/>
      <c r="B6" s="386" t="s">
        <v>5939</v>
      </c>
      <c r="C6" s="169" t="s">
        <v>6450</v>
      </c>
      <c r="D6" s="1675" t="s">
        <v>1971</v>
      </c>
      <c r="E6" s="163" t="s">
        <v>147</v>
      </c>
      <c r="F6" s="163" t="s">
        <v>176</v>
      </c>
      <c r="G6" s="163" t="s">
        <v>6075</v>
      </c>
      <c r="H6" s="318" t="s">
        <v>6706</v>
      </c>
      <c r="I6" s="318" t="s">
        <v>114</v>
      </c>
      <c r="J6" s="318" t="s">
        <v>103</v>
      </c>
      <c r="K6" s="318" t="s">
        <v>132</v>
      </c>
      <c r="L6" s="318" t="s">
        <v>97</v>
      </c>
      <c r="M6" s="146"/>
      <c r="N6" s="337" t="s">
        <v>6077</v>
      </c>
    </row>
    <row r="7" spans="1:14" ht="17.25" customHeight="1">
      <c r="A7" s="342"/>
      <c r="B7" s="152" t="s">
        <v>249</v>
      </c>
      <c r="C7" s="152" t="s">
        <v>250</v>
      </c>
      <c r="D7" s="1675"/>
      <c r="E7" s="332" t="s">
        <v>64</v>
      </c>
      <c r="F7" s="332" t="s">
        <v>204</v>
      </c>
      <c r="G7" s="332" t="s">
        <v>53</v>
      </c>
      <c r="H7" s="319" t="s">
        <v>86</v>
      </c>
      <c r="I7" s="319" t="s">
        <v>58</v>
      </c>
      <c r="J7" s="319" t="s">
        <v>67</v>
      </c>
      <c r="K7" s="319" t="s">
        <v>141</v>
      </c>
      <c r="L7" s="319" t="s">
        <v>129</v>
      </c>
      <c r="M7" s="145"/>
      <c r="N7" s="146"/>
    </row>
    <row r="8" spans="1:14" ht="17.25" hidden="1" customHeight="1">
      <c r="B8" s="354" t="s">
        <v>6707</v>
      </c>
      <c r="C8" s="355" t="s">
        <v>6708</v>
      </c>
      <c r="D8" s="353">
        <v>44514</v>
      </c>
      <c r="E8" s="408">
        <f>D8+7</f>
        <v>44521</v>
      </c>
      <c r="F8" s="408">
        <f>D8+9</f>
        <v>44523</v>
      </c>
      <c r="G8" s="408">
        <f>D8+11</f>
        <v>44525</v>
      </c>
      <c r="H8" s="468">
        <f>D8+14</f>
        <v>44528</v>
      </c>
      <c r="I8" s="468">
        <f t="shared" ref="I8:L9" si="0">D8+16</f>
        <v>44530</v>
      </c>
      <c r="J8" s="468">
        <f t="shared" si="0"/>
        <v>44537</v>
      </c>
      <c r="K8" s="468">
        <f t="shared" si="0"/>
        <v>44539</v>
      </c>
      <c r="L8" s="468">
        <f t="shared" si="0"/>
        <v>44541</v>
      </c>
      <c r="M8" s="146"/>
      <c r="N8" s="146"/>
    </row>
    <row r="9" spans="1:14" ht="17.25" hidden="1" customHeight="1">
      <c r="B9" s="451" t="s">
        <v>307</v>
      </c>
      <c r="C9" s="450" t="s">
        <v>6709</v>
      </c>
      <c r="D9" s="429">
        <f>D8+7</f>
        <v>44521</v>
      </c>
      <c r="E9" s="429">
        <f>D9+7</f>
        <v>44528</v>
      </c>
      <c r="F9" s="429">
        <f>D9+9</f>
        <v>44530</v>
      </c>
      <c r="G9" s="429">
        <f>D9+11</f>
        <v>44532</v>
      </c>
      <c r="H9" s="445">
        <f>D9+14</f>
        <v>44535</v>
      </c>
      <c r="I9" s="445">
        <f t="shared" si="0"/>
        <v>44537</v>
      </c>
      <c r="J9" s="445">
        <f t="shared" si="0"/>
        <v>44544</v>
      </c>
      <c r="K9" s="445">
        <f t="shared" si="0"/>
        <v>44546</v>
      </c>
      <c r="L9" s="445">
        <f t="shared" si="0"/>
        <v>44548</v>
      </c>
      <c r="M9" s="146"/>
      <c r="N9" s="146"/>
    </row>
    <row r="10" spans="1:14" ht="17.25" hidden="1" customHeight="1">
      <c r="B10" s="451" t="s">
        <v>307</v>
      </c>
      <c r="C10" s="446" t="s">
        <v>6710</v>
      </c>
      <c r="D10" s="447"/>
      <c r="E10" s="447"/>
      <c r="F10" s="447"/>
      <c r="G10" s="447"/>
      <c r="H10" s="448"/>
      <c r="I10" s="448"/>
      <c r="J10" s="448"/>
      <c r="K10" s="448"/>
      <c r="L10" s="448"/>
      <c r="M10" s="146"/>
      <c r="N10" s="146"/>
    </row>
    <row r="11" spans="1:14" ht="17.25" hidden="1" customHeight="1">
      <c r="B11" s="354" t="s">
        <v>6711</v>
      </c>
      <c r="C11" s="355" t="s">
        <v>6712</v>
      </c>
      <c r="D11" s="353">
        <v>44524</v>
      </c>
      <c r="E11" s="353">
        <f>D11+7</f>
        <v>44531</v>
      </c>
      <c r="F11" s="353">
        <f>D11+9</f>
        <v>44533</v>
      </c>
      <c r="G11" s="353">
        <f>D11+11</f>
        <v>44535</v>
      </c>
      <c r="H11" s="352">
        <f>D11+14</f>
        <v>44538</v>
      </c>
      <c r="I11" s="352">
        <f t="shared" ref="I11:L13" si="1">D11+16</f>
        <v>44540</v>
      </c>
      <c r="J11" s="352">
        <f t="shared" si="1"/>
        <v>44547</v>
      </c>
      <c r="K11" s="352">
        <f t="shared" si="1"/>
        <v>44549</v>
      </c>
      <c r="L11" s="352">
        <f t="shared" si="1"/>
        <v>44551</v>
      </c>
      <c r="M11" s="146"/>
      <c r="N11" s="146"/>
    </row>
    <row r="12" spans="1:14" ht="17.25" hidden="1" customHeight="1">
      <c r="B12" s="354" t="s">
        <v>6233</v>
      </c>
      <c r="C12" s="355" t="s">
        <v>6713</v>
      </c>
      <c r="D12" s="408">
        <v>44522</v>
      </c>
      <c r="E12" s="408">
        <f>D12+7</f>
        <v>44529</v>
      </c>
      <c r="F12" s="408">
        <f>D12+9</f>
        <v>44531</v>
      </c>
      <c r="G12" s="408">
        <f>D12+11</f>
        <v>44533</v>
      </c>
      <c r="H12" s="468">
        <f>D12+14</f>
        <v>44536</v>
      </c>
      <c r="I12" s="468">
        <f t="shared" si="1"/>
        <v>44538</v>
      </c>
      <c r="J12" s="468">
        <f t="shared" si="1"/>
        <v>44545</v>
      </c>
      <c r="K12" s="468">
        <f t="shared" si="1"/>
        <v>44547</v>
      </c>
      <c r="L12" s="468">
        <f t="shared" si="1"/>
        <v>44549</v>
      </c>
      <c r="M12" s="146"/>
      <c r="N12" s="146"/>
    </row>
    <row r="13" spans="1:14" ht="17.25" hidden="1" customHeight="1">
      <c r="B13" s="354" t="s">
        <v>6262</v>
      </c>
      <c r="C13" s="355" t="s">
        <v>6714</v>
      </c>
      <c r="D13" s="408">
        <v>44529</v>
      </c>
      <c r="E13" s="408">
        <f>D13+7</f>
        <v>44536</v>
      </c>
      <c r="F13" s="408">
        <f>D13+9</f>
        <v>44538</v>
      </c>
      <c r="G13" s="408">
        <f>D13+11</f>
        <v>44540</v>
      </c>
      <c r="H13" s="468">
        <f>D13+14</f>
        <v>44543</v>
      </c>
      <c r="I13" s="468">
        <f t="shared" si="1"/>
        <v>44545</v>
      </c>
      <c r="J13" s="468">
        <f t="shared" si="1"/>
        <v>44552</v>
      </c>
      <c r="K13" s="468">
        <f t="shared" si="1"/>
        <v>44554</v>
      </c>
      <c r="L13" s="468">
        <f t="shared" si="1"/>
        <v>44556</v>
      </c>
      <c r="M13" s="146"/>
      <c r="N13" s="146"/>
    </row>
    <row r="14" spans="1:14" ht="17.25" hidden="1" customHeight="1">
      <c r="B14" s="517"/>
      <c r="C14" s="446"/>
      <c r="D14" s="467"/>
      <c r="E14" s="467"/>
      <c r="F14" s="467"/>
      <c r="G14" s="467"/>
      <c r="H14" s="518"/>
      <c r="I14" s="518"/>
      <c r="J14" s="518"/>
      <c r="K14" s="518"/>
      <c r="L14" s="518"/>
      <c r="M14" s="146"/>
      <c r="N14" s="146"/>
    </row>
    <row r="15" spans="1:14" ht="17.25" hidden="1" customHeight="1">
      <c r="B15" s="354" t="s">
        <v>6715</v>
      </c>
      <c r="C15" s="355" t="s">
        <v>6716</v>
      </c>
      <c r="D15" s="353">
        <v>44557</v>
      </c>
      <c r="E15" s="353">
        <f>D15+7</f>
        <v>44564</v>
      </c>
      <c r="F15" s="353">
        <f>D15+9</f>
        <v>44566</v>
      </c>
      <c r="G15" s="353">
        <f>D15+11</f>
        <v>44568</v>
      </c>
      <c r="H15" s="352">
        <f>D15+14</f>
        <v>44571</v>
      </c>
      <c r="I15" s="352">
        <f t="shared" ref="I15" si="2">D15+16</f>
        <v>44573</v>
      </c>
      <c r="J15" s="352">
        <f t="shared" ref="J15" si="3">E15+16</f>
        <v>44580</v>
      </c>
      <c r="K15" s="352">
        <f t="shared" ref="K15" si="4">F15+16</f>
        <v>44582</v>
      </c>
      <c r="L15" s="352">
        <f t="shared" ref="L15" si="5">G15+16</f>
        <v>44584</v>
      </c>
      <c r="M15" s="146"/>
      <c r="N15" s="482">
        <v>44544</v>
      </c>
    </row>
    <row r="16" spans="1:14" ht="17.25" hidden="1" customHeight="1">
      <c r="B16" s="354" t="s">
        <v>6260</v>
      </c>
      <c r="C16" s="355" t="s">
        <v>6717</v>
      </c>
      <c r="D16" s="479"/>
      <c r="E16" s="479"/>
      <c r="F16" s="479"/>
      <c r="G16" s="479"/>
      <c r="H16" s="519"/>
      <c r="I16" s="519"/>
      <c r="J16" s="519"/>
      <c r="K16" s="519"/>
      <c r="L16" s="519"/>
      <c r="M16" s="520"/>
      <c r="N16" s="521"/>
    </row>
    <row r="17" spans="2:14" ht="17.25" hidden="1" customHeight="1">
      <c r="B17" s="451" t="s">
        <v>307</v>
      </c>
      <c r="C17" s="355" t="s">
        <v>6718</v>
      </c>
      <c r="D17" s="479"/>
      <c r="E17" s="479"/>
      <c r="F17" s="479"/>
      <c r="G17" s="479"/>
      <c r="H17" s="519"/>
      <c r="I17" s="519"/>
      <c r="J17" s="519"/>
      <c r="K17" s="519"/>
      <c r="L17" s="519"/>
      <c r="M17" s="520"/>
      <c r="N17" s="521"/>
    </row>
    <row r="18" spans="2:14" ht="17.25" hidden="1" customHeight="1">
      <c r="B18" s="354" t="s">
        <v>6264</v>
      </c>
      <c r="C18" s="355" t="s">
        <v>6719</v>
      </c>
      <c r="D18" s="479"/>
      <c r="E18" s="479"/>
      <c r="F18" s="479"/>
      <c r="G18" s="479"/>
      <c r="H18" s="519"/>
      <c r="I18" s="519"/>
      <c r="J18" s="519"/>
      <c r="K18" s="519"/>
      <c r="L18" s="519"/>
      <c r="M18" s="520"/>
      <c r="N18" s="521"/>
    </row>
    <row r="19" spans="2:14" ht="17.25" hidden="1" customHeight="1">
      <c r="B19" s="354" t="s">
        <v>6266</v>
      </c>
      <c r="C19" s="355" t="s">
        <v>6720</v>
      </c>
      <c r="D19" s="479"/>
      <c r="E19" s="479"/>
      <c r="F19" s="479"/>
      <c r="G19" s="479"/>
      <c r="H19" s="519"/>
      <c r="I19" s="519"/>
      <c r="J19" s="519"/>
      <c r="K19" s="519"/>
      <c r="L19" s="519"/>
      <c r="M19" s="520"/>
      <c r="N19" s="521"/>
    </row>
    <row r="20" spans="2:14" ht="17.25" hidden="1" customHeight="1">
      <c r="B20" s="451" t="s">
        <v>307</v>
      </c>
      <c r="C20" s="355" t="s">
        <v>6721</v>
      </c>
      <c r="D20" s="479"/>
      <c r="E20" s="479"/>
      <c r="F20" s="479"/>
      <c r="G20" s="479"/>
      <c r="H20" s="519"/>
      <c r="I20" s="519"/>
      <c r="J20" s="519"/>
      <c r="K20" s="519"/>
      <c r="L20" s="519"/>
      <c r="M20" s="520"/>
      <c r="N20" s="521"/>
    </row>
    <row r="21" spans="2:14" ht="17.25" hidden="1" customHeight="1">
      <c r="B21" s="354" t="s">
        <v>6722</v>
      </c>
      <c r="C21" s="355" t="s">
        <v>6723</v>
      </c>
      <c r="D21" s="522"/>
      <c r="E21" s="522"/>
      <c r="F21" s="522"/>
      <c r="G21" s="522"/>
      <c r="H21" s="523"/>
      <c r="I21" s="523"/>
      <c r="J21" s="523"/>
      <c r="K21" s="523"/>
      <c r="L21" s="523"/>
      <c r="M21" s="520"/>
      <c r="N21" s="521"/>
    </row>
    <row r="22" spans="2:14" ht="17.25" hidden="1" customHeight="1">
      <c r="B22" s="354" t="s">
        <v>6528</v>
      </c>
      <c r="C22" s="355" t="s">
        <v>6529</v>
      </c>
      <c r="D22" s="353">
        <v>44592</v>
      </c>
      <c r="E22" s="353">
        <f t="shared" ref="E22:E27" si="6">D22+7</f>
        <v>44599</v>
      </c>
      <c r="F22" s="353">
        <f t="shared" ref="F22:F27" si="7">D22+9</f>
        <v>44601</v>
      </c>
      <c r="G22" s="353">
        <f t="shared" ref="G22:G27" si="8">D22+11</f>
        <v>44603</v>
      </c>
      <c r="H22" s="352">
        <f t="shared" ref="H22:H27" si="9">D22+14</f>
        <v>44606</v>
      </c>
      <c r="I22" s="352">
        <f t="shared" ref="I22" si="10">D22+16</f>
        <v>44608</v>
      </c>
      <c r="J22" s="352">
        <f t="shared" ref="J22" si="11">E22+16</f>
        <v>44615</v>
      </c>
      <c r="K22" s="352">
        <f t="shared" ref="K22" si="12">F22+16</f>
        <v>44617</v>
      </c>
      <c r="L22" s="352">
        <f t="shared" ref="L22" si="13">G22+16</f>
        <v>44619</v>
      </c>
      <c r="M22" s="146"/>
      <c r="N22" s="482">
        <v>44593</v>
      </c>
    </row>
    <row r="23" spans="2:14" ht="17.25" hidden="1" customHeight="1">
      <c r="B23" s="354" t="s">
        <v>6532</v>
      </c>
      <c r="C23" s="355" t="s">
        <v>6533</v>
      </c>
      <c r="D23" s="353">
        <v>44605</v>
      </c>
      <c r="E23" s="353">
        <f t="shared" si="6"/>
        <v>44612</v>
      </c>
      <c r="F23" s="353">
        <f t="shared" si="7"/>
        <v>44614</v>
      </c>
      <c r="G23" s="353">
        <f t="shared" si="8"/>
        <v>44616</v>
      </c>
      <c r="H23" s="352">
        <f t="shared" si="9"/>
        <v>44619</v>
      </c>
      <c r="I23" s="352">
        <f t="shared" ref="I23" si="14">D23+16</f>
        <v>44621</v>
      </c>
      <c r="J23" s="352">
        <f t="shared" ref="J23" si="15">E23+16</f>
        <v>44628</v>
      </c>
      <c r="K23" s="519">
        <f t="shared" ref="K23" si="16">F23+16</f>
        <v>44630</v>
      </c>
      <c r="L23" s="352">
        <f t="shared" ref="L23" si="17">G23+16</f>
        <v>44632</v>
      </c>
      <c r="M23" s="146"/>
      <c r="N23" s="482">
        <f>N22+7</f>
        <v>44600</v>
      </c>
    </row>
    <row r="24" spans="2:14" ht="17.25" hidden="1" customHeight="1">
      <c r="B24" s="354" t="s">
        <v>6279</v>
      </c>
      <c r="C24" s="355" t="s">
        <v>6724</v>
      </c>
      <c r="D24" s="457">
        <v>44617</v>
      </c>
      <c r="E24" s="457">
        <f t="shared" si="6"/>
        <v>44624</v>
      </c>
      <c r="F24" s="457">
        <f t="shared" si="7"/>
        <v>44626</v>
      </c>
      <c r="G24" s="457">
        <f t="shared" si="8"/>
        <v>44628</v>
      </c>
      <c r="H24" s="534">
        <f t="shared" si="9"/>
        <v>44631</v>
      </c>
      <c r="I24" s="534">
        <f t="shared" ref="I24" si="18">D24+16</f>
        <v>44633</v>
      </c>
      <c r="J24" s="534">
        <f t="shared" ref="J24" si="19">E24+16</f>
        <v>44640</v>
      </c>
      <c r="K24" s="534">
        <f t="shared" ref="K24" si="20">F24+16</f>
        <v>44642</v>
      </c>
      <c r="L24" s="534">
        <f t="shared" ref="L24" si="21">G24+16</f>
        <v>44644</v>
      </c>
      <c r="M24" s="535"/>
      <c r="N24" s="536">
        <f t="shared" ref="N24:N25" si="22">N23+7</f>
        <v>44607</v>
      </c>
    </row>
    <row r="25" spans="2:14" ht="17.25" hidden="1" customHeight="1">
      <c r="B25" s="354" t="s">
        <v>6725</v>
      </c>
      <c r="C25" s="355" t="s">
        <v>6726</v>
      </c>
      <c r="D25" s="457">
        <f>D24+7</f>
        <v>44624</v>
      </c>
      <c r="E25" s="457">
        <f t="shared" si="6"/>
        <v>44631</v>
      </c>
      <c r="F25" s="457">
        <f t="shared" si="7"/>
        <v>44633</v>
      </c>
      <c r="G25" s="457">
        <f t="shared" si="8"/>
        <v>44635</v>
      </c>
      <c r="H25" s="534">
        <f t="shared" si="9"/>
        <v>44638</v>
      </c>
      <c r="I25" s="534">
        <f t="shared" ref="I25" si="23">D25+16</f>
        <v>44640</v>
      </c>
      <c r="J25" s="534">
        <f t="shared" ref="J25" si="24">E25+16</f>
        <v>44647</v>
      </c>
      <c r="K25" s="534">
        <f t="shared" ref="K25" si="25">F25+16</f>
        <v>44649</v>
      </c>
      <c r="L25" s="534">
        <f t="shared" ref="L25" si="26">G25+16</f>
        <v>44651</v>
      </c>
      <c r="M25" s="535"/>
      <c r="N25" s="536">
        <f t="shared" si="22"/>
        <v>44614</v>
      </c>
    </row>
    <row r="26" spans="2:14" ht="17.25" hidden="1" customHeight="1">
      <c r="B26" s="451" t="s">
        <v>307</v>
      </c>
      <c r="C26" s="355" t="s">
        <v>6727</v>
      </c>
      <c r="D26" s="429">
        <f>D25+7</f>
        <v>44631</v>
      </c>
      <c r="E26" s="429">
        <f t="shared" si="6"/>
        <v>44638</v>
      </c>
      <c r="F26" s="429">
        <f t="shared" si="7"/>
        <v>44640</v>
      </c>
      <c r="G26" s="429">
        <f t="shared" si="8"/>
        <v>44642</v>
      </c>
      <c r="H26" s="445">
        <f t="shared" si="9"/>
        <v>44645</v>
      </c>
      <c r="I26" s="445">
        <f t="shared" ref="I26" si="27">D26+16</f>
        <v>44647</v>
      </c>
      <c r="J26" s="445">
        <f t="shared" ref="J26" si="28">E26+16</f>
        <v>44654</v>
      </c>
      <c r="K26" s="445">
        <f t="shared" ref="K26" si="29">F26+16</f>
        <v>44656</v>
      </c>
      <c r="L26" s="445">
        <f t="shared" ref="L26" si="30">G26+16</f>
        <v>44658</v>
      </c>
      <c r="M26" s="537"/>
      <c r="N26" s="538"/>
    </row>
    <row r="27" spans="2:14" ht="17.25" customHeight="1">
      <c r="B27" s="451" t="s">
        <v>307</v>
      </c>
      <c r="C27" s="355" t="s">
        <v>6728</v>
      </c>
      <c r="D27" s="480">
        <v>44627</v>
      </c>
      <c r="E27" s="480">
        <f t="shared" si="6"/>
        <v>44634</v>
      </c>
      <c r="F27" s="480">
        <f t="shared" si="7"/>
        <v>44636</v>
      </c>
      <c r="G27" s="480">
        <f t="shared" si="8"/>
        <v>44638</v>
      </c>
      <c r="H27" s="480">
        <f t="shared" si="9"/>
        <v>44641</v>
      </c>
      <c r="I27" s="480">
        <f t="shared" ref="I27" si="31">D27+16</f>
        <v>44643</v>
      </c>
      <c r="J27" s="480">
        <f t="shared" ref="J27" si="32">E27+16</f>
        <v>44650</v>
      </c>
      <c r="K27" s="480">
        <f t="shared" ref="K27" si="33">F27+16</f>
        <v>44652</v>
      </c>
      <c r="L27" s="480">
        <f t="shared" ref="L27" si="34">G27+16</f>
        <v>44654</v>
      </c>
      <c r="M27" s="551"/>
      <c r="N27" s="480">
        <v>44628</v>
      </c>
    </row>
    <row r="28" spans="2:14" ht="17.25" customHeight="1">
      <c r="B28" s="451" t="s">
        <v>307</v>
      </c>
      <c r="C28" s="355" t="s">
        <v>6729</v>
      </c>
      <c r="D28" s="480">
        <f>D27+7</f>
        <v>44634</v>
      </c>
      <c r="E28" s="480">
        <f t="shared" ref="E28:E29" si="35">D28+7</f>
        <v>44641</v>
      </c>
      <c r="F28" s="480">
        <f t="shared" ref="F28:F29" si="36">D28+9</f>
        <v>44643</v>
      </c>
      <c r="G28" s="480">
        <f t="shared" ref="G28:G29" si="37">D28+11</f>
        <v>44645</v>
      </c>
      <c r="H28" s="480">
        <f t="shared" ref="H28:H29" si="38">D28+14</f>
        <v>44648</v>
      </c>
      <c r="I28" s="480">
        <f t="shared" ref="I28:I29" si="39">D28+16</f>
        <v>44650</v>
      </c>
      <c r="J28" s="480">
        <f t="shared" ref="J28:J29" si="40">E28+16</f>
        <v>44657</v>
      </c>
      <c r="K28" s="480">
        <f t="shared" ref="K28:K29" si="41">F28+16</f>
        <v>44659</v>
      </c>
      <c r="L28" s="480">
        <f t="shared" ref="L28:L29" si="42">G28+16</f>
        <v>44661</v>
      </c>
      <c r="M28" s="551"/>
      <c r="N28" s="480">
        <f>N27+7</f>
        <v>44635</v>
      </c>
    </row>
    <row r="29" spans="2:14" ht="17.25" customHeight="1">
      <c r="B29" s="451" t="s">
        <v>307</v>
      </c>
      <c r="C29" s="355" t="s">
        <v>6730</v>
      </c>
      <c r="D29" s="429">
        <v>44655</v>
      </c>
      <c r="E29" s="429">
        <f t="shared" si="35"/>
        <v>44662</v>
      </c>
      <c r="F29" s="429">
        <f t="shared" si="36"/>
        <v>44664</v>
      </c>
      <c r="G29" s="429">
        <f t="shared" si="37"/>
        <v>44666</v>
      </c>
      <c r="H29" s="445">
        <f t="shared" si="38"/>
        <v>44669</v>
      </c>
      <c r="I29" s="445">
        <f t="shared" si="39"/>
        <v>44671</v>
      </c>
      <c r="J29" s="445">
        <f t="shared" si="40"/>
        <v>44678</v>
      </c>
      <c r="K29" s="445">
        <f t="shared" si="41"/>
        <v>44680</v>
      </c>
      <c r="L29" s="445">
        <f t="shared" si="42"/>
        <v>44682</v>
      </c>
      <c r="M29" s="537"/>
      <c r="N29" s="538">
        <v>44656</v>
      </c>
    </row>
    <row r="30" spans="2:14" ht="17.25" customHeight="1">
      <c r="B30" s="552" t="s">
        <v>6731</v>
      </c>
      <c r="C30" s="355" t="s">
        <v>6732</v>
      </c>
      <c r="D30" s="320">
        <f>D29+7</f>
        <v>44662</v>
      </c>
      <c r="E30" s="320">
        <f t="shared" ref="E30:E31" si="43">D30+7</f>
        <v>44669</v>
      </c>
      <c r="F30" s="320">
        <f t="shared" ref="F30:F31" si="44">D30+9</f>
        <v>44671</v>
      </c>
      <c r="G30" s="320">
        <f t="shared" ref="G30:G31" si="45">D30+11</f>
        <v>44673</v>
      </c>
      <c r="H30" s="321">
        <f t="shared" ref="H30:H31" si="46">D30+14</f>
        <v>44676</v>
      </c>
      <c r="I30" s="321">
        <f t="shared" ref="I30:I31" si="47">D30+16</f>
        <v>44678</v>
      </c>
      <c r="J30" s="321">
        <f t="shared" ref="J30:J31" si="48">E30+16</f>
        <v>44685</v>
      </c>
      <c r="K30" s="321">
        <f t="shared" ref="K30:K31" si="49">F30+16</f>
        <v>44687</v>
      </c>
      <c r="L30" s="321">
        <f t="shared" ref="L30:L31" si="50">G30+16</f>
        <v>44689</v>
      </c>
      <c r="M30" s="146"/>
      <c r="N30" s="482">
        <f>N29+7</f>
        <v>44663</v>
      </c>
    </row>
    <row r="31" spans="2:14" ht="17.25" customHeight="1">
      <c r="B31" s="552" t="s">
        <v>6733</v>
      </c>
      <c r="C31" s="355" t="s">
        <v>6734</v>
      </c>
      <c r="D31" s="320">
        <v>44676</v>
      </c>
      <c r="E31" s="320">
        <f t="shared" si="43"/>
        <v>44683</v>
      </c>
      <c r="F31" s="320">
        <f t="shared" si="44"/>
        <v>44685</v>
      </c>
      <c r="G31" s="320">
        <f t="shared" si="45"/>
        <v>44687</v>
      </c>
      <c r="H31" s="321">
        <f t="shared" si="46"/>
        <v>44690</v>
      </c>
      <c r="I31" s="321">
        <f t="shared" si="47"/>
        <v>44692</v>
      </c>
      <c r="J31" s="321">
        <f t="shared" si="48"/>
        <v>44699</v>
      </c>
      <c r="K31" s="321">
        <f t="shared" si="49"/>
        <v>44701</v>
      </c>
      <c r="L31" s="321">
        <f t="shared" si="50"/>
        <v>44703</v>
      </c>
      <c r="M31" s="146"/>
      <c r="N31" s="482">
        <v>44677</v>
      </c>
    </row>
    <row r="35" spans="2:12" ht="17.25" customHeight="1">
      <c r="B35" s="422" t="s">
        <v>464</v>
      </c>
      <c r="C35" s="155"/>
      <c r="D35" s="155"/>
      <c r="E35" s="155"/>
      <c r="F35" s="147"/>
      <c r="G35" s="147"/>
      <c r="H35" s="147"/>
      <c r="I35" s="147"/>
      <c r="J35" s="146"/>
      <c r="K35" s="146"/>
      <c r="L35" s="146"/>
    </row>
    <row r="36" spans="2:12" s="159" customFormat="1" ht="17.25" customHeight="1">
      <c r="B36" s="157"/>
      <c r="C36" s="145"/>
      <c r="D36" s="145"/>
      <c r="E36" s="145"/>
      <c r="G36" s="145"/>
      <c r="H36" s="145"/>
      <c r="I36" s="145"/>
      <c r="J36" s="145"/>
      <c r="L36" s="147"/>
    </row>
    <row r="37" spans="2:12" s="159" customFormat="1" ht="17.25" customHeight="1">
      <c r="B37" s="192" t="s">
        <v>465</v>
      </c>
      <c r="C37" s="193"/>
      <c r="D37" s="193"/>
      <c r="E37" s="194"/>
      <c r="F37" s="195" t="s">
        <v>1879</v>
      </c>
      <c r="G37" s="195"/>
      <c r="H37" s="193"/>
      <c r="I37" s="193"/>
      <c r="J37" s="195" t="s">
        <v>467</v>
      </c>
      <c r="K37" s="195"/>
      <c r="L37" s="195"/>
    </row>
    <row r="38" spans="2:12" s="159" customFormat="1" ht="17.25" customHeight="1">
      <c r="B38" s="197" t="s">
        <v>468</v>
      </c>
      <c r="C38" s="193"/>
      <c r="D38" s="198" t="s">
        <v>469</v>
      </c>
      <c r="E38" s="199"/>
      <c r="F38" s="197" t="s">
        <v>470</v>
      </c>
      <c r="G38" s="193"/>
      <c r="H38" s="198" t="s">
        <v>471</v>
      </c>
      <c r="I38" s="193"/>
      <c r="J38" s="197" t="s">
        <v>472</v>
      </c>
      <c r="K38" s="193"/>
      <c r="L38" s="198" t="s">
        <v>473</v>
      </c>
    </row>
    <row r="39" spans="2:12" s="159" customFormat="1" ht="17.25" customHeight="1">
      <c r="B39" s="414" t="s">
        <v>474</v>
      </c>
      <c r="C39" s="202"/>
      <c r="D39" s="569" t="s">
        <v>475</v>
      </c>
      <c r="E39" s="197"/>
      <c r="F39" s="254" t="e">
        <f>#REF!</f>
        <v>#REF!</v>
      </c>
      <c r="G39" s="254" t="e">
        <f>#REF!</f>
        <v>#REF!</v>
      </c>
      <c r="H39" s="110" t="e">
        <f>#REF!</f>
        <v>#REF!</v>
      </c>
      <c r="I39" s="193"/>
      <c r="J39" s="201" t="s">
        <v>479</v>
      </c>
      <c r="K39" s="202" t="s">
        <v>1880</v>
      </c>
      <c r="L39" s="203" t="s">
        <v>480</v>
      </c>
    </row>
    <row r="40" spans="2:12" s="159" customFormat="1" ht="17.25" customHeight="1">
      <c r="B40" s="414" t="s">
        <v>488</v>
      </c>
      <c r="C40" s="202"/>
      <c r="D40" s="569" t="s">
        <v>489</v>
      </c>
      <c r="E40" s="197"/>
      <c r="F40" s="254" t="e">
        <f>#REF!</f>
        <v>#REF!</v>
      </c>
      <c r="G40" s="254" t="e">
        <f>#REF!</f>
        <v>#REF!</v>
      </c>
      <c r="H40" s="110" t="e">
        <f>#REF!</f>
        <v>#REF!</v>
      </c>
      <c r="I40" s="193"/>
      <c r="J40" s="201" t="s">
        <v>486</v>
      </c>
      <c r="K40" s="202" t="s">
        <v>1881</v>
      </c>
      <c r="L40" s="203" t="s">
        <v>487</v>
      </c>
    </row>
    <row r="41" spans="2:12" s="159" customFormat="1" ht="17.25" customHeight="1">
      <c r="B41" s="201" t="s">
        <v>1882</v>
      </c>
      <c r="C41" s="202"/>
      <c r="D41" s="203" t="s">
        <v>1883</v>
      </c>
      <c r="E41" s="197"/>
      <c r="F41" s="254" t="e">
        <f>#REF!</f>
        <v>#REF!</v>
      </c>
      <c r="G41" s="254" t="e">
        <f>#REF!</f>
        <v>#REF!</v>
      </c>
      <c r="H41" s="110" t="e">
        <f>#REF!</f>
        <v>#REF!</v>
      </c>
      <c r="I41" s="193"/>
      <c r="J41" s="201" t="s">
        <v>1884</v>
      </c>
      <c r="K41" s="202" t="s">
        <v>1885</v>
      </c>
      <c r="L41" s="203" t="s">
        <v>1886</v>
      </c>
    </row>
    <row r="42" spans="2:12" s="159" customFormat="1" ht="17.25" customHeight="1">
      <c r="B42" s="201" t="s">
        <v>481</v>
      </c>
      <c r="C42" s="202"/>
      <c r="D42" s="203" t="s">
        <v>482</v>
      </c>
      <c r="E42" s="197"/>
      <c r="F42" s="254" t="e">
        <f>#REF!</f>
        <v>#REF!</v>
      </c>
      <c r="G42" s="254" t="e">
        <f>#REF!</f>
        <v>#REF!</v>
      </c>
      <c r="H42" s="110" t="e">
        <f>#REF!</f>
        <v>#REF!</v>
      </c>
      <c r="I42" s="193"/>
      <c r="J42" s="201" t="s">
        <v>500</v>
      </c>
      <c r="K42" s="202" t="s">
        <v>1887</v>
      </c>
      <c r="L42" s="203" t="s">
        <v>501</v>
      </c>
    </row>
    <row r="43" spans="2:12" s="159" customFormat="1" ht="17.25" customHeight="1">
      <c r="B43" s="414" t="s">
        <v>1888</v>
      </c>
      <c r="C43" s="202"/>
      <c r="D43" s="569" t="s">
        <v>496</v>
      </c>
      <c r="E43" s="197"/>
      <c r="F43" s="201"/>
      <c r="G43" s="202"/>
      <c r="H43" s="203"/>
      <c r="I43" s="193"/>
      <c r="J43" s="201" t="s">
        <v>507</v>
      </c>
      <c r="K43" s="202" t="s">
        <v>1889</v>
      </c>
      <c r="L43" s="203" t="s">
        <v>508</v>
      </c>
    </row>
    <row r="44" spans="2:12" s="159" customFormat="1" ht="17.25" customHeight="1">
      <c r="B44" s="414" t="s">
        <v>1890</v>
      </c>
      <c r="C44" s="202"/>
      <c r="D44" s="569" t="s">
        <v>1891</v>
      </c>
      <c r="E44" s="197"/>
      <c r="F44" s="201"/>
      <c r="G44" s="202"/>
      <c r="H44" s="203"/>
      <c r="I44" s="193"/>
      <c r="J44" s="201" t="s">
        <v>1892</v>
      </c>
      <c r="K44" s="202" t="s">
        <v>1893</v>
      </c>
      <c r="L44" s="203" t="s">
        <v>1894</v>
      </c>
    </row>
    <row r="45" spans="2:12" s="159" customFormat="1" ht="17.25" customHeight="1">
      <c r="B45" s="414" t="s">
        <v>1895</v>
      </c>
      <c r="C45" s="202"/>
      <c r="D45" s="569" t="s">
        <v>1896</v>
      </c>
      <c r="E45" s="197"/>
      <c r="F45" s="196"/>
      <c r="G45" s="196"/>
      <c r="H45" s="196"/>
      <c r="I45" s="193"/>
      <c r="J45" s="201"/>
      <c r="K45" s="202"/>
      <c r="L45" s="203"/>
    </row>
    <row r="46" spans="2:12" s="159" customFormat="1" ht="17.25" customHeight="1">
      <c r="B46" s="201"/>
      <c r="C46" s="202"/>
      <c r="D46" s="203"/>
      <c r="E46" s="197"/>
      <c r="F46" s="201"/>
      <c r="G46" s="197"/>
      <c r="H46" s="203"/>
      <c r="I46" s="193"/>
      <c r="J46" s="197"/>
      <c r="K46" s="193"/>
      <c r="L46" s="198"/>
    </row>
    <row r="47" spans="2:12" ht="17.25" customHeight="1">
      <c r="B47" s="196"/>
      <c r="C47" s="196"/>
      <c r="D47" s="204"/>
      <c r="E47" s="204"/>
      <c r="F47" s="201"/>
      <c r="G47" s="197"/>
      <c r="H47" s="203"/>
      <c r="I47" s="193"/>
      <c r="J47" s="18"/>
      <c r="K47" s="18"/>
      <c r="L47" s="18"/>
    </row>
    <row r="48" spans="2:12" ht="17.25" customHeight="1">
      <c r="B48" s="193" t="s">
        <v>1897</v>
      </c>
      <c r="C48" s="193" t="s">
        <v>1898</v>
      </c>
      <c r="D48" s="205"/>
      <c r="E48" s="193"/>
      <c r="F48" s="193" t="s">
        <v>1899</v>
      </c>
      <c r="G48" s="206" t="s">
        <v>1900</v>
      </c>
      <c r="H48" s="196"/>
      <c r="I48" s="193"/>
      <c r="J48" s="193" t="s">
        <v>1899</v>
      </c>
      <c r="K48" s="193" t="s">
        <v>1901</v>
      </c>
      <c r="L48" s="196"/>
    </row>
    <row r="62" spans="2:5" ht="17.25" customHeight="1">
      <c r="B62" s="147" t="s">
        <v>6735</v>
      </c>
    </row>
    <row r="64" spans="2:5" ht="17.25" customHeight="1">
      <c r="B64" s="169"/>
      <c r="C64" s="169" t="s">
        <v>6450</v>
      </c>
      <c r="D64" s="332" t="s">
        <v>1971</v>
      </c>
      <c r="E64" s="163" t="s">
        <v>176</v>
      </c>
    </row>
    <row r="65" spans="2:5" ht="17.25" customHeight="1">
      <c r="B65" s="152" t="s">
        <v>249</v>
      </c>
      <c r="C65" s="152" t="s">
        <v>250</v>
      </c>
      <c r="D65" s="332"/>
      <c r="E65" s="332" t="s">
        <v>98</v>
      </c>
    </row>
    <row r="66" spans="2:5" ht="17.25" customHeight="1">
      <c r="B66" s="171" t="s">
        <v>6266</v>
      </c>
      <c r="C66" s="173" t="s">
        <v>6736</v>
      </c>
      <c r="D66" s="320">
        <v>43530</v>
      </c>
      <c r="E66" s="320">
        <f t="shared" ref="E66:E73" si="51">D66+8</f>
        <v>43538</v>
      </c>
    </row>
    <row r="67" spans="2:5" ht="17.25" customHeight="1">
      <c r="B67" s="171" t="s">
        <v>459</v>
      </c>
      <c r="C67" s="173" t="s">
        <v>6737</v>
      </c>
      <c r="D67" s="320">
        <f>D66+7</f>
        <v>43537</v>
      </c>
      <c r="E67" s="320">
        <f>D67+8</f>
        <v>43545</v>
      </c>
    </row>
    <row r="68" spans="2:5" ht="17.25" customHeight="1">
      <c r="B68" s="171" t="s">
        <v>6738</v>
      </c>
      <c r="C68" s="173" t="s">
        <v>6739</v>
      </c>
      <c r="D68" s="320">
        <v>43544</v>
      </c>
      <c r="E68" s="320">
        <f t="shared" si="51"/>
        <v>43552</v>
      </c>
    </row>
    <row r="69" spans="2:5" ht="17.25" customHeight="1">
      <c r="B69" s="171" t="s">
        <v>6260</v>
      </c>
      <c r="C69" s="173" t="s">
        <v>6740</v>
      </c>
      <c r="D69" s="320">
        <f>D68+7</f>
        <v>43551</v>
      </c>
      <c r="E69" s="320">
        <f t="shared" si="51"/>
        <v>43559</v>
      </c>
    </row>
    <row r="70" spans="2:5" ht="17.25" customHeight="1">
      <c r="B70" s="171" t="s">
        <v>6741</v>
      </c>
      <c r="C70" s="173" t="s">
        <v>6742</v>
      </c>
      <c r="D70" s="320">
        <f t="shared" ref="D70:D73" si="52">D69+7</f>
        <v>43558</v>
      </c>
      <c r="E70" s="320">
        <f t="shared" si="51"/>
        <v>43566</v>
      </c>
    </row>
    <row r="71" spans="2:5" ht="17.25" customHeight="1">
      <c r="B71" s="216" t="s">
        <v>307</v>
      </c>
      <c r="C71" s="173" t="s">
        <v>6739</v>
      </c>
      <c r="D71" s="154">
        <f t="shared" si="52"/>
        <v>43565</v>
      </c>
      <c r="E71" s="154"/>
    </row>
    <row r="72" spans="2:5" ht="17.25" customHeight="1">
      <c r="B72" s="171" t="s">
        <v>6743</v>
      </c>
      <c r="C72" s="173" t="s">
        <v>6739</v>
      </c>
      <c r="D72" s="320">
        <f t="shared" si="52"/>
        <v>43572</v>
      </c>
      <c r="E72" s="320">
        <f t="shared" si="51"/>
        <v>43580</v>
      </c>
    </row>
    <row r="73" spans="2:5" ht="17.25" customHeight="1">
      <c r="B73" s="171" t="s">
        <v>6744</v>
      </c>
      <c r="C73" s="173" t="s">
        <v>6739</v>
      </c>
      <c r="D73" s="320">
        <f t="shared" si="52"/>
        <v>43579</v>
      </c>
      <c r="E73" s="320">
        <f t="shared" si="51"/>
        <v>43587</v>
      </c>
    </row>
  </sheetData>
  <customSheetViews>
    <customSheetView guid="{1ECD3B71-3848-4973-92B4-4B4B149BC657}" scale="80" fitToPage="1">
      <selection activeCell="P15" sqref="P15"/>
      <pageMargins left="0" right="0" top="0" bottom="0" header="0" footer="0"/>
      <pageSetup paperSize="9" scale="47" orientation="landscape" r:id="rId1"/>
      <headerFooter>
        <oddFooter>&amp;L&amp;1#&amp;"Calibri"&amp;10 Sensitivity: Public</oddFooter>
      </headerFooter>
    </customSheetView>
    <customSheetView guid="{BA712AC7-4015-4F77-9461-7852ED983D52}" scale="75" fitToPage="1">
      <selection activeCell="A24" sqref="A24:N35"/>
      <pageMargins left="0" right="0" top="0" bottom="0" header="0" footer="0"/>
      <pageSetup paperSize="9" scale="58" orientation="landscape" r:id="rId2"/>
    </customSheetView>
    <customSheetView guid="{081BDD81-EE06-4095-AD37-7E4189D26072}" scale="75" fitToPage="1">
      <selection activeCell="H37" sqref="H37"/>
      <pageMargins left="0" right="0" top="0" bottom="0" header="0" footer="0"/>
      <pageSetup paperSize="9" scale="58" orientation="landscape" r:id="rId3"/>
    </customSheetView>
    <customSheetView guid="{9E7EEAA3-A5FB-49FD-8C3A-1AF14EAE95FB}" scale="75" fitToPage="1" topLeftCell="A22">
      <selection activeCell="D16" sqref="D16"/>
      <pageMargins left="0" right="0" top="0" bottom="0" header="0" footer="0"/>
      <pageSetup paperSize="9" scale="58" orientation="landscape" r:id="rId4"/>
    </customSheetView>
    <customSheetView guid="{2EFCC4AA-DFFF-400E-B34F-BF7B9FA2A1FF}" fitToPage="1">
      <selection activeCell="D11" sqref="D11"/>
      <pageMargins left="0" right="0" top="0" bottom="0" header="0" footer="0"/>
      <pageSetup paperSize="9" scale="58" orientation="landscape" r:id="rId5"/>
    </customSheetView>
    <customSheetView guid="{3485952D-0C31-4884-9EDF-552F3D1B124B}" scale="80" showPageBreaks="1" fitToPage="1" state="hidden">
      <selection activeCell="J11" sqref="J11"/>
      <pageMargins left="0" right="0" top="0" bottom="0" header="0" footer="0"/>
      <pageSetup paperSize="9" scale="64" orientation="landscape" r:id="rId6"/>
      <headerFooter>
        <oddFooter>&amp;L&amp;1#&amp;"Calibri"&amp;10 Sensitivity: Internal</oddFooter>
      </headerFooter>
    </customSheetView>
    <customSheetView guid="{3FEF6608-25EF-43D8-8468-19FFFC3BCE74}" scale="80" showPageBreaks="1" fitToPage="1" topLeftCell="A4">
      <selection activeCell="E6" sqref="E6"/>
      <pageMargins left="0" right="0" top="0" bottom="0" header="0" footer="0"/>
      <pageSetup paperSize="9" scale="50" orientation="landscape" r:id="rId7"/>
      <headerFooter>
        <oddFooter>&amp;L&amp;1#&amp;"Calibri"&amp;10 Sensitivity: Internal</oddFooter>
      </headerFooter>
    </customSheetView>
    <customSheetView guid="{8773B614-CBE7-474E-B57F-0A27A3791CF3}" scale="80" fitToPage="1">
      <selection activeCell="J11" sqref="J11"/>
      <pageMargins left="0" right="0" top="0" bottom="0" header="0" footer="0"/>
      <pageSetup paperSize="9" scale="58" orientation="landscape" r:id="rId8"/>
    </customSheetView>
    <customSheetView guid="{1BFD2ADD-60C4-4334-9BDE-E3C6DD17BEED}" scale="80" fitToPage="1">
      <selection activeCell="E22" sqref="E22"/>
      <pageMargins left="0" right="0" top="0" bottom="0" header="0" footer="0"/>
      <pageSetup paperSize="9" scale="47" orientation="landscape" r:id="rId9"/>
      <headerFooter>
        <oddFooter>&amp;L&amp;1#&amp;"Calibri"&amp;10 Sensitivity: Public</oddFooter>
      </headerFooter>
    </customSheetView>
    <customSheetView guid="{7D3CEC1C-CCEC-4C4E-963E-DDD8383A68C1}" scale="80" fitToPage="1">
      <selection activeCell="J17" sqref="J17"/>
      <pageMargins left="0" right="0" top="0" bottom="0" header="0" footer="0"/>
      <pageSetup paperSize="9" scale="47" orientation="landscape" r:id="rId10"/>
      <headerFooter>
        <oddFooter>&amp;L&amp;1#&amp;"Calibri"&amp;10 Sensitivity: Public</oddFooter>
      </headerFooter>
    </customSheetView>
    <customSheetView guid="{03DD319B-D6A9-4830-871F-6D56EEAA4879}" scale="80" fitToPage="1">
      <selection activeCell="C9" sqref="C9"/>
      <pageMargins left="0" right="0" top="0" bottom="0" header="0" footer="0"/>
      <pageSetup paperSize="9" scale="51" orientation="landscape" r:id="rId11"/>
      <headerFooter>
        <oddFooter>&amp;L&amp;1#&amp;"Calibri"&amp;10 Sensitivity: Public</oddFooter>
      </headerFooter>
    </customSheetView>
    <customSheetView guid="{6B324A58-5A89-471C-AD21-0822EB95E67E}" scale="80" fitToPage="1">
      <selection activeCell="L8" sqref="L8"/>
      <pageMargins left="0" right="0" top="0" bottom="0" header="0" footer="0"/>
      <pageSetup paperSize="9" scale="47" orientation="landscape" r:id="rId12"/>
      <headerFooter>
        <oddFooter>&amp;L&amp;1#&amp;"Calibri"&amp;10 Sensitivity: Public</oddFooter>
      </headerFooter>
    </customSheetView>
    <customSheetView guid="{613E785B-CD51-494D-B041-E8D30BF6F1EC}" scale="80" showPageBreaks="1" fitToPage="1">
      <selection activeCell="L8" sqref="L8"/>
      <pageMargins left="0" right="0" top="0" bottom="0" header="0" footer="0"/>
      <pageSetup paperSize="9" scale="47" orientation="landscape" r:id="rId13"/>
      <headerFooter>
        <oddFooter>&amp;L&amp;1#&amp;"Calibri"&amp;10 Sensitivity: Public</oddFooter>
      </headerFooter>
    </customSheetView>
  </customSheetViews>
  <mergeCells count="2">
    <mergeCell ref="A4:F4"/>
    <mergeCell ref="D6:D7"/>
  </mergeCells>
  <hyperlinks>
    <hyperlink ref="H38" r:id="rId14" display="custsvc@msca.com.sg" xr:uid="{00000000-0004-0000-1A00-000003000000}"/>
    <hyperlink ref="L44" r:id="rId15" display="ytluo@msca.com.sg" xr:uid="{00000000-0004-0000-1A00-000005000000}"/>
    <hyperlink ref="L38" r:id="rId16" display="sinexp@msca.com.sg" xr:uid="{00000000-0004-0000-1A00-000006000000}"/>
    <hyperlink ref="L43" r:id="rId17" display="kslim@msca.com.sg" xr:uid="{00000000-0004-0000-1A00-000007000000}"/>
    <hyperlink ref="L42" r:id="rId18" display="mailto:skoh@msca.com.sg" xr:uid="{00000000-0004-0000-1A00-000009000000}"/>
    <hyperlink ref="D38" r:id="rId19" display="mktg-dept@msca.com.sg" xr:uid="{00000000-0004-0000-1A00-00000C000000}"/>
    <hyperlink ref="D41" r:id="rId20" display="nlee@msca.com.sg" xr:uid="{17976EA4-BC00-4AE7-8199-9E51EC7B5CCB}"/>
    <hyperlink ref="D42" r:id="rId21" display="custsvc@msca.com.sg" xr:uid="{52E3AD3E-FE49-424A-B3B1-3DEA236739B8}"/>
    <hyperlink ref="D44" r:id="rId22" xr:uid="{E52F00B2-6545-49D9-BFB7-56D764DD2E34}"/>
    <hyperlink ref="D45" r:id="rId23" xr:uid="{7C03D7A5-8E70-4695-89FA-7EBE95E87DD0}"/>
    <hyperlink ref="D43" r:id="rId24" xr:uid="{99731198-F07A-49E6-AFA1-939C4D5E79DC}"/>
    <hyperlink ref="D40" r:id="rId25" xr:uid="{E2325360-45F5-49D4-A374-0844931FAC02}"/>
    <hyperlink ref="D39" r:id="rId26" xr:uid="{90EA798E-0027-43E1-8783-ED710FBEC634}"/>
  </hyperlinks>
  <pageMargins left="0.7" right="0.7" top="0.75" bottom="0.75" header="0.3" footer="0.3"/>
  <pageSetup paperSize="9" scale="53" orientation="landscape" r:id="rId27"/>
  <headerFooter>
    <oddFooter>&amp;L_x000D_&amp;1#&amp;"Calibri"&amp;10&amp;K000000 Sensitivity: Public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F158-15AF-4B94-975D-2440522D9CFA}">
  <sheetPr codeName="Sheet46">
    <tabColor theme="8" tint="0.39997558519241921"/>
    <pageSetUpPr fitToPage="1"/>
  </sheetPr>
  <dimension ref="A2:L27"/>
  <sheetViews>
    <sheetView zoomScale="80" zoomScaleNormal="80" zoomScaleSheetLayoutView="75" workbookViewId="0">
      <selection activeCell="E32" sqref="E32"/>
    </sheetView>
  </sheetViews>
  <sheetFormatPr defaultColWidth="9.140625" defaultRowHeight="17.25" customHeight="1"/>
  <cols>
    <col min="1" max="1" width="19" style="341" customWidth="1"/>
    <col min="2" max="2" width="25.85546875" style="145" customWidth="1"/>
    <col min="3" max="3" width="14" style="145" customWidth="1"/>
    <col min="4" max="4" width="15.85546875" style="145" customWidth="1"/>
    <col min="5" max="5" width="20.85546875" style="145" customWidth="1"/>
    <col min="6" max="6" width="28.140625" style="145" customWidth="1"/>
    <col min="7" max="7" width="20.5703125" style="145" customWidth="1"/>
    <col min="8" max="8" width="21" style="149" customWidth="1"/>
    <col min="9" max="9" width="19" style="149" customWidth="1"/>
    <col min="10" max="10" width="12.5703125" style="149" customWidth="1"/>
    <col min="11" max="11" width="12.7109375" style="149" customWidth="1"/>
    <col min="12" max="16384" width="9.140625" style="149"/>
  </cols>
  <sheetData>
    <row r="2" spans="1:12" s="168" customFormat="1" ht="17.25" customHeight="1">
      <c r="A2" s="340"/>
      <c r="B2" s="8" t="s">
        <v>5935</v>
      </c>
      <c r="C2" s="11"/>
      <c r="D2" s="11"/>
      <c r="E2" s="11"/>
      <c r="F2" s="11"/>
      <c r="G2" s="11"/>
    </row>
    <row r="3" spans="1:12" ht="17.25" customHeight="1">
      <c r="B3" s="165"/>
    </row>
    <row r="4" spans="1:12" ht="17.25" customHeight="1">
      <c r="A4" s="1678" t="s">
        <v>557</v>
      </c>
      <c r="B4" s="1678"/>
      <c r="C4" s="1678"/>
      <c r="D4" s="1678"/>
      <c r="E4" s="1678"/>
      <c r="F4" s="1678"/>
      <c r="G4" s="1678"/>
    </row>
    <row r="5" spans="1:12" ht="17.25" customHeight="1">
      <c r="B5" s="350"/>
      <c r="C5" s="148"/>
      <c r="D5" s="148"/>
      <c r="E5" s="148"/>
      <c r="F5" s="148"/>
      <c r="G5" s="148"/>
    </row>
    <row r="6" spans="1:12" ht="56.25" customHeight="1">
      <c r="A6" s="342"/>
      <c r="B6" s="1"/>
      <c r="C6" s="1"/>
      <c r="D6" s="402" t="s">
        <v>1971</v>
      </c>
      <c r="E6" s="367" t="s">
        <v>714</v>
      </c>
      <c r="F6" s="1682" t="s">
        <v>1973</v>
      </c>
      <c r="G6" s="1679" t="s">
        <v>250</v>
      </c>
      <c r="H6" s="367" t="s">
        <v>714</v>
      </c>
      <c r="I6" s="367" t="s">
        <v>132</v>
      </c>
      <c r="J6" s="477"/>
      <c r="K6" s="146"/>
      <c r="L6" s="146"/>
    </row>
    <row r="7" spans="1:12" ht="17.25" customHeight="1">
      <c r="A7" s="342"/>
      <c r="B7" s="4" t="s">
        <v>249</v>
      </c>
      <c r="C7" s="4" t="s">
        <v>250</v>
      </c>
      <c r="D7" s="395" t="s">
        <v>1751</v>
      </c>
      <c r="E7" s="4" t="s">
        <v>1751</v>
      </c>
      <c r="F7" s="1683"/>
      <c r="G7" s="1680"/>
      <c r="H7" s="395" t="s">
        <v>1751</v>
      </c>
      <c r="I7" s="395" t="s">
        <v>1751</v>
      </c>
      <c r="J7" s="369"/>
      <c r="K7" s="145"/>
      <c r="L7" s="146"/>
    </row>
    <row r="8" spans="1:12" ht="17.25" hidden="1" customHeight="1">
      <c r="B8" s="6" t="s">
        <v>4010</v>
      </c>
      <c r="C8" s="6" t="s">
        <v>4015</v>
      </c>
      <c r="D8" s="6">
        <v>44546</v>
      </c>
      <c r="E8" s="6">
        <f>D8+1</f>
        <v>44547</v>
      </c>
      <c r="F8" s="376" t="s">
        <v>6745</v>
      </c>
      <c r="G8" s="376" t="s">
        <v>5961</v>
      </c>
      <c r="H8" s="6">
        <v>44549</v>
      </c>
      <c r="I8" s="6">
        <v>44556</v>
      </c>
      <c r="J8" s="9"/>
      <c r="K8" s="146"/>
      <c r="L8" s="146"/>
    </row>
    <row r="9" spans="1:12" ht="17.25" customHeight="1">
      <c r="B9" s="476" t="s">
        <v>4010</v>
      </c>
      <c r="C9" s="476" t="s">
        <v>4017</v>
      </c>
      <c r="D9" s="476">
        <v>44559</v>
      </c>
      <c r="E9" s="507">
        <f>D9+1</f>
        <v>44560</v>
      </c>
      <c r="F9" s="508" t="s">
        <v>6746</v>
      </c>
      <c r="G9" s="508" t="s">
        <v>5963</v>
      </c>
      <c r="H9" s="509">
        <v>44573</v>
      </c>
      <c r="I9" s="510">
        <f>H9+7</f>
        <v>44580</v>
      </c>
      <c r="J9" s="9"/>
      <c r="K9" s="146"/>
      <c r="L9" s="146"/>
    </row>
    <row r="10" spans="1:12" ht="17.25" customHeight="1">
      <c r="B10" s="476" t="s">
        <v>4014</v>
      </c>
      <c r="C10" s="476" t="s">
        <v>4018</v>
      </c>
      <c r="D10" s="476">
        <v>44563</v>
      </c>
      <c r="E10" s="507">
        <f>D10+1</f>
        <v>44564</v>
      </c>
      <c r="F10" s="508" t="s">
        <v>6746</v>
      </c>
      <c r="G10" s="508" t="s">
        <v>5963</v>
      </c>
      <c r="H10" s="509">
        <v>44573</v>
      </c>
      <c r="I10" s="510">
        <f>H10+7</f>
        <v>44580</v>
      </c>
      <c r="J10" s="436"/>
      <c r="K10" s="146"/>
      <c r="L10" s="146"/>
    </row>
    <row r="11" spans="1:12" ht="17.25" customHeight="1">
      <c r="B11" s="476" t="s">
        <v>4010</v>
      </c>
      <c r="C11" s="476" t="s">
        <v>4019</v>
      </c>
      <c r="D11" s="476">
        <v>44205</v>
      </c>
      <c r="E11" s="507">
        <f>D11+1</f>
        <v>44206</v>
      </c>
      <c r="F11" s="511" t="s">
        <v>6746</v>
      </c>
      <c r="G11" s="511" t="s">
        <v>5963</v>
      </c>
      <c r="H11" s="476">
        <v>44573</v>
      </c>
      <c r="I11" s="512">
        <f>H11+7</f>
        <v>44580</v>
      </c>
      <c r="J11" s="436"/>
      <c r="K11" s="146"/>
      <c r="L11" s="146"/>
    </row>
    <row r="12" spans="1:12" ht="17.25" customHeight="1">
      <c r="B12" s="147" t="s">
        <v>464</v>
      </c>
      <c r="C12" s="148"/>
      <c r="D12" s="155"/>
      <c r="E12" s="155"/>
      <c r="F12" s="155"/>
      <c r="G12" s="155"/>
      <c r="H12" s="449"/>
      <c r="I12" s="432"/>
      <c r="J12" s="436"/>
      <c r="K12" s="146"/>
      <c r="L12" s="146"/>
    </row>
    <row r="13" spans="1:12" ht="17.25" customHeight="1">
      <c r="A13" s="342"/>
      <c r="B13" s="147"/>
      <c r="C13" s="155"/>
      <c r="D13" s="155"/>
      <c r="E13" s="155"/>
      <c r="F13" s="155"/>
      <c r="G13" s="147"/>
      <c r="H13" s="146"/>
      <c r="I13" s="146"/>
      <c r="J13" s="146"/>
      <c r="K13" s="146"/>
      <c r="L13" s="146"/>
    </row>
    <row r="14" spans="1:12" s="159" customFormat="1" ht="17.25" customHeight="1">
      <c r="A14" s="342"/>
      <c r="B14" s="147"/>
      <c r="C14" s="145"/>
      <c r="D14" s="145"/>
      <c r="E14" s="145"/>
      <c r="F14" s="145"/>
      <c r="H14" s="145"/>
      <c r="J14" s="147"/>
      <c r="K14" s="145"/>
    </row>
    <row r="15" spans="1:12" s="159" customFormat="1" ht="17.25" customHeight="1">
      <c r="A15" s="343"/>
      <c r="B15" s="147"/>
      <c r="C15" s="193"/>
      <c r="D15" s="193"/>
      <c r="E15" s="193"/>
      <c r="F15" s="194"/>
      <c r="G15" s="195"/>
      <c r="H15" s="195"/>
      <c r="I15" s="195"/>
      <c r="J15" s="195"/>
      <c r="K15" s="193"/>
      <c r="L15" s="196"/>
    </row>
    <row r="16" spans="1:12" s="159" customFormat="1" ht="17.25" customHeight="1">
      <c r="A16" s="343"/>
      <c r="B16" s="8" t="s">
        <v>465</v>
      </c>
      <c r="C16" s="11"/>
      <c r="D16" s="11"/>
      <c r="E16" s="15"/>
      <c r="F16" s="2" t="s">
        <v>1879</v>
      </c>
      <c r="G16" s="2"/>
      <c r="H16" s="11"/>
      <c r="I16" s="11"/>
      <c r="J16" s="2" t="s">
        <v>467</v>
      </c>
      <c r="K16" s="2"/>
      <c r="L16" s="2"/>
    </row>
    <row r="17" spans="2:12" s="159" customFormat="1" ht="17.25" customHeight="1">
      <c r="B17" s="197" t="s">
        <v>468</v>
      </c>
      <c r="C17" s="193"/>
      <c r="D17" s="198" t="s">
        <v>469</v>
      </c>
      <c r="E17" s="15"/>
      <c r="F17" s="11" t="s">
        <v>470</v>
      </c>
      <c r="G17" s="11"/>
      <c r="H17" s="198" t="s">
        <v>471</v>
      </c>
      <c r="I17" s="11"/>
      <c r="J17" s="197" t="s">
        <v>472</v>
      </c>
      <c r="K17" s="193"/>
      <c r="L17" s="198" t="s">
        <v>473</v>
      </c>
    </row>
    <row r="18" spans="2:12" s="159" customFormat="1" ht="17.25" customHeight="1">
      <c r="B18" s="414" t="s">
        <v>474</v>
      </c>
      <c r="C18" s="202"/>
      <c r="D18" s="569" t="s">
        <v>475</v>
      </c>
      <c r="E18" s="11"/>
      <c r="F18" s="110" t="e">
        <f>#REF!</f>
        <v>#REF!</v>
      </c>
      <c r="G18" s="16" t="s">
        <v>6478</v>
      </c>
      <c r="H18" s="110" t="e">
        <f>#REF!</f>
        <v>#REF!</v>
      </c>
      <c r="I18" s="11"/>
      <c r="J18" s="201" t="s">
        <v>479</v>
      </c>
      <c r="K18" s="202" t="s">
        <v>1880</v>
      </c>
      <c r="L18" s="203" t="s">
        <v>480</v>
      </c>
    </row>
    <row r="19" spans="2:12" s="159" customFormat="1" ht="17.25" customHeight="1">
      <c r="B19" s="414" t="s">
        <v>488</v>
      </c>
      <c r="C19" s="202"/>
      <c r="D19" s="569" t="s">
        <v>489</v>
      </c>
      <c r="E19" s="11"/>
      <c r="F19" s="110" t="e">
        <f>#REF!</f>
        <v>#REF!</v>
      </c>
      <c r="G19" s="16" t="s">
        <v>6479</v>
      </c>
      <c r="H19" s="110" t="e">
        <f>#REF!</f>
        <v>#REF!</v>
      </c>
      <c r="I19" s="11"/>
      <c r="J19" s="201" t="s">
        <v>486</v>
      </c>
      <c r="K19" s="202" t="s">
        <v>1881</v>
      </c>
      <c r="L19" s="203" t="s">
        <v>487</v>
      </c>
    </row>
    <row r="20" spans="2:12" s="159" customFormat="1" ht="17.25" customHeight="1">
      <c r="B20" s="201" t="s">
        <v>1882</v>
      </c>
      <c r="C20" s="202"/>
      <c r="D20" s="203" t="s">
        <v>1883</v>
      </c>
      <c r="E20" s="11"/>
      <c r="F20" s="110" t="e">
        <f>#REF!</f>
        <v>#REF!</v>
      </c>
      <c r="G20" s="16" t="s">
        <v>6480</v>
      </c>
      <c r="H20" s="110" t="e">
        <f>#REF!</f>
        <v>#REF!</v>
      </c>
      <c r="I20" s="11"/>
      <c r="J20" s="201" t="s">
        <v>1884</v>
      </c>
      <c r="K20" s="202" t="s">
        <v>1885</v>
      </c>
      <c r="L20" s="203" t="s">
        <v>1886</v>
      </c>
    </row>
    <row r="21" spans="2:12" s="159" customFormat="1" ht="17.25" customHeight="1">
      <c r="B21" s="201" t="s">
        <v>481</v>
      </c>
      <c r="C21" s="202"/>
      <c r="D21" s="203" t="s">
        <v>482</v>
      </c>
      <c r="E21" s="11"/>
      <c r="F21" s="110" t="e">
        <f>#REF!</f>
        <v>#REF!</v>
      </c>
      <c r="G21" s="16" t="s">
        <v>6481</v>
      </c>
      <c r="H21" s="110" t="e">
        <f>#REF!</f>
        <v>#REF!</v>
      </c>
      <c r="I21" s="11"/>
      <c r="J21" s="201" t="s">
        <v>500</v>
      </c>
      <c r="K21" s="202" t="s">
        <v>1887</v>
      </c>
      <c r="L21" s="203" t="s">
        <v>501</v>
      </c>
    </row>
    <row r="22" spans="2:12" s="159" customFormat="1" ht="17.25" customHeight="1">
      <c r="B22" s="414" t="s">
        <v>1888</v>
      </c>
      <c r="C22" s="202"/>
      <c r="D22" s="569" t="s">
        <v>496</v>
      </c>
      <c r="E22" s="11"/>
      <c r="F22" s="14"/>
      <c r="G22" s="16"/>
      <c r="H22" s="14"/>
      <c r="I22" s="11"/>
      <c r="J22" s="201" t="s">
        <v>507</v>
      </c>
      <c r="K22" s="202" t="s">
        <v>1889</v>
      </c>
      <c r="L22" s="203" t="s">
        <v>508</v>
      </c>
    </row>
    <row r="23" spans="2:12" s="159" customFormat="1" ht="17.25" customHeight="1">
      <c r="B23" s="414" t="s">
        <v>1890</v>
      </c>
      <c r="C23" s="202"/>
      <c r="D23" s="569" t="s">
        <v>1891</v>
      </c>
      <c r="E23" s="11"/>
      <c r="F23" s="11"/>
      <c r="G23" s="16"/>
      <c r="H23" s="13"/>
      <c r="I23" s="11"/>
      <c r="J23" s="201" t="s">
        <v>1892</v>
      </c>
      <c r="K23" s="202" t="s">
        <v>1893</v>
      </c>
      <c r="L23" s="203" t="s">
        <v>1894</v>
      </c>
    </row>
    <row r="24" spans="2:12" s="159" customFormat="1" ht="17.25" customHeight="1">
      <c r="B24" s="414" t="s">
        <v>1895</v>
      </c>
      <c r="C24" s="202"/>
      <c r="D24" s="569" t="s">
        <v>1896</v>
      </c>
      <c r="E24" s="11"/>
      <c r="F24" s="14"/>
      <c r="G24" s="14"/>
      <c r="H24" s="14"/>
      <c r="I24" s="11"/>
      <c r="J24" s="14"/>
      <c r="K24" s="14"/>
      <c r="L24" s="14"/>
    </row>
    <row r="25" spans="2:12" ht="17.25" customHeight="1">
      <c r="B25" s="201"/>
      <c r="C25" s="202"/>
      <c r="D25" s="203"/>
      <c r="E25" s="11"/>
      <c r="F25" s="11"/>
      <c r="G25" s="14"/>
      <c r="H25" s="13"/>
      <c r="I25" s="11"/>
      <c r="J25" s="11"/>
      <c r="K25" s="16"/>
      <c r="L25" s="13"/>
    </row>
    <row r="26" spans="2:12" ht="17.25" customHeight="1">
      <c r="B26" s="14"/>
      <c r="C26" s="14"/>
      <c r="D26" s="14"/>
      <c r="E26" s="14"/>
      <c r="F26" s="14"/>
      <c r="G26" s="14"/>
      <c r="H26" s="14"/>
      <c r="I26" s="11"/>
      <c r="J26" s="11"/>
      <c r="K26" s="17"/>
      <c r="L26" s="13"/>
    </row>
    <row r="27" spans="2:12" ht="17.25" customHeight="1">
      <c r="B27" s="11" t="s">
        <v>1897</v>
      </c>
      <c r="C27" s="11" t="s">
        <v>1898</v>
      </c>
      <c r="D27" s="13"/>
      <c r="E27" s="11"/>
      <c r="F27" s="11" t="s">
        <v>1899</v>
      </c>
      <c r="G27" s="16" t="s">
        <v>1900</v>
      </c>
      <c r="H27" s="14"/>
      <c r="I27" s="11"/>
      <c r="J27" s="11" t="s">
        <v>1899</v>
      </c>
      <c r="K27" s="11" t="s">
        <v>1901</v>
      </c>
      <c r="L27" s="14"/>
    </row>
  </sheetData>
  <mergeCells count="3">
    <mergeCell ref="A4:G4"/>
    <mergeCell ref="F6:F7"/>
    <mergeCell ref="G6:G7"/>
  </mergeCells>
  <hyperlinks>
    <hyperlink ref="H17" r:id="rId1" display="custsvc@msca.com.sg" xr:uid="{DBB3FF83-82F2-416A-A4A0-73DEAF78653F}"/>
    <hyperlink ref="L23" r:id="rId2" display="ytluo@msca.com.sg" xr:uid="{D24CAD2B-0354-4655-A868-DDFD64DF63B4}"/>
    <hyperlink ref="L17" r:id="rId3" display="sinexp@msca.com.sg" xr:uid="{9B39AF24-EE48-4872-9C13-1B57ABA5841A}"/>
    <hyperlink ref="L22" r:id="rId4" display="kslim@msca.com.sg" xr:uid="{F7AD7A64-6E6C-48FB-87F0-28B18CE81D67}"/>
    <hyperlink ref="L21" r:id="rId5" display="mailto:skoh@msca.com.sg" xr:uid="{FB5F3C74-5999-4154-811B-ABB2B130CE2E}"/>
    <hyperlink ref="D17" r:id="rId6" display="mktg-dept@msca.com.sg" xr:uid="{A114F09D-61B3-44DC-8A05-0001901EC857}"/>
    <hyperlink ref="D20" r:id="rId7" display="nlee@msca.com.sg" xr:uid="{F95B913A-009D-4010-A84A-A0B02C2FC69F}"/>
    <hyperlink ref="D21" r:id="rId8" display="custsvc@msca.com.sg" xr:uid="{26CDD492-EA07-4861-A308-3BF13D68D5E8}"/>
    <hyperlink ref="D23" r:id="rId9" xr:uid="{66A91B2B-68DF-4139-9D74-7895504F4CD4}"/>
    <hyperlink ref="D24" r:id="rId10" xr:uid="{D5CEC8C4-8294-4E08-B9F2-319ECF0BDBDA}"/>
    <hyperlink ref="D22" r:id="rId11" xr:uid="{04203E7E-F294-4BE8-90ED-352A599698DD}"/>
    <hyperlink ref="D19" r:id="rId12" xr:uid="{505F5FE0-0EE0-4997-AD98-0FE104752FE8}"/>
    <hyperlink ref="D18" r:id="rId13" xr:uid="{4DA0A3C2-DEAF-44AA-A167-23DD276AE420}"/>
  </hyperlinks>
  <pageMargins left="0.7" right="0.7" top="0.75" bottom="0.75" header="0.3" footer="0.3"/>
  <pageSetup paperSize="9" scale="56" orientation="landscape" r:id="rId14"/>
  <headerFooter>
    <oddFooter>&amp;L_x000D_&amp;1#&amp;"Calibri"&amp;10&amp;K000000 Sensitivity: Public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34318-7D31-4CBF-82EF-13854FF3FECC}">
  <sheetPr codeName="Sheet48"/>
  <dimension ref="A3:A16"/>
  <sheetViews>
    <sheetView topLeftCell="A17" workbookViewId="0">
      <selection activeCell="W5" sqref="W5"/>
    </sheetView>
  </sheetViews>
  <sheetFormatPr defaultRowHeight="13.15"/>
  <sheetData>
    <row r="3" spans="1:1" ht="14.45">
      <c r="A3" s="506" t="s">
        <v>6747</v>
      </c>
    </row>
    <row r="4" spans="1:1" ht="14.45">
      <c r="A4" s="505"/>
    </row>
    <row r="6" spans="1:1" ht="14.45">
      <c r="A6" s="505"/>
    </row>
    <row r="7" spans="1:1" ht="14.45">
      <c r="A7" s="505" t="s">
        <v>6748</v>
      </c>
    </row>
    <row r="8" spans="1:1" ht="14.45">
      <c r="A8" s="505"/>
    </row>
    <row r="9" spans="1:1" ht="14.45">
      <c r="A9" s="505"/>
    </row>
    <row r="10" spans="1:1" ht="14.45">
      <c r="A10" s="505" t="s">
        <v>6749</v>
      </c>
    </row>
    <row r="11" spans="1:1" ht="14.45">
      <c r="A11" s="506" t="s">
        <v>6750</v>
      </c>
    </row>
    <row r="12" spans="1:1" ht="14.45">
      <c r="A12" s="611" t="s">
        <v>6751</v>
      </c>
    </row>
    <row r="13" spans="1:1" ht="14.45">
      <c r="A13" s="505"/>
    </row>
    <row r="14" spans="1:1" ht="16.149999999999999">
      <c r="A14" s="612" t="s">
        <v>6752</v>
      </c>
    </row>
    <row r="15" spans="1:1" ht="14.45">
      <c r="A15" s="611" t="s">
        <v>6753</v>
      </c>
    </row>
    <row r="16" spans="1:1">
      <c r="A16" s="415" t="s">
        <v>6754</v>
      </c>
    </row>
  </sheetData>
  <hyperlinks>
    <hyperlink ref="A16" r:id="rId1" display="http://www.msc.com/" xr:uid="{96D9BC5D-C0F8-487C-8964-3D6CDAFE9DAD}"/>
  </hyperlinks>
  <pageMargins left="0.7" right="0.7" top="0.75" bottom="0.75" header="0.3" footer="0.3"/>
  <pageSetup orientation="portrait" r:id="rId2"/>
  <headerFooter>
    <oddFooter>&amp;L_x000D_&amp;1#&amp;"Calibri"&amp;10&amp;K000000 Sensitivity: Public</oddFooter>
  </headerFooter>
  <drawing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49"/>
  <dimension ref="A3:D18"/>
  <sheetViews>
    <sheetView workbookViewId="0">
      <selection activeCell="D28" sqref="D28"/>
    </sheetView>
  </sheetViews>
  <sheetFormatPr defaultRowHeight="13.15"/>
  <cols>
    <col min="1" max="1" width="22.85546875" customWidth="1"/>
    <col min="2" max="2" width="20" bestFit="1" customWidth="1"/>
    <col min="3" max="3" width="10.5703125" bestFit="1" customWidth="1"/>
    <col min="4" max="4" width="11.5703125" bestFit="1" customWidth="1"/>
  </cols>
  <sheetData>
    <row r="3" spans="1:4">
      <c r="A3" s="148"/>
      <c r="B3" s="169" t="s">
        <v>6755</v>
      </c>
      <c r="C3" s="145"/>
      <c r="D3" s="145"/>
    </row>
    <row r="4" spans="1:4">
      <c r="A4" s="148"/>
      <c r="B4" s="169"/>
      <c r="C4" s="145"/>
      <c r="D4" s="145"/>
    </row>
    <row r="5" spans="1:4">
      <c r="A5" s="169"/>
      <c r="B5" s="169" t="s">
        <v>4063</v>
      </c>
      <c r="C5" s="1675" t="s">
        <v>1971</v>
      </c>
      <c r="D5" s="332" t="s">
        <v>6756</v>
      </c>
    </row>
    <row r="6" spans="1:4">
      <c r="A6" s="152" t="s">
        <v>249</v>
      </c>
      <c r="B6" s="152" t="s">
        <v>250</v>
      </c>
      <c r="C6" s="1675"/>
      <c r="D6" s="332" t="s">
        <v>202</v>
      </c>
    </row>
    <row r="7" spans="1:4">
      <c r="A7" s="153" t="s">
        <v>6757</v>
      </c>
      <c r="B7" s="320" t="s">
        <v>6758</v>
      </c>
      <c r="C7" s="320">
        <v>43226</v>
      </c>
      <c r="D7" s="320">
        <f>C7+3</f>
        <v>43229</v>
      </c>
    </row>
    <row r="8" spans="1:4">
      <c r="A8" s="153" t="s">
        <v>6757</v>
      </c>
      <c r="B8" s="320" t="s">
        <v>6759</v>
      </c>
      <c r="C8" s="320">
        <f>C7+7</f>
        <v>43233</v>
      </c>
      <c r="D8" s="320">
        <f>C8+3</f>
        <v>43236</v>
      </c>
    </row>
    <row r="9" spans="1:4">
      <c r="A9" s="153" t="s">
        <v>6757</v>
      </c>
      <c r="B9" s="320" t="s">
        <v>6760</v>
      </c>
      <c r="C9" s="320">
        <f>C8+7</f>
        <v>43240</v>
      </c>
      <c r="D9" s="320">
        <f>C9+3</f>
        <v>43243</v>
      </c>
    </row>
    <row r="10" spans="1:4">
      <c r="A10" s="153" t="s">
        <v>6757</v>
      </c>
      <c r="B10" s="320" t="s">
        <v>6761</v>
      </c>
      <c r="C10" s="320">
        <f>C9+7</f>
        <v>43247</v>
      </c>
      <c r="D10" s="320">
        <f>C10+3</f>
        <v>43250</v>
      </c>
    </row>
    <row r="11" spans="1:4">
      <c r="A11" s="153" t="s">
        <v>6757</v>
      </c>
      <c r="B11" s="320" t="s">
        <v>6762</v>
      </c>
      <c r="C11" s="320">
        <f>C10+7</f>
        <v>43254</v>
      </c>
      <c r="D11" s="320">
        <f>C11+3</f>
        <v>43257</v>
      </c>
    </row>
    <row r="12" spans="1:4">
      <c r="A12" s="164"/>
      <c r="B12" s="155"/>
      <c r="C12" s="155"/>
      <c r="D12" s="155"/>
    </row>
    <row r="13" spans="1:4">
      <c r="A13" s="164"/>
      <c r="B13" s="155"/>
      <c r="C13" s="155"/>
      <c r="D13" s="155"/>
    </row>
    <row r="14" spans="1:4">
      <c r="A14" s="164"/>
      <c r="B14" s="155"/>
      <c r="C14" s="155"/>
      <c r="D14" s="155"/>
    </row>
    <row r="15" spans="1:4">
      <c r="A15" s="146"/>
      <c r="B15" s="146"/>
      <c r="C15" s="146"/>
      <c r="D15" s="146"/>
    </row>
    <row r="16" spans="1:4">
      <c r="A16" s="300" t="s">
        <v>6763</v>
      </c>
      <c r="B16" s="300"/>
      <c r="C16" s="301"/>
      <c r="D16" s="301"/>
    </row>
    <row r="17" spans="1:1">
      <c r="A17" s="145" t="s">
        <v>6764</v>
      </c>
    </row>
    <row r="18" spans="1:1">
      <c r="A18" s="157" t="s">
        <v>464</v>
      </c>
    </row>
  </sheetData>
  <customSheetViews>
    <customSheetView guid="{1ECD3B71-3848-4973-92B4-4B4B149BC657}" state="hidden">
      <selection activeCell="D28" sqref="D28"/>
      <pageMargins left="0" right="0" top="0" bottom="0" header="0" footer="0"/>
      <pageSetup paperSize="9" orientation="portrait" verticalDpi="0" r:id="rId1"/>
      <headerFooter>
        <oddFooter>&amp;L&amp;1#&amp;"Calibri"&amp;10 Sensitivity: Public</oddFooter>
      </headerFooter>
    </customSheetView>
    <customSheetView guid="{3FEF6608-25EF-43D8-8468-19FFFC3BCE74}" state="hidden">
      <selection activeCell="D28" sqref="D28"/>
      <pageMargins left="0" right="0" top="0" bottom="0" header="0" footer="0"/>
      <pageSetup paperSize="9" orientation="portrait" verticalDpi="0" r:id="rId2"/>
      <headerFooter>
        <oddFooter>&amp;L&amp;1#&amp;"Calibri"&amp;10 Sensitivity: Internal</oddFooter>
      </headerFooter>
    </customSheetView>
    <customSheetView guid="{8773B614-CBE7-474E-B57F-0A27A3791CF3}" state="hidden">
      <selection activeCell="D28" sqref="D28"/>
      <pageMargins left="0" right="0" top="0" bottom="0" header="0" footer="0"/>
      <pageSetup paperSize="9" orientation="portrait" verticalDpi="0" r:id="rId3"/>
      <headerFooter>
        <oddFooter>&amp;L&amp;1#&amp;"Calibri"&amp;10 Sensitivity: Public</oddFooter>
      </headerFooter>
    </customSheetView>
    <customSheetView guid="{1BFD2ADD-60C4-4334-9BDE-E3C6DD17BEED}" state="hidden">
      <selection activeCell="D28" sqref="D28"/>
      <pageMargins left="0" right="0" top="0" bottom="0" header="0" footer="0"/>
      <pageSetup paperSize="9" orientation="portrait" r:id="rId4"/>
      <headerFooter>
        <oddFooter>&amp;L&amp;1#&amp;"Calibri"&amp;10 Sensitivity: Public</oddFooter>
      </headerFooter>
    </customSheetView>
    <customSheetView guid="{7D3CEC1C-CCEC-4C4E-963E-DDD8383A68C1}" state="hidden">
      <selection activeCell="D28" sqref="D28"/>
      <pageMargins left="0" right="0" top="0" bottom="0" header="0" footer="0"/>
      <pageSetup paperSize="9" orientation="portrait" verticalDpi="0" r:id="rId5"/>
      <headerFooter>
        <oddFooter>&amp;L&amp;1#&amp;"Calibri"&amp;10 Sensitivity: Public</oddFooter>
      </headerFooter>
    </customSheetView>
    <customSheetView guid="{03DD319B-D6A9-4830-871F-6D56EEAA4879}" state="hidden">
      <selection activeCell="D28" sqref="D28"/>
      <pageMargins left="0" right="0" top="0" bottom="0" header="0" footer="0"/>
      <pageSetup paperSize="9" orientation="portrait" verticalDpi="0" r:id="rId6"/>
      <headerFooter>
        <oddFooter>&amp;L&amp;1#&amp;"Calibri"&amp;10 Sensitivity: Public</oddFooter>
      </headerFooter>
    </customSheetView>
    <customSheetView guid="{6B324A58-5A89-471C-AD21-0822EB95E67E}" state="hidden">
      <selection activeCell="D28" sqref="D28"/>
      <pageMargins left="0" right="0" top="0" bottom="0" header="0" footer="0"/>
      <pageSetup paperSize="9" orientation="portrait" r:id="rId7"/>
      <headerFooter>
        <oddFooter>&amp;L&amp;1#&amp;"Calibri"&amp;10 Sensitivity: Public</oddFooter>
      </headerFooter>
    </customSheetView>
    <customSheetView guid="{613E785B-CD51-494D-B041-E8D30BF6F1EC}" showPageBreaks="1" state="hidden">
      <selection activeCell="D28" sqref="D28"/>
      <pageMargins left="0" right="0" top="0" bottom="0" header="0" footer="0"/>
      <pageSetup paperSize="9" orientation="portrait" r:id="rId8"/>
      <headerFooter>
        <oddFooter>&amp;L&amp;1#&amp;"Calibri"&amp;10 Sensitivity: Public</oddFooter>
      </headerFooter>
    </customSheetView>
  </customSheetViews>
  <mergeCells count="1">
    <mergeCell ref="C5:C6"/>
  </mergeCells>
  <pageMargins left="0.7" right="0.7" top="0.75" bottom="0.75" header="0.3" footer="0.3"/>
  <pageSetup paperSize="9" orientation="portrait" r:id="rId9"/>
  <headerFooter>
    <oddFooter>&amp;L_x000D_&amp;1#&amp;"Calibri"&amp;10&amp;K000000 Sensitivity: Public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50">
    <tabColor theme="1" tint="0.249977111117893"/>
    <pageSetUpPr fitToPage="1"/>
  </sheetPr>
  <dimension ref="A2:AA42"/>
  <sheetViews>
    <sheetView topLeftCell="K23" zoomScale="85" zoomScaleNormal="85" zoomScaleSheetLayoutView="75" workbookViewId="0">
      <selection activeCell="U30" sqref="U30"/>
    </sheetView>
  </sheetViews>
  <sheetFormatPr defaultColWidth="9.140625" defaultRowHeight="13.9"/>
  <cols>
    <col min="1" max="1" width="13.7109375" style="17" customWidth="1"/>
    <col min="2" max="2" width="30" style="11" customWidth="1"/>
    <col min="3" max="3" width="15.140625" style="11" customWidth="1"/>
    <col min="4" max="4" width="18" style="11" customWidth="1"/>
    <col min="5" max="6" width="19.28515625" style="11" customWidth="1"/>
    <col min="7" max="8" width="19.140625" style="11" customWidth="1"/>
    <col min="9" max="9" width="5" style="11" customWidth="1"/>
    <col min="10" max="10" width="21" style="18" customWidth="1"/>
    <col min="11" max="11" width="11.28515625" style="18" customWidth="1"/>
    <col min="12" max="12" width="9.140625" style="18"/>
    <col min="13" max="13" width="4.140625" style="18" customWidth="1"/>
    <col min="14" max="17" width="9.140625" style="18"/>
    <col min="18" max="18" width="19.42578125" style="11" bestFit="1" customWidth="1"/>
    <col min="19" max="19" width="9.85546875" style="11" bestFit="1" customWidth="1"/>
    <col min="20" max="20" width="13.85546875" style="11" bestFit="1" customWidth="1"/>
    <col min="21" max="21" width="16.28515625" style="11" customWidth="1"/>
    <col min="22" max="22" width="22.28515625" style="11" customWidth="1"/>
    <col min="23" max="23" width="9.85546875" style="11" bestFit="1" customWidth="1"/>
    <col min="24" max="24" width="15.28515625" style="16" customWidth="1"/>
    <col min="25" max="25" width="14.140625" style="16" customWidth="1"/>
    <col min="26" max="27" width="14" style="18" customWidth="1"/>
    <col min="28" max="16384" width="9.140625" style="18"/>
  </cols>
  <sheetData>
    <row r="2" spans="1:12" s="121" customFormat="1" ht="33.6">
      <c r="A2" s="122"/>
      <c r="B2" s="123" t="s">
        <v>6442</v>
      </c>
      <c r="C2" s="122"/>
      <c r="D2" s="122"/>
      <c r="E2" s="122"/>
      <c r="F2" s="122"/>
      <c r="G2" s="11"/>
      <c r="H2" s="11"/>
      <c r="I2" s="11"/>
    </row>
    <row r="3" spans="1:12" ht="19.5" customHeight="1">
      <c r="A3" s="1598" t="s">
        <v>6765</v>
      </c>
      <c r="B3" s="1598"/>
      <c r="C3" s="1598"/>
      <c r="D3" s="1598"/>
      <c r="E3" s="1598"/>
      <c r="F3" s="1598"/>
      <c r="G3" s="2"/>
      <c r="H3" s="2"/>
      <c r="I3" s="2"/>
      <c r="J3" s="3"/>
      <c r="K3" s="3"/>
    </row>
    <row r="4" spans="1:12" ht="19.5" customHeight="1">
      <c r="B4" s="16"/>
      <c r="C4" s="131"/>
      <c r="D4" s="16"/>
      <c r="E4" s="16"/>
      <c r="F4" s="16"/>
      <c r="G4" s="16"/>
      <c r="H4" s="16"/>
      <c r="I4" s="16"/>
      <c r="J4" s="124"/>
    </row>
    <row r="5" spans="1:12" ht="18.600000000000001">
      <c r="A5" s="5"/>
      <c r="B5" s="5"/>
      <c r="C5" s="1" t="s">
        <v>4063</v>
      </c>
      <c r="D5" s="1685" t="s">
        <v>1971</v>
      </c>
      <c r="E5" s="395" t="s">
        <v>192</v>
      </c>
      <c r="F5" s="395" t="s">
        <v>51</v>
      </c>
      <c r="G5" s="395" t="s">
        <v>6706</v>
      </c>
      <c r="I5" s="3"/>
      <c r="J5" s="124"/>
      <c r="K5" s="124"/>
      <c r="L5" s="124"/>
    </row>
    <row r="6" spans="1:12" ht="18.600000000000001">
      <c r="A6" s="5"/>
      <c r="B6" s="4" t="s">
        <v>249</v>
      </c>
      <c r="C6" s="4" t="s">
        <v>250</v>
      </c>
      <c r="D6" s="1685"/>
      <c r="E6" s="395" t="s">
        <v>32</v>
      </c>
      <c r="F6" s="395" t="s">
        <v>204</v>
      </c>
      <c r="G6" s="395" t="s">
        <v>77</v>
      </c>
      <c r="I6" s="3"/>
      <c r="J6" s="3"/>
      <c r="K6" s="3"/>
      <c r="L6" s="3"/>
    </row>
    <row r="7" spans="1:12">
      <c r="B7" s="127" t="s">
        <v>6766</v>
      </c>
      <c r="C7" s="126" t="s">
        <v>6767</v>
      </c>
      <c r="D7" s="6">
        <v>42589</v>
      </c>
      <c r="E7" s="6">
        <f t="shared" ref="E7:E13" si="0">D7+4</f>
        <v>42593</v>
      </c>
      <c r="F7" s="6">
        <f t="shared" ref="F7:F12" si="1">D7+9</f>
        <v>42598</v>
      </c>
      <c r="G7" s="6">
        <f t="shared" ref="G7:G13" si="2">D7+10</f>
        <v>42599</v>
      </c>
      <c r="I7" s="130"/>
    </row>
    <row r="8" spans="1:12">
      <c r="B8" s="127" t="s">
        <v>4989</v>
      </c>
      <c r="C8" s="126" t="s">
        <v>6768</v>
      </c>
      <c r="D8" s="6">
        <f t="shared" ref="D8:D13" si="3">D7+7</f>
        <v>42596</v>
      </c>
      <c r="E8" s="6">
        <f t="shared" si="0"/>
        <v>42600</v>
      </c>
      <c r="F8" s="6">
        <f t="shared" si="1"/>
        <v>42605</v>
      </c>
      <c r="G8" s="6">
        <f t="shared" si="2"/>
        <v>42606</v>
      </c>
      <c r="I8" s="130"/>
    </row>
    <row r="9" spans="1:12">
      <c r="B9" s="127" t="s">
        <v>6769</v>
      </c>
      <c r="C9" s="126" t="s">
        <v>6770</v>
      </c>
      <c r="D9" s="6">
        <v>42602</v>
      </c>
      <c r="E9" s="6">
        <f t="shared" si="0"/>
        <v>42606</v>
      </c>
      <c r="F9" s="6">
        <f t="shared" si="1"/>
        <v>42611</v>
      </c>
      <c r="G9" s="6">
        <f t="shared" si="2"/>
        <v>42612</v>
      </c>
      <c r="I9" s="130"/>
    </row>
    <row r="10" spans="1:12">
      <c r="B10" s="127" t="s">
        <v>5152</v>
      </c>
      <c r="C10" s="126" t="s">
        <v>6771</v>
      </c>
      <c r="D10" s="6">
        <v>42610</v>
      </c>
      <c r="E10" s="6">
        <f t="shared" si="0"/>
        <v>42614</v>
      </c>
      <c r="F10" s="6">
        <f t="shared" si="1"/>
        <v>42619</v>
      </c>
      <c r="G10" s="6">
        <f t="shared" si="2"/>
        <v>42620</v>
      </c>
      <c r="I10" s="130"/>
    </row>
    <row r="11" spans="1:12">
      <c r="B11" s="128" t="s">
        <v>6772</v>
      </c>
      <c r="C11" s="129" t="s">
        <v>6773</v>
      </c>
      <c r="D11" s="125">
        <f t="shared" si="3"/>
        <v>42617</v>
      </c>
      <c r="E11" s="125">
        <f t="shared" si="0"/>
        <v>42621</v>
      </c>
      <c r="F11" s="125">
        <f t="shared" si="1"/>
        <v>42626</v>
      </c>
      <c r="G11" s="125">
        <f t="shared" si="2"/>
        <v>42627</v>
      </c>
      <c r="I11" s="130"/>
    </row>
    <row r="12" spans="1:12">
      <c r="B12" s="128" t="s">
        <v>6774</v>
      </c>
      <c r="C12" s="129" t="s">
        <v>6775</v>
      </c>
      <c r="D12" s="125">
        <f t="shared" si="3"/>
        <v>42624</v>
      </c>
      <c r="E12" s="125">
        <f t="shared" si="0"/>
        <v>42628</v>
      </c>
      <c r="F12" s="125">
        <f t="shared" si="1"/>
        <v>42633</v>
      </c>
      <c r="G12" s="125">
        <f t="shared" si="2"/>
        <v>42634</v>
      </c>
      <c r="I12" s="130"/>
    </row>
    <row r="13" spans="1:12">
      <c r="A13" s="17" t="s">
        <v>6776</v>
      </c>
      <c r="B13" s="128" t="s">
        <v>4991</v>
      </c>
      <c r="C13" s="129" t="s">
        <v>6777</v>
      </c>
      <c r="D13" s="125">
        <f t="shared" si="3"/>
        <v>42631</v>
      </c>
      <c r="E13" s="125">
        <f t="shared" si="0"/>
        <v>42635</v>
      </c>
      <c r="F13" s="125">
        <f>D13+9</f>
        <v>42640</v>
      </c>
      <c r="G13" s="125">
        <f t="shared" si="2"/>
        <v>42641</v>
      </c>
      <c r="H13" s="16" t="s">
        <v>6778</v>
      </c>
      <c r="I13" s="130"/>
    </row>
    <row r="14" spans="1:12" s="3" customFormat="1" ht="15.75" customHeight="1">
      <c r="A14" s="5"/>
      <c r="B14" s="10" t="s">
        <v>464</v>
      </c>
      <c r="C14" s="9"/>
      <c r="H14" s="2"/>
      <c r="I14" s="2"/>
    </row>
    <row r="15" spans="1:12" s="14" customFormat="1" ht="15.6">
      <c r="A15" s="5"/>
      <c r="B15" s="10"/>
      <c r="C15" s="11"/>
      <c r="D15" s="11"/>
      <c r="E15" s="11"/>
      <c r="F15" s="2"/>
      <c r="G15" s="11"/>
      <c r="H15" s="11"/>
      <c r="I15" s="11"/>
      <c r="J15" s="11"/>
      <c r="L15" s="2"/>
    </row>
    <row r="16" spans="1:12" s="14" customFormat="1" ht="15.75" customHeight="1">
      <c r="A16" s="5"/>
      <c r="B16" s="8" t="s">
        <v>465</v>
      </c>
      <c r="C16" s="11"/>
      <c r="D16" s="11"/>
      <c r="E16" s="15"/>
      <c r="F16" s="2" t="s">
        <v>1879</v>
      </c>
      <c r="G16" s="2"/>
      <c r="H16" s="11"/>
      <c r="I16" s="11"/>
      <c r="J16" s="2" t="s">
        <v>467</v>
      </c>
      <c r="K16" s="2"/>
      <c r="L16" s="2"/>
    </row>
    <row r="17" spans="2:18" s="12" customFormat="1" ht="15.75" customHeight="1">
      <c r="B17" s="17" t="s">
        <v>468</v>
      </c>
      <c r="C17" s="11"/>
      <c r="D17" s="13" t="s">
        <v>6779</v>
      </c>
      <c r="E17" s="15"/>
      <c r="F17" s="11" t="s">
        <v>470</v>
      </c>
      <c r="G17" s="11"/>
      <c r="H17" s="13" t="s">
        <v>6780</v>
      </c>
      <c r="I17" s="11"/>
      <c r="J17" s="11" t="s">
        <v>472</v>
      </c>
      <c r="K17" s="11"/>
      <c r="L17" s="13" t="s">
        <v>6781</v>
      </c>
      <c r="M17" s="11"/>
      <c r="R17" s="11"/>
    </row>
    <row r="18" spans="2:18" s="12" customFormat="1" ht="15.75" customHeight="1">
      <c r="B18" s="11" t="s">
        <v>6422</v>
      </c>
      <c r="C18" s="16" t="s">
        <v>6423</v>
      </c>
      <c r="D18" s="13" t="s">
        <v>6424</v>
      </c>
      <c r="E18" s="11"/>
      <c r="F18" s="11" t="s">
        <v>6782</v>
      </c>
      <c r="G18" s="16" t="s">
        <v>6478</v>
      </c>
      <c r="H18" s="13" t="s">
        <v>6783</v>
      </c>
      <c r="I18" s="11"/>
      <c r="J18" s="11" t="s">
        <v>479</v>
      </c>
      <c r="K18" s="16" t="s">
        <v>1880</v>
      </c>
      <c r="L18" s="13" t="s">
        <v>480</v>
      </c>
      <c r="M18" s="11"/>
      <c r="R18" s="11"/>
    </row>
    <row r="19" spans="2:18" s="14" customFormat="1" ht="15.75" customHeight="1">
      <c r="B19" s="11" t="s">
        <v>6425</v>
      </c>
      <c r="C19" s="16" t="s">
        <v>6426</v>
      </c>
      <c r="D19" s="13" t="s">
        <v>6427</v>
      </c>
      <c r="E19" s="11"/>
      <c r="F19" s="11"/>
      <c r="G19" s="16" t="s">
        <v>6784</v>
      </c>
      <c r="H19" s="13"/>
      <c r="I19" s="11"/>
      <c r="J19" s="11" t="s">
        <v>486</v>
      </c>
      <c r="K19" s="16" t="s">
        <v>1881</v>
      </c>
      <c r="L19" s="13" t="s">
        <v>487</v>
      </c>
      <c r="M19" s="11"/>
      <c r="N19" s="12"/>
      <c r="R19" s="11"/>
    </row>
    <row r="20" spans="2:18" s="14" customFormat="1" ht="15.75" customHeight="1">
      <c r="B20" s="11" t="s">
        <v>1882</v>
      </c>
      <c r="C20" s="16" t="s">
        <v>6428</v>
      </c>
      <c r="D20" s="13" t="s">
        <v>1883</v>
      </c>
      <c r="E20" s="11"/>
      <c r="F20" s="11" t="s">
        <v>476</v>
      </c>
      <c r="G20" s="16" t="s">
        <v>6479</v>
      </c>
      <c r="H20" s="13" t="s">
        <v>478</v>
      </c>
      <c r="I20" s="11"/>
      <c r="J20" s="11" t="s">
        <v>1884</v>
      </c>
      <c r="K20" s="16" t="s">
        <v>1885</v>
      </c>
      <c r="L20" s="13" t="s">
        <v>1886</v>
      </c>
      <c r="M20" s="11"/>
      <c r="N20" s="12"/>
      <c r="R20" s="11"/>
    </row>
    <row r="21" spans="2:18" s="14" customFormat="1" ht="15.75" customHeight="1">
      <c r="B21" s="11" t="s">
        <v>6429</v>
      </c>
      <c r="C21" s="16" t="s">
        <v>6430</v>
      </c>
      <c r="D21" s="13" t="s">
        <v>6431</v>
      </c>
      <c r="E21" s="11"/>
      <c r="F21" s="11" t="s">
        <v>483</v>
      </c>
      <c r="G21" s="16" t="s">
        <v>6480</v>
      </c>
      <c r="H21" s="13" t="s">
        <v>485</v>
      </c>
      <c r="I21" s="11"/>
      <c r="J21" s="11"/>
      <c r="K21" s="16" t="s">
        <v>6785</v>
      </c>
      <c r="L21" s="13"/>
      <c r="M21" s="11"/>
      <c r="N21" s="12"/>
      <c r="R21" s="11"/>
    </row>
    <row r="22" spans="2:18" s="14" customFormat="1" ht="15.75" customHeight="1">
      <c r="B22" s="11" t="s">
        <v>481</v>
      </c>
      <c r="C22" s="16" t="s">
        <v>6432</v>
      </c>
      <c r="D22" s="13" t="s">
        <v>482</v>
      </c>
      <c r="E22" s="11"/>
      <c r="G22" s="16" t="s">
        <v>6786</v>
      </c>
      <c r="I22" s="11"/>
      <c r="J22" s="11" t="s">
        <v>500</v>
      </c>
      <c r="K22" s="16" t="s">
        <v>1887</v>
      </c>
      <c r="L22" s="13" t="s">
        <v>501</v>
      </c>
      <c r="M22" s="11"/>
      <c r="N22" s="12"/>
      <c r="R22" s="11"/>
    </row>
    <row r="23" spans="2:18" s="14" customFormat="1" ht="15.75" customHeight="1">
      <c r="B23" s="11" t="s">
        <v>6433</v>
      </c>
      <c r="C23" s="16" t="s">
        <v>6434</v>
      </c>
      <c r="D23" s="13" t="s">
        <v>6435</v>
      </c>
      <c r="E23" s="11"/>
      <c r="F23" s="11" t="s">
        <v>6787</v>
      </c>
      <c r="G23" s="16" t="s">
        <v>6481</v>
      </c>
      <c r="H23" s="13" t="s">
        <v>492</v>
      </c>
      <c r="I23" s="11"/>
      <c r="J23" s="11" t="s">
        <v>507</v>
      </c>
      <c r="K23" s="16" t="s">
        <v>1889</v>
      </c>
      <c r="L23" s="13" t="s">
        <v>508</v>
      </c>
      <c r="M23" s="11"/>
      <c r="N23" s="12"/>
      <c r="R23" s="11"/>
    </row>
    <row r="24" spans="2:18" s="14" customFormat="1" ht="15.75" customHeight="1">
      <c r="B24" s="11" t="s">
        <v>6436</v>
      </c>
      <c r="C24" s="16" t="s">
        <v>6437</v>
      </c>
      <c r="D24" s="13" t="s">
        <v>6438</v>
      </c>
      <c r="E24" s="11"/>
      <c r="G24" s="144" t="s">
        <v>6788</v>
      </c>
      <c r="I24" s="11"/>
      <c r="K24" s="14" t="s">
        <v>6789</v>
      </c>
      <c r="M24" s="11"/>
      <c r="N24" s="12"/>
      <c r="R24" s="11"/>
    </row>
    <row r="25" spans="2:18" s="14" customFormat="1" ht="15.75" customHeight="1">
      <c r="B25" s="11" t="s">
        <v>6439</v>
      </c>
      <c r="C25" s="16" t="s">
        <v>6440</v>
      </c>
      <c r="D25" s="13" t="s">
        <v>6441</v>
      </c>
      <c r="E25" s="11"/>
      <c r="F25" s="11"/>
      <c r="G25" s="144" t="s">
        <v>6790</v>
      </c>
      <c r="H25" s="13"/>
      <c r="I25" s="11"/>
      <c r="J25" s="11" t="s">
        <v>1892</v>
      </c>
      <c r="K25" s="16" t="s">
        <v>1893</v>
      </c>
      <c r="L25" s="13" t="s">
        <v>1894</v>
      </c>
      <c r="M25" s="11"/>
      <c r="N25" s="12"/>
      <c r="R25" s="11"/>
    </row>
    <row r="26" spans="2:18" ht="15.6">
      <c r="B26" s="14"/>
      <c r="C26" s="14"/>
      <c r="D26" s="14"/>
      <c r="E26" s="14"/>
      <c r="F26" s="14"/>
      <c r="G26" s="14"/>
      <c r="H26" s="14"/>
      <c r="J26" s="11"/>
      <c r="K26" s="17"/>
      <c r="L26" s="13"/>
      <c r="M26" s="11"/>
      <c r="N26" s="12"/>
    </row>
    <row r="27" spans="2:18" ht="15.6">
      <c r="B27" s="11" t="s">
        <v>1897</v>
      </c>
      <c r="C27" s="11" t="s">
        <v>1898</v>
      </c>
      <c r="D27" s="13"/>
      <c r="F27" s="11" t="s">
        <v>1899</v>
      </c>
      <c r="G27" s="16" t="s">
        <v>1900</v>
      </c>
      <c r="H27" s="14"/>
      <c r="J27" s="11" t="s">
        <v>1899</v>
      </c>
      <c r="K27" s="11" t="s">
        <v>1901</v>
      </c>
      <c r="L27" s="14"/>
      <c r="M27" s="14"/>
      <c r="N27" s="14"/>
    </row>
    <row r="32" spans="2:18">
      <c r="R32" s="368" t="s">
        <v>6791</v>
      </c>
    </row>
    <row r="34" spans="18:27" ht="33" customHeight="1">
      <c r="R34" s="1"/>
      <c r="S34" s="1" t="s">
        <v>5940</v>
      </c>
      <c r="T34" s="402" t="s">
        <v>1971</v>
      </c>
      <c r="U34" s="367" t="s">
        <v>6075</v>
      </c>
      <c r="V34" s="367" t="s">
        <v>1973</v>
      </c>
      <c r="W34" s="402" t="s">
        <v>250</v>
      </c>
      <c r="X34" s="367" t="s">
        <v>6075</v>
      </c>
      <c r="Y34" s="367" t="s">
        <v>142</v>
      </c>
      <c r="Z34" s="367" t="s">
        <v>6640</v>
      </c>
      <c r="AA34" s="367" t="s">
        <v>2031</v>
      </c>
    </row>
    <row r="35" spans="18:27">
      <c r="R35" s="4" t="s">
        <v>249</v>
      </c>
      <c r="S35" s="4" t="s">
        <v>250</v>
      </c>
      <c r="T35" s="395"/>
      <c r="U35" s="395" t="s">
        <v>204</v>
      </c>
      <c r="V35" s="395"/>
      <c r="W35" s="4"/>
      <c r="X35" s="126"/>
      <c r="Y35" s="395" t="s">
        <v>67</v>
      </c>
      <c r="Z35" s="395" t="s">
        <v>159</v>
      </c>
      <c r="AA35" s="395" t="s">
        <v>141</v>
      </c>
    </row>
    <row r="36" spans="18:27">
      <c r="R36" s="366" t="s">
        <v>5191</v>
      </c>
      <c r="S36" s="6" t="s">
        <v>6792</v>
      </c>
      <c r="T36" s="6">
        <v>43942</v>
      </c>
      <c r="U36" s="6">
        <f>T36+9</f>
        <v>43951</v>
      </c>
      <c r="V36" s="6" t="s">
        <v>6793</v>
      </c>
      <c r="W36" s="6" t="s">
        <v>6794</v>
      </c>
      <c r="X36" s="6">
        <v>43957</v>
      </c>
      <c r="Y36" s="6">
        <f>X36+3</f>
        <v>43960</v>
      </c>
      <c r="Z36" s="6">
        <f>X36+4</f>
        <v>43961</v>
      </c>
      <c r="AA36" s="6">
        <f>X36+6</f>
        <v>43963</v>
      </c>
    </row>
    <row r="37" spans="18:27">
      <c r="R37" s="366" t="s">
        <v>5148</v>
      </c>
      <c r="S37" s="6" t="s">
        <v>6795</v>
      </c>
      <c r="T37" s="6">
        <f t="shared" ref="T37:T42" si="4">T36+7</f>
        <v>43949</v>
      </c>
      <c r="U37" s="6">
        <f t="shared" ref="U37:U42" si="5">T37+9</f>
        <v>43958</v>
      </c>
      <c r="V37" s="6" t="s">
        <v>6793</v>
      </c>
      <c r="W37" s="6" t="s">
        <v>6796</v>
      </c>
      <c r="X37" s="6">
        <f t="shared" ref="X37:X42" si="6">X36+7</f>
        <v>43964</v>
      </c>
      <c r="Y37" s="6">
        <f t="shared" ref="Y37:Y42" si="7">X37+3</f>
        <v>43967</v>
      </c>
      <c r="Z37" s="6">
        <f t="shared" ref="Z37:Z38" si="8">X37+4</f>
        <v>43968</v>
      </c>
      <c r="AA37" s="6">
        <f t="shared" ref="AA37:AA38" si="9">X37+6</f>
        <v>43970</v>
      </c>
    </row>
    <row r="38" spans="18:27">
      <c r="R38" s="366" t="s">
        <v>5239</v>
      </c>
      <c r="S38" s="6" t="s">
        <v>6797</v>
      </c>
      <c r="T38" s="6">
        <f t="shared" si="4"/>
        <v>43956</v>
      </c>
      <c r="U38" s="6">
        <f t="shared" si="5"/>
        <v>43965</v>
      </c>
      <c r="V38" s="6" t="s">
        <v>6793</v>
      </c>
      <c r="W38" s="6" t="s">
        <v>6798</v>
      </c>
      <c r="X38" s="6">
        <f t="shared" si="6"/>
        <v>43971</v>
      </c>
      <c r="Y38" s="6">
        <f t="shared" si="7"/>
        <v>43974</v>
      </c>
      <c r="Z38" s="6">
        <f t="shared" si="8"/>
        <v>43975</v>
      </c>
      <c r="AA38" s="6">
        <f t="shared" si="9"/>
        <v>43977</v>
      </c>
    </row>
    <row r="39" spans="18:27">
      <c r="R39" s="366" t="s">
        <v>5140</v>
      </c>
      <c r="S39" s="6" t="s">
        <v>6799</v>
      </c>
      <c r="T39" s="6">
        <f t="shared" si="4"/>
        <v>43963</v>
      </c>
      <c r="U39" s="6">
        <f t="shared" si="5"/>
        <v>43972</v>
      </c>
      <c r="V39" s="6" t="s">
        <v>6793</v>
      </c>
      <c r="W39" s="6" t="s">
        <v>6800</v>
      </c>
      <c r="X39" s="6">
        <f t="shared" si="6"/>
        <v>43978</v>
      </c>
      <c r="Y39" s="6">
        <f t="shared" si="7"/>
        <v>43981</v>
      </c>
      <c r="Z39" s="6">
        <f t="shared" ref="Z39:Z42" si="10">X39+4</f>
        <v>43982</v>
      </c>
      <c r="AA39" s="6">
        <f t="shared" ref="AA39:AA42" si="11">X39+6</f>
        <v>43984</v>
      </c>
    </row>
    <row r="40" spans="18:27">
      <c r="R40" s="366" t="s">
        <v>5150</v>
      </c>
      <c r="S40" s="6" t="s">
        <v>6801</v>
      </c>
      <c r="T40" s="6">
        <f t="shared" si="4"/>
        <v>43970</v>
      </c>
      <c r="U40" s="6">
        <f t="shared" si="5"/>
        <v>43979</v>
      </c>
      <c r="V40" s="6" t="s">
        <v>6793</v>
      </c>
      <c r="W40" s="6" t="s">
        <v>6802</v>
      </c>
      <c r="X40" s="6">
        <f t="shared" si="6"/>
        <v>43985</v>
      </c>
      <c r="Y40" s="6">
        <f t="shared" si="7"/>
        <v>43988</v>
      </c>
      <c r="Z40" s="6">
        <f t="shared" si="10"/>
        <v>43989</v>
      </c>
      <c r="AA40" s="6">
        <f t="shared" si="11"/>
        <v>43991</v>
      </c>
    </row>
    <row r="41" spans="18:27">
      <c r="R41" s="366" t="s">
        <v>5207</v>
      </c>
      <c r="S41" s="6" t="s">
        <v>6803</v>
      </c>
      <c r="T41" s="6">
        <f t="shared" si="4"/>
        <v>43977</v>
      </c>
      <c r="U41" s="6">
        <f t="shared" si="5"/>
        <v>43986</v>
      </c>
      <c r="V41" s="6" t="s">
        <v>6793</v>
      </c>
      <c r="W41" s="6" t="s">
        <v>6804</v>
      </c>
      <c r="X41" s="6">
        <f t="shared" si="6"/>
        <v>43992</v>
      </c>
      <c r="Y41" s="6">
        <f t="shared" si="7"/>
        <v>43995</v>
      </c>
      <c r="Z41" s="6">
        <f t="shared" si="10"/>
        <v>43996</v>
      </c>
      <c r="AA41" s="6">
        <f t="shared" si="11"/>
        <v>43998</v>
      </c>
    </row>
    <row r="42" spans="18:27">
      <c r="R42" s="366" t="s">
        <v>5845</v>
      </c>
      <c r="S42" s="6" t="s">
        <v>6805</v>
      </c>
      <c r="T42" s="6">
        <f t="shared" si="4"/>
        <v>43984</v>
      </c>
      <c r="U42" s="6">
        <f t="shared" si="5"/>
        <v>43993</v>
      </c>
      <c r="V42" s="6" t="s">
        <v>6793</v>
      </c>
      <c r="W42" s="6" t="s">
        <v>6806</v>
      </c>
      <c r="X42" s="6">
        <f t="shared" si="6"/>
        <v>43999</v>
      </c>
      <c r="Y42" s="6">
        <f t="shared" si="7"/>
        <v>44002</v>
      </c>
      <c r="Z42" s="6">
        <f t="shared" si="10"/>
        <v>44003</v>
      </c>
      <c r="AA42" s="6">
        <f t="shared" si="11"/>
        <v>44005</v>
      </c>
    </row>
  </sheetData>
  <customSheetViews>
    <customSheetView guid="{1ECD3B71-3848-4973-92B4-4B4B149BC657}" scale="85" fitToPage="1" state="hidden">
      <selection activeCell="A16" sqref="A16:XFD27"/>
      <pageMargins left="0" right="0" top="0" bottom="0" header="0" footer="0"/>
      <pageSetup paperSize="9" scale="62" orientation="landscape" r:id="rId1"/>
      <headerFooter>
        <oddFooter>&amp;L&amp;1#&amp;"Calibri"&amp;10 Sensitivity: Public</oddFooter>
      </headerFooter>
    </customSheetView>
    <customSheetView guid="{BA712AC7-4015-4F77-9461-7852ED983D52}" scale="85" fitToPage="1" state="hidden">
      <selection activeCell="A16" sqref="A16:XFD27"/>
      <pageMargins left="0" right="0" top="0" bottom="0" header="0" footer="0"/>
      <pageSetup paperSize="9" scale="62" orientation="landscape" r:id="rId2"/>
    </customSheetView>
    <customSheetView guid="{081BDD81-EE06-4095-AD37-7E4189D26072}" scale="85" fitToPage="1">
      <selection activeCell="D7" sqref="D7"/>
      <pageMargins left="0" right="0" top="0" bottom="0" header="0" footer="0"/>
      <pageSetup paperSize="9" scale="62" orientation="landscape" r:id="rId3"/>
    </customSheetView>
    <customSheetView guid="{9E7EEAA3-A5FB-49FD-8C3A-1AF14EAE95FB}" scale="85" fitToPage="1" state="hidden">
      <selection activeCell="A16" sqref="A16:XFD27"/>
      <pageMargins left="0" right="0" top="0" bottom="0" header="0" footer="0"/>
      <pageSetup paperSize="9" scale="62" orientation="landscape" r:id="rId4"/>
    </customSheetView>
    <customSheetView guid="{2EFCC4AA-DFFF-400E-B34F-BF7B9FA2A1FF}" scale="85" fitToPage="1" state="hidden">
      <selection activeCell="A16" sqref="A16:XFD27"/>
      <pageMargins left="0" right="0" top="0" bottom="0" header="0" footer="0"/>
      <pageSetup paperSize="9" scale="62" orientation="landscape" r:id="rId5"/>
    </customSheetView>
    <customSheetView guid="{3485952D-0C31-4884-9EDF-552F3D1B124B}" scale="85" showPageBreaks="1" fitToPage="1" state="hidden">
      <selection activeCell="A16" sqref="A16:XFD27"/>
      <pageMargins left="0" right="0" top="0" bottom="0" header="0" footer="0"/>
      <pageSetup paperSize="9" scale="62" orientation="landscape" r:id="rId6"/>
      <headerFooter>
        <oddFooter>&amp;L&amp;1#&amp;"Calibri"&amp;10 Sensitivity: Internal</oddFooter>
      </headerFooter>
    </customSheetView>
    <customSheetView guid="{3FEF6608-25EF-43D8-8468-19FFFC3BCE74}" scale="85" fitToPage="1" state="hidden">
      <selection activeCell="A16" sqref="A16:XFD27"/>
      <pageMargins left="0" right="0" top="0" bottom="0" header="0" footer="0"/>
      <pageSetup paperSize="9" scale="62" orientation="landscape" r:id="rId7"/>
    </customSheetView>
    <customSheetView guid="{8773B614-CBE7-474E-B57F-0A27A3791CF3}" scale="85" fitToPage="1" state="hidden">
      <selection activeCell="A16" sqref="A16:XFD27"/>
      <pageMargins left="0" right="0" top="0" bottom="0" header="0" footer="0"/>
      <pageSetup paperSize="9" scale="62" orientation="landscape" r:id="rId8"/>
    </customSheetView>
    <customSheetView guid="{1BFD2ADD-60C4-4334-9BDE-E3C6DD17BEED}" scale="85" fitToPage="1" state="hidden">
      <selection activeCell="A16" sqref="A16:XFD27"/>
      <pageMargins left="0" right="0" top="0" bottom="0" header="0" footer="0"/>
      <pageSetup paperSize="9" scale="62" orientation="landscape" r:id="rId9"/>
      <headerFooter>
        <oddFooter>&amp;L&amp;1#&amp;"Calibri"&amp;10 Sensitivity: Public</oddFooter>
      </headerFooter>
    </customSheetView>
    <customSheetView guid="{7D3CEC1C-CCEC-4C4E-963E-DDD8383A68C1}" scale="85" fitToPage="1" state="hidden">
      <selection activeCell="A16" sqref="A16:XFD27"/>
      <pageMargins left="0" right="0" top="0" bottom="0" header="0" footer="0"/>
      <pageSetup paperSize="9" scale="62" orientation="landscape" r:id="rId10"/>
      <headerFooter>
        <oddFooter>&amp;L&amp;1#&amp;"Calibri"&amp;10 Sensitivity: Public</oddFooter>
      </headerFooter>
    </customSheetView>
    <customSheetView guid="{03DD319B-D6A9-4830-871F-6D56EEAA4879}" scale="85" fitToPage="1" state="hidden">
      <selection activeCell="A16" sqref="A16:XFD27"/>
      <pageMargins left="0" right="0" top="0" bottom="0" header="0" footer="0"/>
      <pageSetup paperSize="9" scale="62" orientation="landscape" r:id="rId11"/>
      <headerFooter>
        <oddFooter>&amp;L&amp;1#&amp;"Calibri"&amp;10 Sensitivity: Public</oddFooter>
      </headerFooter>
    </customSheetView>
    <customSheetView guid="{6B324A58-5A89-471C-AD21-0822EB95E67E}" scale="85" fitToPage="1" topLeftCell="K16">
      <selection activeCell="T51" sqref="T51"/>
      <pageMargins left="0" right="0" top="0" bottom="0" header="0" footer="0"/>
      <pageSetup paperSize="9" scale="34" orientation="landscape" r:id="rId12"/>
      <headerFooter>
        <oddFooter>&amp;L&amp;1#&amp;"Calibri"&amp;10 Sensitivity: Public</oddFooter>
      </headerFooter>
    </customSheetView>
    <customSheetView guid="{613E785B-CD51-494D-B041-E8D30BF6F1EC}" scale="85" showPageBreaks="1" fitToPage="1" topLeftCell="K16">
      <selection activeCell="T51" sqref="T51"/>
      <pageMargins left="0" right="0" top="0" bottom="0" header="0" footer="0"/>
      <pageSetup paperSize="9" scale="34" orientation="landscape" r:id="rId13"/>
      <headerFooter>
        <oddFooter>&amp;L&amp;1#&amp;"Calibri"&amp;10 Sensitivity: Public</oddFooter>
      </headerFooter>
    </customSheetView>
  </customSheetViews>
  <mergeCells count="2">
    <mergeCell ref="A3:F3"/>
    <mergeCell ref="D5:D6"/>
  </mergeCells>
  <hyperlinks>
    <hyperlink ref="D21" r:id="rId14" display="williewong@msca.com.sg" xr:uid="{00000000-0004-0000-2100-000000000000}"/>
    <hyperlink ref="D22" r:id="rId15" display="nlew@msca.com.sg" xr:uid="{00000000-0004-0000-2100-000001000000}"/>
    <hyperlink ref="D23" r:id="rId16" display="jasonlim@msca.com.sg" xr:uid="{00000000-0004-0000-2100-000002000000}"/>
    <hyperlink ref="H17" r:id="rId17" xr:uid="{00000000-0004-0000-2100-000003000000}"/>
    <hyperlink ref="D25" r:id="rId18" display="hlnguyen@msca.com.sg" xr:uid="{00000000-0004-0000-2100-000004000000}"/>
    <hyperlink ref="L23" r:id="rId19" display="ytluo@msca.com.sg" xr:uid="{00000000-0004-0000-2100-000005000000}"/>
    <hyperlink ref="L17" r:id="rId20" xr:uid="{00000000-0004-0000-2100-000006000000}"/>
    <hyperlink ref="L22" r:id="rId21" display="kslim@msca.com.sg" xr:uid="{00000000-0004-0000-2100-000007000000}"/>
    <hyperlink ref="D24" r:id="rId22" display="jfong@msca.com.sg " xr:uid="{00000000-0004-0000-2100-000008000000}"/>
    <hyperlink ref="L21" r:id="rId23" display="mailto:skoh@msca.com.sg" xr:uid="{00000000-0004-0000-2100-000009000000}"/>
    <hyperlink ref="D20" r:id="rId24" display="nlee@msca.com.sg" xr:uid="{00000000-0004-0000-2100-00000A000000}"/>
    <hyperlink ref="D19" r:id="rId25" display="klee@msca.com.sg" xr:uid="{00000000-0004-0000-2100-00000B000000}"/>
    <hyperlink ref="D17" r:id="rId26" xr:uid="{00000000-0004-0000-2100-00000C000000}"/>
  </hyperlinks>
  <pageMargins left="0.7" right="0.7" top="0.75" bottom="0.75" header="0.3" footer="0.3"/>
  <pageSetup paperSize="9" scale="34" orientation="landscape" r:id="rId27"/>
  <headerFooter>
    <oddFooter>&amp;L_x000D_&amp;1#&amp;"Calibri"&amp;10&amp;K000000 Sensitivity: Public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70B91-D818-4A47-8941-B028A46FC952}">
  <sheetPr codeName="Sheet47">
    <tabColor rgb="FFFFCCCC"/>
    <pageSetUpPr fitToPage="1"/>
  </sheetPr>
  <dimension ref="A2:M119"/>
  <sheetViews>
    <sheetView zoomScale="85" zoomScaleNormal="85" zoomScaleSheetLayoutView="75" workbookViewId="0">
      <selection activeCell="K109" sqref="K109"/>
    </sheetView>
  </sheetViews>
  <sheetFormatPr defaultColWidth="9.140625" defaultRowHeight="17.25" customHeight="1"/>
  <cols>
    <col min="1" max="1" width="35.140625" style="256" customWidth="1"/>
    <col min="2" max="2" width="27.5703125" style="145" customWidth="1"/>
    <col min="3" max="3" width="14" style="145" customWidth="1"/>
    <col min="4" max="4" width="13.5703125" style="145" customWidth="1"/>
    <col min="5" max="5" width="18.140625" style="145" customWidth="1"/>
    <col min="6" max="7" width="17" style="145" customWidth="1"/>
    <col min="8" max="8" width="20.5703125" style="145" customWidth="1"/>
    <col min="9" max="9" width="12.85546875" style="145" customWidth="1"/>
    <col min="10" max="10" width="16.7109375" style="149" customWidth="1"/>
    <col min="11" max="11" width="13" style="149" customWidth="1"/>
    <col min="12" max="12" width="12.85546875" style="149" customWidth="1"/>
    <col min="13" max="13" width="42" style="149" customWidth="1"/>
    <col min="14" max="16384" width="9.140625" style="149"/>
  </cols>
  <sheetData>
    <row r="2" spans="2:13" ht="17.25" customHeight="1">
      <c r="B2" s="8" t="s">
        <v>5935</v>
      </c>
      <c r="H2" s="603" t="s">
        <v>241</v>
      </c>
    </row>
    <row r="3" spans="2:13" ht="51.75" customHeight="1">
      <c r="B3" s="165"/>
      <c r="H3" s="146"/>
      <c r="M3" s="473"/>
    </row>
    <row r="4" spans="2:13" ht="65.25" customHeight="1">
      <c r="B4" s="148"/>
      <c r="C4" s="314" t="s">
        <v>6807</v>
      </c>
      <c r="D4" s="148"/>
      <c r="E4" s="148"/>
      <c r="F4" s="148"/>
      <c r="G4" s="148"/>
      <c r="H4" s="472"/>
      <c r="I4" s="444"/>
      <c r="J4" s="444"/>
      <c r="K4" s="444"/>
      <c r="L4" s="472"/>
      <c r="M4" s="472"/>
    </row>
    <row r="5" spans="2:13" ht="25.9">
      <c r="B5" s="339"/>
      <c r="C5" s="148"/>
      <c r="D5" s="148"/>
      <c r="E5" s="148"/>
      <c r="F5" s="148"/>
      <c r="G5" s="148"/>
      <c r="H5" s="148"/>
      <c r="I5" s="148"/>
    </row>
    <row r="6" spans="2:13" ht="24.75" customHeight="1">
      <c r="B6" s="386" t="s">
        <v>5939</v>
      </c>
      <c r="C6" s="169" t="s">
        <v>5940</v>
      </c>
      <c r="D6" s="403" t="s">
        <v>1971</v>
      </c>
      <c r="E6" s="163" t="s">
        <v>147</v>
      </c>
      <c r="F6" s="163" t="s">
        <v>176</v>
      </c>
      <c r="G6" s="163" t="s">
        <v>6808</v>
      </c>
      <c r="H6" s="332" t="s">
        <v>6706</v>
      </c>
      <c r="I6" s="452" t="s">
        <v>6238</v>
      </c>
      <c r="J6" s="478" t="s">
        <v>5943</v>
      </c>
      <c r="K6" s="478" t="s">
        <v>5944</v>
      </c>
      <c r="L6" s="470" t="s">
        <v>1750</v>
      </c>
      <c r="M6" s="472"/>
    </row>
    <row r="7" spans="2:13" ht="16.149999999999999" customHeight="1">
      <c r="B7" s="386"/>
      <c r="C7" s="169"/>
      <c r="D7" s="403" t="s">
        <v>1751</v>
      </c>
      <c r="E7" s="163" t="s">
        <v>98</v>
      </c>
      <c r="F7" s="163" t="s">
        <v>77</v>
      </c>
      <c r="G7" s="163" t="s">
        <v>56</v>
      </c>
      <c r="H7" s="332" t="s">
        <v>86</v>
      </c>
      <c r="I7" s="687"/>
      <c r="J7" s="431"/>
      <c r="K7" s="431"/>
      <c r="L7" s="471"/>
      <c r="M7" s="146"/>
    </row>
    <row r="8" spans="2:13" ht="17.25" hidden="1" customHeight="1">
      <c r="B8" s="356" t="s">
        <v>5945</v>
      </c>
      <c r="C8" s="353" t="s">
        <v>5946</v>
      </c>
      <c r="D8" s="353">
        <v>44411</v>
      </c>
      <c r="E8" s="353">
        <f t="shared" ref="E8:E37" si="0">D8+8</f>
        <v>44419</v>
      </c>
      <c r="F8" s="353">
        <f t="shared" ref="F8:F29" si="1">D8+11</f>
        <v>44422</v>
      </c>
      <c r="G8" s="392">
        <f t="shared" ref="G8:G29" si="2">D8+13</f>
        <v>44424</v>
      </c>
      <c r="H8" s="353">
        <f t="shared" ref="H8:H29" si="3">D8+17</f>
        <v>44428</v>
      </c>
      <c r="I8" s="399"/>
      <c r="J8" s="396" t="s">
        <v>5947</v>
      </c>
      <c r="K8" s="396" t="s">
        <v>5947</v>
      </c>
      <c r="L8" s="471"/>
      <c r="M8" s="146"/>
    </row>
    <row r="9" spans="2:13" ht="17.25" hidden="1" customHeight="1">
      <c r="B9" s="153" t="s">
        <v>5948</v>
      </c>
      <c r="C9" s="320" t="s">
        <v>5949</v>
      </c>
      <c r="D9" s="320">
        <f t="shared" ref="D9" si="4">D8+7</f>
        <v>44418</v>
      </c>
      <c r="E9" s="320">
        <f t="shared" si="0"/>
        <v>44426</v>
      </c>
      <c r="F9" s="320">
        <f t="shared" si="1"/>
        <v>44429</v>
      </c>
      <c r="G9" s="392">
        <f t="shared" si="2"/>
        <v>44431</v>
      </c>
      <c r="H9" s="320">
        <f t="shared" si="3"/>
        <v>44435</v>
      </c>
      <c r="I9" s="399"/>
      <c r="J9" s="396" t="s">
        <v>5950</v>
      </c>
      <c r="K9" s="396" t="s">
        <v>5950</v>
      </c>
      <c r="L9" s="471"/>
      <c r="M9" s="146"/>
    </row>
    <row r="10" spans="2:13" ht="17.25" hidden="1" customHeight="1">
      <c r="B10" s="153" t="s">
        <v>5221</v>
      </c>
      <c r="C10" s="320" t="s">
        <v>5951</v>
      </c>
      <c r="D10" s="320">
        <v>44426</v>
      </c>
      <c r="E10" s="320">
        <f t="shared" si="0"/>
        <v>44434</v>
      </c>
      <c r="F10" s="320">
        <f t="shared" si="1"/>
        <v>44437</v>
      </c>
      <c r="G10" s="392">
        <f t="shared" si="2"/>
        <v>44439</v>
      </c>
      <c r="H10" s="320">
        <f t="shared" si="3"/>
        <v>44443</v>
      </c>
      <c r="I10" s="399"/>
      <c r="J10" s="396" t="s">
        <v>5952</v>
      </c>
      <c r="K10" s="396" t="s">
        <v>5952</v>
      </c>
      <c r="L10" s="471"/>
      <c r="M10" s="146"/>
    </row>
    <row r="11" spans="2:13" ht="17.25" hidden="1" customHeight="1">
      <c r="B11" s="153" t="s">
        <v>5953</v>
      </c>
      <c r="C11" s="320" t="s">
        <v>5954</v>
      </c>
      <c r="D11" s="320">
        <v>44432</v>
      </c>
      <c r="E11" s="320">
        <f t="shared" si="0"/>
        <v>44440</v>
      </c>
      <c r="F11" s="320">
        <f t="shared" si="1"/>
        <v>44443</v>
      </c>
      <c r="G11" s="392">
        <f t="shared" si="2"/>
        <v>44445</v>
      </c>
      <c r="H11" s="320">
        <f t="shared" si="3"/>
        <v>44449</v>
      </c>
      <c r="I11" s="399"/>
      <c r="J11" s="396" t="s">
        <v>5955</v>
      </c>
      <c r="K11" s="396" t="s">
        <v>5955</v>
      </c>
      <c r="L11" s="471"/>
      <c r="M11" s="146"/>
    </row>
    <row r="12" spans="2:13" ht="17.25" hidden="1" customHeight="1">
      <c r="B12" s="153" t="s">
        <v>5956</v>
      </c>
      <c r="C12" s="320" t="s">
        <v>5957</v>
      </c>
      <c r="D12" s="320">
        <v>44439</v>
      </c>
      <c r="E12" s="320">
        <f t="shared" si="0"/>
        <v>44447</v>
      </c>
      <c r="F12" s="320">
        <f t="shared" si="1"/>
        <v>44450</v>
      </c>
      <c r="G12" s="392">
        <f t="shared" si="2"/>
        <v>44452</v>
      </c>
      <c r="H12" s="320">
        <f t="shared" si="3"/>
        <v>44456</v>
      </c>
      <c r="I12" s="399"/>
      <c r="J12" s="396" t="s">
        <v>5958</v>
      </c>
      <c r="K12" s="396" t="s">
        <v>5958</v>
      </c>
      <c r="L12" s="471"/>
      <c r="M12" s="146"/>
    </row>
    <row r="13" spans="2:13" ht="17.25" hidden="1" customHeight="1">
      <c r="B13" s="153" t="s">
        <v>5945</v>
      </c>
      <c r="C13" s="320" t="s">
        <v>5153</v>
      </c>
      <c r="D13" s="320">
        <v>44492</v>
      </c>
      <c r="E13" s="320">
        <f t="shared" si="0"/>
        <v>44500</v>
      </c>
      <c r="F13" s="320">
        <f t="shared" si="1"/>
        <v>44503</v>
      </c>
      <c r="G13" s="392">
        <f t="shared" si="2"/>
        <v>44505</v>
      </c>
      <c r="H13" s="320">
        <f t="shared" si="3"/>
        <v>44509</v>
      </c>
      <c r="I13" s="424" t="s">
        <v>6809</v>
      </c>
      <c r="J13" s="430">
        <v>44489</v>
      </c>
      <c r="K13" s="430">
        <v>44489</v>
      </c>
      <c r="L13" s="471"/>
      <c r="M13" s="146"/>
    </row>
    <row r="14" spans="2:13" ht="17.25" hidden="1" customHeight="1">
      <c r="B14" s="153" t="s">
        <v>5948</v>
      </c>
      <c r="C14" s="320" t="s">
        <v>5959</v>
      </c>
      <c r="D14" s="320">
        <v>44501</v>
      </c>
      <c r="E14" s="320">
        <f t="shared" si="0"/>
        <v>44509</v>
      </c>
      <c r="F14" s="320">
        <f t="shared" si="1"/>
        <v>44512</v>
      </c>
      <c r="G14" s="392">
        <f t="shared" si="2"/>
        <v>44514</v>
      </c>
      <c r="H14" s="320">
        <f t="shared" si="3"/>
        <v>44518</v>
      </c>
      <c r="I14" s="424" t="s">
        <v>6810</v>
      </c>
      <c r="J14" s="430">
        <f t="shared" ref="J14:K29" si="5">J13+7</f>
        <v>44496</v>
      </c>
      <c r="K14" s="430">
        <f t="shared" si="5"/>
        <v>44496</v>
      </c>
      <c r="L14" s="471"/>
      <c r="M14" s="146"/>
    </row>
    <row r="15" spans="2:13" ht="17.25" hidden="1" customHeight="1">
      <c r="B15" s="356" t="s">
        <v>5221</v>
      </c>
      <c r="C15" s="353" t="s">
        <v>5960</v>
      </c>
      <c r="D15" s="353">
        <v>44510</v>
      </c>
      <c r="E15" s="353">
        <f t="shared" si="0"/>
        <v>44518</v>
      </c>
      <c r="F15" s="353">
        <f t="shared" si="1"/>
        <v>44521</v>
      </c>
      <c r="G15" s="392">
        <f t="shared" si="2"/>
        <v>44523</v>
      </c>
      <c r="H15" s="353">
        <f t="shared" si="3"/>
        <v>44527</v>
      </c>
      <c r="I15" s="424" t="s">
        <v>6811</v>
      </c>
      <c r="J15" s="430">
        <f t="shared" si="5"/>
        <v>44503</v>
      </c>
      <c r="K15" s="430">
        <f t="shared" si="5"/>
        <v>44503</v>
      </c>
      <c r="L15" s="471"/>
      <c r="M15" s="146"/>
    </row>
    <row r="16" spans="2:13" ht="17.25" hidden="1" customHeight="1">
      <c r="B16" s="356" t="s">
        <v>5953</v>
      </c>
      <c r="C16" s="353" t="s">
        <v>5159</v>
      </c>
      <c r="D16" s="353">
        <v>44518</v>
      </c>
      <c r="E16" s="353">
        <f t="shared" si="0"/>
        <v>44526</v>
      </c>
      <c r="F16" s="353">
        <f t="shared" si="1"/>
        <v>44529</v>
      </c>
      <c r="G16" s="392">
        <f t="shared" si="2"/>
        <v>44531</v>
      </c>
      <c r="H16" s="353">
        <f t="shared" si="3"/>
        <v>44535</v>
      </c>
      <c r="I16" s="424" t="s">
        <v>6812</v>
      </c>
      <c r="J16" s="430">
        <f t="shared" si="5"/>
        <v>44510</v>
      </c>
      <c r="K16" s="430">
        <f t="shared" si="5"/>
        <v>44510</v>
      </c>
      <c r="L16" s="470" t="s">
        <v>6813</v>
      </c>
      <c r="M16" s="146"/>
    </row>
    <row r="17" spans="2:13" ht="17.25" hidden="1" customHeight="1">
      <c r="B17" s="356" t="s">
        <v>5956</v>
      </c>
      <c r="C17" s="353" t="s">
        <v>5961</v>
      </c>
      <c r="D17" s="353">
        <v>44521</v>
      </c>
      <c r="E17" s="353">
        <f t="shared" si="0"/>
        <v>44529</v>
      </c>
      <c r="F17" s="353">
        <f t="shared" si="1"/>
        <v>44532</v>
      </c>
      <c r="G17" s="392">
        <f t="shared" si="2"/>
        <v>44534</v>
      </c>
      <c r="H17" s="353">
        <f t="shared" si="3"/>
        <v>44538</v>
      </c>
      <c r="I17" s="686" t="s">
        <v>6814</v>
      </c>
      <c r="J17" s="430">
        <f t="shared" si="5"/>
        <v>44517</v>
      </c>
      <c r="K17" s="430">
        <f t="shared" si="5"/>
        <v>44517</v>
      </c>
      <c r="L17" s="470" t="s">
        <v>6813</v>
      </c>
      <c r="M17" s="146"/>
    </row>
    <row r="18" spans="2:13" ht="17.25" hidden="1" customHeight="1">
      <c r="B18" s="356" t="s">
        <v>5962</v>
      </c>
      <c r="C18" s="353" t="s">
        <v>5963</v>
      </c>
      <c r="D18" s="353">
        <v>44527</v>
      </c>
      <c r="E18" s="353">
        <f t="shared" si="0"/>
        <v>44535</v>
      </c>
      <c r="F18" s="353">
        <f t="shared" si="1"/>
        <v>44538</v>
      </c>
      <c r="G18" s="392">
        <f t="shared" si="2"/>
        <v>44540</v>
      </c>
      <c r="H18" s="353">
        <f t="shared" si="3"/>
        <v>44544</v>
      </c>
      <c r="I18" s="686" t="s">
        <v>6815</v>
      </c>
      <c r="J18" s="430">
        <f t="shared" si="5"/>
        <v>44524</v>
      </c>
      <c r="K18" s="430">
        <f t="shared" si="5"/>
        <v>44524</v>
      </c>
      <c r="L18" s="470" t="s">
        <v>6816</v>
      </c>
      <c r="M18" s="146"/>
    </row>
    <row r="19" spans="2:13" ht="17.25" hidden="1" customHeight="1">
      <c r="B19" s="356" t="s">
        <v>5964</v>
      </c>
      <c r="C19" s="353" t="s">
        <v>5965</v>
      </c>
      <c r="D19" s="481">
        <v>44536</v>
      </c>
      <c r="E19" s="353">
        <f t="shared" si="0"/>
        <v>44544</v>
      </c>
      <c r="F19" s="353">
        <f t="shared" si="1"/>
        <v>44547</v>
      </c>
      <c r="G19" s="392">
        <f t="shared" si="2"/>
        <v>44549</v>
      </c>
      <c r="H19" s="353">
        <f t="shared" si="3"/>
        <v>44553</v>
      </c>
      <c r="I19" s="456"/>
      <c r="J19" s="430">
        <f t="shared" si="5"/>
        <v>44531</v>
      </c>
      <c r="K19" s="430">
        <f t="shared" si="5"/>
        <v>44531</v>
      </c>
      <c r="L19" s="146"/>
      <c r="M19" s="146"/>
    </row>
    <row r="20" spans="2:13" ht="17.25" hidden="1" customHeight="1">
      <c r="B20" s="356" t="s">
        <v>5966</v>
      </c>
      <c r="C20" s="353" t="s">
        <v>5967</v>
      </c>
      <c r="D20" s="481">
        <v>44548</v>
      </c>
      <c r="E20" s="353">
        <f t="shared" si="0"/>
        <v>44556</v>
      </c>
      <c r="F20" s="353">
        <f t="shared" si="1"/>
        <v>44559</v>
      </c>
      <c r="G20" s="392">
        <f t="shared" si="2"/>
        <v>44561</v>
      </c>
      <c r="H20" s="353">
        <f t="shared" si="3"/>
        <v>44565</v>
      </c>
      <c r="I20" s="456"/>
      <c r="J20" s="430">
        <f t="shared" si="5"/>
        <v>44538</v>
      </c>
      <c r="K20" s="430">
        <f t="shared" si="5"/>
        <v>44538</v>
      </c>
      <c r="L20" s="146"/>
      <c r="M20" s="146"/>
    </row>
    <row r="21" spans="2:13" ht="17.25" hidden="1" customHeight="1">
      <c r="B21" s="356" t="s">
        <v>5968</v>
      </c>
      <c r="C21" s="353" t="s">
        <v>5969</v>
      </c>
      <c r="D21" s="481">
        <v>44559</v>
      </c>
      <c r="E21" s="353">
        <f t="shared" si="0"/>
        <v>44567</v>
      </c>
      <c r="F21" s="353">
        <f t="shared" si="1"/>
        <v>44570</v>
      </c>
      <c r="G21" s="392">
        <f t="shared" si="2"/>
        <v>44572</v>
      </c>
      <c r="H21" s="353">
        <f t="shared" si="3"/>
        <v>44576</v>
      </c>
      <c r="I21" s="456"/>
      <c r="J21" s="430">
        <f t="shared" si="5"/>
        <v>44545</v>
      </c>
      <c r="K21" s="430">
        <f t="shared" si="5"/>
        <v>44545</v>
      </c>
      <c r="L21" s="146"/>
      <c r="M21" s="146"/>
    </row>
    <row r="22" spans="2:13" ht="16.149999999999999" hidden="1" customHeight="1">
      <c r="B22" s="356" t="s">
        <v>5970</v>
      </c>
      <c r="C22" s="353" t="s">
        <v>5971</v>
      </c>
      <c r="D22" s="481">
        <v>44557</v>
      </c>
      <c r="E22" s="353">
        <f t="shared" si="0"/>
        <v>44565</v>
      </c>
      <c r="F22" s="353">
        <f t="shared" si="1"/>
        <v>44568</v>
      </c>
      <c r="G22" s="392">
        <f t="shared" si="2"/>
        <v>44570</v>
      </c>
      <c r="H22" s="353">
        <f t="shared" si="3"/>
        <v>44574</v>
      </c>
      <c r="I22" s="456"/>
      <c r="J22" s="430">
        <f t="shared" si="5"/>
        <v>44552</v>
      </c>
      <c r="K22" s="430">
        <f t="shared" si="5"/>
        <v>44552</v>
      </c>
      <c r="L22" s="146"/>
      <c r="M22" s="146"/>
    </row>
    <row r="23" spans="2:13" ht="17.25" hidden="1" customHeight="1">
      <c r="B23" s="356" t="s">
        <v>5972</v>
      </c>
      <c r="C23" s="353" t="s">
        <v>5168</v>
      </c>
      <c r="D23" s="353">
        <v>44566</v>
      </c>
      <c r="E23" s="353">
        <f t="shared" si="0"/>
        <v>44574</v>
      </c>
      <c r="F23" s="353">
        <f t="shared" si="1"/>
        <v>44577</v>
      </c>
      <c r="G23" s="392">
        <f t="shared" si="2"/>
        <v>44579</v>
      </c>
      <c r="H23" s="353">
        <f t="shared" si="3"/>
        <v>44583</v>
      </c>
      <c r="I23" s="456"/>
      <c r="J23" s="430">
        <f t="shared" si="5"/>
        <v>44559</v>
      </c>
      <c r="K23" s="430">
        <f t="shared" si="5"/>
        <v>44559</v>
      </c>
      <c r="L23" s="146"/>
      <c r="M23" s="146"/>
    </row>
    <row r="24" spans="2:13" ht="17.25" hidden="1" customHeight="1">
      <c r="B24" s="356" t="s">
        <v>5945</v>
      </c>
      <c r="C24" s="353" t="s">
        <v>5973</v>
      </c>
      <c r="D24" s="353">
        <v>44584</v>
      </c>
      <c r="E24" s="353">
        <f t="shared" si="0"/>
        <v>44592</v>
      </c>
      <c r="F24" s="353">
        <f t="shared" si="1"/>
        <v>44595</v>
      </c>
      <c r="G24" s="392">
        <f t="shared" si="2"/>
        <v>44597</v>
      </c>
      <c r="H24" s="353">
        <f t="shared" si="3"/>
        <v>44601</v>
      </c>
      <c r="I24" s="456"/>
      <c r="J24" s="430">
        <f t="shared" si="5"/>
        <v>44566</v>
      </c>
      <c r="K24" s="430">
        <f t="shared" si="5"/>
        <v>44566</v>
      </c>
      <c r="L24" s="146"/>
      <c r="M24" s="146"/>
    </row>
    <row r="25" spans="2:13" ht="17.25" hidden="1" customHeight="1">
      <c r="B25" s="356" t="s">
        <v>5948</v>
      </c>
      <c r="C25" s="353" t="s">
        <v>5170</v>
      </c>
      <c r="D25" s="353">
        <v>44590</v>
      </c>
      <c r="E25" s="353">
        <f t="shared" si="0"/>
        <v>44598</v>
      </c>
      <c r="F25" s="353">
        <f t="shared" si="1"/>
        <v>44601</v>
      </c>
      <c r="G25" s="392">
        <f t="shared" si="2"/>
        <v>44603</v>
      </c>
      <c r="H25" s="353">
        <f t="shared" si="3"/>
        <v>44607</v>
      </c>
      <c r="I25" s="456"/>
      <c r="J25" s="430">
        <f t="shared" si="5"/>
        <v>44573</v>
      </c>
      <c r="K25" s="430">
        <f t="shared" si="5"/>
        <v>44573</v>
      </c>
      <c r="L25" s="146"/>
      <c r="M25" s="146"/>
    </row>
    <row r="26" spans="2:13" ht="17.25" hidden="1" customHeight="1">
      <c r="B26" s="356" t="s">
        <v>5221</v>
      </c>
      <c r="C26" s="353" t="s">
        <v>5974</v>
      </c>
      <c r="D26" s="353">
        <v>44599</v>
      </c>
      <c r="E26" s="353">
        <f t="shared" si="0"/>
        <v>44607</v>
      </c>
      <c r="F26" s="353">
        <f t="shared" si="1"/>
        <v>44610</v>
      </c>
      <c r="G26" s="392">
        <f t="shared" si="2"/>
        <v>44612</v>
      </c>
      <c r="H26" s="353">
        <f t="shared" si="3"/>
        <v>44616</v>
      </c>
      <c r="I26" s="456"/>
      <c r="J26" s="430">
        <f t="shared" si="5"/>
        <v>44580</v>
      </c>
      <c r="K26" s="430">
        <f t="shared" si="5"/>
        <v>44580</v>
      </c>
      <c r="L26" s="146"/>
      <c r="M26" s="146"/>
    </row>
    <row r="27" spans="2:13" ht="17.25" hidden="1" customHeight="1">
      <c r="B27" s="356" t="s">
        <v>5953</v>
      </c>
      <c r="C27" s="353" t="s">
        <v>5975</v>
      </c>
      <c r="D27" s="353">
        <v>44603</v>
      </c>
      <c r="E27" s="353">
        <f t="shared" si="0"/>
        <v>44611</v>
      </c>
      <c r="F27" s="353">
        <f t="shared" si="1"/>
        <v>44614</v>
      </c>
      <c r="G27" s="392">
        <f t="shared" si="2"/>
        <v>44616</v>
      </c>
      <c r="H27" s="353">
        <f t="shared" si="3"/>
        <v>44620</v>
      </c>
      <c r="I27" s="456"/>
      <c r="J27" s="430">
        <f t="shared" si="5"/>
        <v>44587</v>
      </c>
      <c r="K27" s="430">
        <f t="shared" si="5"/>
        <v>44587</v>
      </c>
      <c r="L27" s="146"/>
      <c r="M27" s="146"/>
    </row>
    <row r="28" spans="2:13" ht="17.25" hidden="1" customHeight="1">
      <c r="B28" s="356" t="s">
        <v>5956</v>
      </c>
      <c r="C28" s="353" t="s">
        <v>5976</v>
      </c>
      <c r="D28" s="353">
        <v>44605</v>
      </c>
      <c r="E28" s="353">
        <f t="shared" si="0"/>
        <v>44613</v>
      </c>
      <c r="F28" s="353">
        <f t="shared" si="1"/>
        <v>44616</v>
      </c>
      <c r="G28" s="392">
        <f t="shared" si="2"/>
        <v>44618</v>
      </c>
      <c r="H28" s="353">
        <f t="shared" si="3"/>
        <v>44622</v>
      </c>
      <c r="I28" s="456"/>
      <c r="J28" s="430">
        <f t="shared" si="5"/>
        <v>44594</v>
      </c>
      <c r="K28" s="430">
        <f t="shared" si="5"/>
        <v>44594</v>
      </c>
      <c r="L28" s="146"/>
      <c r="M28" s="146"/>
    </row>
    <row r="29" spans="2:13" ht="17.25" hidden="1" customHeight="1">
      <c r="B29" s="356" t="s">
        <v>5962</v>
      </c>
      <c r="C29" s="353" t="s">
        <v>5977</v>
      </c>
      <c r="D29" s="353">
        <v>44612</v>
      </c>
      <c r="E29" s="353">
        <f t="shared" si="0"/>
        <v>44620</v>
      </c>
      <c r="F29" s="353">
        <f t="shared" si="1"/>
        <v>44623</v>
      </c>
      <c r="G29" s="392">
        <f t="shared" si="2"/>
        <v>44625</v>
      </c>
      <c r="H29" s="353">
        <f t="shared" si="3"/>
        <v>44629</v>
      </c>
      <c r="I29" s="456"/>
      <c r="J29" s="430">
        <f t="shared" si="5"/>
        <v>44601</v>
      </c>
      <c r="K29" s="430">
        <f t="shared" si="5"/>
        <v>44601</v>
      </c>
      <c r="L29" s="146"/>
      <c r="M29" s="146"/>
    </row>
    <row r="30" spans="2:13" ht="17.25" hidden="1" customHeight="1">
      <c r="B30" s="489" t="s">
        <v>307</v>
      </c>
      <c r="C30" s="353" t="s">
        <v>5978</v>
      </c>
      <c r="D30" s="429"/>
      <c r="E30" s="429"/>
      <c r="F30" s="429"/>
      <c r="G30" s="429"/>
      <c r="H30" s="429"/>
      <c r="I30" s="456"/>
      <c r="J30" s="430">
        <f t="shared" ref="J30:K37" si="6">J29+7</f>
        <v>44608</v>
      </c>
      <c r="K30" s="430">
        <f t="shared" si="6"/>
        <v>44608</v>
      </c>
      <c r="L30" s="146"/>
      <c r="M30" s="146"/>
    </row>
    <row r="31" spans="2:13" ht="17.25" hidden="1" customHeight="1">
      <c r="B31" s="356" t="s">
        <v>5964</v>
      </c>
      <c r="C31" s="353" t="s">
        <v>5979</v>
      </c>
      <c r="D31" s="353">
        <v>44621</v>
      </c>
      <c r="E31" s="353">
        <f t="shared" si="0"/>
        <v>44629</v>
      </c>
      <c r="F31" s="353">
        <f t="shared" ref="F31:F67" si="7">D31+11</f>
        <v>44632</v>
      </c>
      <c r="G31" s="392"/>
      <c r="H31" s="353">
        <f t="shared" ref="H31:H67" si="8">D31+17</f>
        <v>44638</v>
      </c>
      <c r="I31" s="456"/>
      <c r="J31" s="430">
        <f t="shared" si="6"/>
        <v>44615</v>
      </c>
      <c r="K31" s="430">
        <f t="shared" si="6"/>
        <v>44615</v>
      </c>
      <c r="L31" s="146"/>
      <c r="M31" s="146"/>
    </row>
    <row r="32" spans="2:13" ht="17.25" hidden="1" customHeight="1">
      <c r="B32" s="356" t="s">
        <v>5966</v>
      </c>
      <c r="C32" s="353" t="s">
        <v>5980</v>
      </c>
      <c r="D32" s="353">
        <v>44630</v>
      </c>
      <c r="E32" s="353">
        <f t="shared" si="0"/>
        <v>44638</v>
      </c>
      <c r="F32" s="353">
        <f t="shared" si="7"/>
        <v>44641</v>
      </c>
      <c r="G32" s="392"/>
      <c r="H32" s="353">
        <f t="shared" si="8"/>
        <v>44647</v>
      </c>
      <c r="I32" s="456"/>
      <c r="J32" s="430">
        <f t="shared" si="6"/>
        <v>44622</v>
      </c>
      <c r="K32" s="430">
        <f t="shared" si="6"/>
        <v>44622</v>
      </c>
      <c r="L32" s="146"/>
      <c r="M32" s="146"/>
    </row>
    <row r="33" spans="2:13" ht="17.25" hidden="1" customHeight="1">
      <c r="B33" s="356" t="s">
        <v>5970</v>
      </c>
      <c r="C33" s="353" t="s">
        <v>5981</v>
      </c>
      <c r="D33" s="353">
        <v>44644</v>
      </c>
      <c r="E33" s="353">
        <f t="shared" si="0"/>
        <v>44652</v>
      </c>
      <c r="F33" s="353">
        <f t="shared" si="7"/>
        <v>44655</v>
      </c>
      <c r="G33" s="392"/>
      <c r="H33" s="353">
        <f t="shared" si="8"/>
        <v>44661</v>
      </c>
      <c r="I33" s="456"/>
      <c r="J33" s="430">
        <f t="shared" si="6"/>
        <v>44629</v>
      </c>
      <c r="K33" s="430">
        <f t="shared" si="6"/>
        <v>44629</v>
      </c>
      <c r="L33" s="146"/>
      <c r="M33" s="146"/>
    </row>
    <row r="34" spans="2:13" ht="17.25" hidden="1" customHeight="1">
      <c r="B34" s="356" t="s">
        <v>5968</v>
      </c>
      <c r="C34" s="353" t="s">
        <v>5982</v>
      </c>
      <c r="D34" s="353">
        <v>44648</v>
      </c>
      <c r="E34" s="353">
        <f t="shared" si="0"/>
        <v>44656</v>
      </c>
      <c r="F34" s="353">
        <f t="shared" si="7"/>
        <v>44659</v>
      </c>
      <c r="G34" s="392"/>
      <c r="H34" s="353">
        <f t="shared" si="8"/>
        <v>44665</v>
      </c>
      <c r="I34" s="456"/>
      <c r="J34" s="430">
        <f t="shared" si="6"/>
        <v>44636</v>
      </c>
      <c r="K34" s="430">
        <f t="shared" si="6"/>
        <v>44636</v>
      </c>
      <c r="L34" s="146"/>
      <c r="M34" s="146"/>
    </row>
    <row r="35" spans="2:13" ht="16.149999999999999" hidden="1" customHeight="1">
      <c r="B35" s="356" t="s">
        <v>5972</v>
      </c>
      <c r="C35" s="353" t="s">
        <v>5983</v>
      </c>
      <c r="D35" s="353">
        <v>44658</v>
      </c>
      <c r="E35" s="353">
        <f t="shared" si="0"/>
        <v>44666</v>
      </c>
      <c r="F35" s="353">
        <f t="shared" si="7"/>
        <v>44669</v>
      </c>
      <c r="G35" s="392"/>
      <c r="H35" s="353">
        <f t="shared" si="8"/>
        <v>44675</v>
      </c>
      <c r="I35" s="456"/>
      <c r="J35" s="430">
        <f t="shared" si="6"/>
        <v>44643</v>
      </c>
      <c r="K35" s="430">
        <f t="shared" si="6"/>
        <v>44643</v>
      </c>
      <c r="L35" s="146"/>
      <c r="M35" s="146"/>
    </row>
    <row r="36" spans="2:13" ht="17.25" hidden="1" customHeight="1">
      <c r="B36" s="356" t="s">
        <v>5945</v>
      </c>
      <c r="C36" s="353" t="s">
        <v>5984</v>
      </c>
      <c r="D36" s="353">
        <v>44667</v>
      </c>
      <c r="E36" s="353">
        <f t="shared" si="0"/>
        <v>44675</v>
      </c>
      <c r="F36" s="353">
        <f t="shared" si="7"/>
        <v>44678</v>
      </c>
      <c r="G36" s="392"/>
      <c r="H36" s="353">
        <f t="shared" si="8"/>
        <v>44684</v>
      </c>
      <c r="I36" s="456"/>
      <c r="J36" s="430">
        <f t="shared" si="6"/>
        <v>44650</v>
      </c>
      <c r="K36" s="430">
        <f t="shared" si="6"/>
        <v>44650</v>
      </c>
      <c r="L36" s="146"/>
      <c r="M36" s="146"/>
    </row>
    <row r="37" spans="2:13" ht="17.25" hidden="1" customHeight="1">
      <c r="B37" s="361" t="s">
        <v>307</v>
      </c>
      <c r="C37" s="429" t="s">
        <v>5985</v>
      </c>
      <c r="D37" s="429">
        <v>44656</v>
      </c>
      <c r="E37" s="429">
        <f t="shared" si="0"/>
        <v>44664</v>
      </c>
      <c r="F37" s="429">
        <f t="shared" si="7"/>
        <v>44667</v>
      </c>
      <c r="G37" s="392"/>
      <c r="H37" s="429">
        <f t="shared" si="8"/>
        <v>44673</v>
      </c>
      <c r="I37" s="688"/>
      <c r="J37" s="557">
        <f t="shared" si="6"/>
        <v>44657</v>
      </c>
      <c r="K37" s="557">
        <f t="shared" si="6"/>
        <v>44657</v>
      </c>
      <c r="L37" s="146"/>
      <c r="M37" s="146"/>
    </row>
    <row r="38" spans="2:13" ht="17.25" hidden="1" customHeight="1">
      <c r="B38" s="356" t="s">
        <v>5948</v>
      </c>
      <c r="C38" s="353" t="s">
        <v>5986</v>
      </c>
      <c r="D38" s="320">
        <v>44673</v>
      </c>
      <c r="E38" s="320">
        <f>D38+8</f>
        <v>44681</v>
      </c>
      <c r="F38" s="353">
        <f t="shared" si="7"/>
        <v>44684</v>
      </c>
      <c r="G38" s="429"/>
      <c r="H38" s="353">
        <f t="shared" si="8"/>
        <v>44690</v>
      </c>
      <c r="I38" s="456"/>
      <c r="J38" s="430">
        <v>44664</v>
      </c>
      <c r="K38" s="430">
        <v>44664</v>
      </c>
      <c r="L38" s="146"/>
      <c r="M38" s="146"/>
    </row>
    <row r="39" spans="2:13" ht="18.75" hidden="1" customHeight="1">
      <c r="B39" s="356" t="s">
        <v>5221</v>
      </c>
      <c r="C39" s="353" t="s">
        <v>5987</v>
      </c>
      <c r="D39" s="320">
        <v>44684</v>
      </c>
      <c r="E39" s="320">
        <f t="shared" ref="E39:E66" si="9">D39+8</f>
        <v>44692</v>
      </c>
      <c r="F39" s="353">
        <f t="shared" si="7"/>
        <v>44695</v>
      </c>
      <c r="G39" s="429"/>
      <c r="H39" s="353">
        <f t="shared" si="8"/>
        <v>44701</v>
      </c>
      <c r="I39" s="456"/>
      <c r="J39" s="430">
        <v>44671</v>
      </c>
      <c r="K39" s="430">
        <v>44671</v>
      </c>
      <c r="L39" s="146"/>
      <c r="M39" s="146"/>
    </row>
    <row r="40" spans="2:13" ht="17.25" hidden="1" customHeight="1">
      <c r="B40" s="356" t="s">
        <v>5988</v>
      </c>
      <c r="C40" s="353" t="s">
        <v>5989</v>
      </c>
      <c r="D40" s="320">
        <v>44694</v>
      </c>
      <c r="E40" s="479">
        <f t="shared" si="9"/>
        <v>44702</v>
      </c>
      <c r="F40" s="353">
        <f t="shared" si="7"/>
        <v>44705</v>
      </c>
      <c r="G40" s="429"/>
      <c r="H40" s="353">
        <f t="shared" si="8"/>
        <v>44711</v>
      </c>
      <c r="I40" s="456"/>
      <c r="J40" s="430">
        <v>44678</v>
      </c>
      <c r="K40" s="430">
        <v>44678</v>
      </c>
      <c r="L40" s="146"/>
      <c r="M40" s="146"/>
    </row>
    <row r="41" spans="2:13" ht="17.25" hidden="1" customHeight="1">
      <c r="B41" s="356" t="s">
        <v>5956</v>
      </c>
      <c r="C41" s="353" t="s">
        <v>5990</v>
      </c>
      <c r="D41" s="320">
        <v>44696</v>
      </c>
      <c r="E41" s="320">
        <f t="shared" si="9"/>
        <v>44704</v>
      </c>
      <c r="F41" s="353">
        <f t="shared" si="7"/>
        <v>44707</v>
      </c>
      <c r="G41" s="429"/>
      <c r="H41" s="353">
        <f t="shared" si="8"/>
        <v>44713</v>
      </c>
      <c r="I41" s="456"/>
      <c r="J41" s="430">
        <f t="shared" ref="J41:K56" si="10">J40+7</f>
        <v>44685</v>
      </c>
      <c r="K41" s="430">
        <f t="shared" si="10"/>
        <v>44685</v>
      </c>
      <c r="L41" s="146"/>
      <c r="M41" s="146"/>
    </row>
    <row r="42" spans="2:13" ht="17.25" hidden="1" customHeight="1">
      <c r="B42" s="356" t="s">
        <v>5962</v>
      </c>
      <c r="C42" s="353" t="s">
        <v>5991</v>
      </c>
      <c r="D42" s="320">
        <v>44698</v>
      </c>
      <c r="E42" s="320">
        <f t="shared" si="9"/>
        <v>44706</v>
      </c>
      <c r="F42" s="479">
        <f t="shared" si="7"/>
        <v>44709</v>
      </c>
      <c r="G42" s="429"/>
      <c r="H42" s="353">
        <f t="shared" si="8"/>
        <v>44715</v>
      </c>
      <c r="I42" s="456"/>
      <c r="J42" s="430">
        <f t="shared" si="10"/>
        <v>44692</v>
      </c>
      <c r="K42" s="430">
        <f t="shared" si="10"/>
        <v>44692</v>
      </c>
      <c r="L42" s="146"/>
      <c r="M42" s="146"/>
    </row>
    <row r="43" spans="2:13" ht="17.25" hidden="1" customHeight="1">
      <c r="B43" s="356" t="s">
        <v>5964</v>
      </c>
      <c r="C43" s="353" t="s">
        <v>5181</v>
      </c>
      <c r="D43" s="320">
        <v>44710</v>
      </c>
      <c r="E43" s="320">
        <f t="shared" si="9"/>
        <v>44718</v>
      </c>
      <c r="F43" s="353">
        <f t="shared" si="7"/>
        <v>44721</v>
      </c>
      <c r="G43" s="429"/>
      <c r="H43" s="353">
        <f t="shared" si="8"/>
        <v>44727</v>
      </c>
      <c r="I43" s="456"/>
      <c r="J43" s="430">
        <f t="shared" si="10"/>
        <v>44699</v>
      </c>
      <c r="K43" s="430">
        <f t="shared" si="10"/>
        <v>44699</v>
      </c>
      <c r="L43" s="146"/>
      <c r="M43" s="146"/>
    </row>
    <row r="44" spans="2:13" ht="17.25" hidden="1" customHeight="1">
      <c r="B44" s="356" t="s">
        <v>5966</v>
      </c>
      <c r="C44" s="353" t="s">
        <v>5992</v>
      </c>
      <c r="D44" s="320">
        <v>44723</v>
      </c>
      <c r="E44" s="320">
        <f t="shared" si="9"/>
        <v>44731</v>
      </c>
      <c r="F44" s="353">
        <f t="shared" si="7"/>
        <v>44734</v>
      </c>
      <c r="G44" s="429"/>
      <c r="H44" s="353">
        <f t="shared" si="8"/>
        <v>44740</v>
      </c>
      <c r="I44" s="456"/>
      <c r="J44" s="430">
        <f t="shared" si="10"/>
        <v>44706</v>
      </c>
      <c r="K44" s="430">
        <f t="shared" si="10"/>
        <v>44706</v>
      </c>
      <c r="L44" s="146"/>
      <c r="M44" s="146"/>
    </row>
    <row r="45" spans="2:13" ht="17.25" hidden="1" customHeight="1">
      <c r="B45" s="356" t="s">
        <v>5970</v>
      </c>
      <c r="C45" s="353" t="s">
        <v>5993</v>
      </c>
      <c r="D45" s="320">
        <v>44727</v>
      </c>
      <c r="E45" s="320">
        <f t="shared" si="9"/>
        <v>44735</v>
      </c>
      <c r="F45" s="353">
        <f t="shared" si="7"/>
        <v>44738</v>
      </c>
      <c r="G45" s="429"/>
      <c r="H45" s="353">
        <f t="shared" si="8"/>
        <v>44744</v>
      </c>
      <c r="I45" s="456"/>
      <c r="J45" s="430">
        <f t="shared" si="10"/>
        <v>44713</v>
      </c>
      <c r="K45" s="430">
        <f t="shared" si="10"/>
        <v>44713</v>
      </c>
      <c r="L45" s="146"/>
      <c r="M45" s="146"/>
    </row>
    <row r="46" spans="2:13" ht="17.25" hidden="1" customHeight="1">
      <c r="B46" s="356" t="s">
        <v>5968</v>
      </c>
      <c r="C46" s="353" t="s">
        <v>5994</v>
      </c>
      <c r="D46" s="320">
        <v>44736</v>
      </c>
      <c r="E46" s="320">
        <f t="shared" si="9"/>
        <v>44744</v>
      </c>
      <c r="F46" s="353">
        <f t="shared" si="7"/>
        <v>44747</v>
      </c>
      <c r="G46" s="429"/>
      <c r="H46" s="353">
        <f t="shared" si="8"/>
        <v>44753</v>
      </c>
      <c r="I46" s="456"/>
      <c r="J46" s="430">
        <f t="shared" si="10"/>
        <v>44720</v>
      </c>
      <c r="K46" s="430">
        <f t="shared" si="10"/>
        <v>44720</v>
      </c>
      <c r="L46" s="146"/>
      <c r="M46" s="146"/>
    </row>
    <row r="47" spans="2:13" ht="17.25" hidden="1" customHeight="1">
      <c r="B47" s="153" t="s">
        <v>5972</v>
      </c>
      <c r="C47" s="320" t="s">
        <v>5995</v>
      </c>
      <c r="D47" s="320">
        <v>44744</v>
      </c>
      <c r="E47" s="320">
        <f t="shared" si="9"/>
        <v>44752</v>
      </c>
      <c r="F47" s="320">
        <f t="shared" si="7"/>
        <v>44755</v>
      </c>
      <c r="G47" s="429"/>
      <c r="H47" s="320">
        <f t="shared" si="8"/>
        <v>44761</v>
      </c>
      <c r="I47" s="456"/>
      <c r="J47" s="430">
        <f t="shared" si="10"/>
        <v>44727</v>
      </c>
      <c r="K47" s="430">
        <f t="shared" si="10"/>
        <v>44727</v>
      </c>
      <c r="L47" s="146"/>
      <c r="M47" s="146"/>
    </row>
    <row r="48" spans="2:13" ht="17.25" hidden="1" customHeight="1">
      <c r="B48" s="426" t="s">
        <v>307</v>
      </c>
      <c r="C48" s="320" t="s">
        <v>5996</v>
      </c>
      <c r="D48" s="479">
        <v>44736</v>
      </c>
      <c r="E48" s="479">
        <f t="shared" si="9"/>
        <v>44744</v>
      </c>
      <c r="F48" s="479">
        <f t="shared" si="7"/>
        <v>44747</v>
      </c>
      <c r="G48" s="479"/>
      <c r="H48" s="479">
        <f t="shared" si="8"/>
        <v>44753</v>
      </c>
      <c r="I48" s="456"/>
      <c r="J48" s="430">
        <f t="shared" si="10"/>
        <v>44734</v>
      </c>
      <c r="K48" s="430">
        <f t="shared" si="10"/>
        <v>44734</v>
      </c>
      <c r="L48" s="146"/>
      <c r="M48" s="146"/>
    </row>
    <row r="49" spans="2:13" ht="17.25" hidden="1" customHeight="1">
      <c r="B49" s="153" t="s">
        <v>5945</v>
      </c>
      <c r="C49" s="320" t="s">
        <v>5997</v>
      </c>
      <c r="D49" s="320">
        <v>44752</v>
      </c>
      <c r="E49" s="320">
        <f t="shared" si="9"/>
        <v>44760</v>
      </c>
      <c r="F49" s="320">
        <f t="shared" si="7"/>
        <v>44763</v>
      </c>
      <c r="G49" s="429"/>
      <c r="H49" s="320">
        <f t="shared" si="8"/>
        <v>44769</v>
      </c>
      <c r="I49" s="456"/>
      <c r="J49" s="430">
        <f t="shared" si="10"/>
        <v>44741</v>
      </c>
      <c r="K49" s="430">
        <f t="shared" si="10"/>
        <v>44741</v>
      </c>
      <c r="L49" s="146"/>
      <c r="M49" s="146"/>
    </row>
    <row r="50" spans="2:13" ht="17.25" hidden="1" customHeight="1">
      <c r="B50" s="153" t="s">
        <v>5948</v>
      </c>
      <c r="C50" s="320" t="s">
        <v>5998</v>
      </c>
      <c r="D50" s="320">
        <v>44760</v>
      </c>
      <c r="E50" s="320">
        <f t="shared" si="9"/>
        <v>44768</v>
      </c>
      <c r="F50" s="320">
        <f t="shared" si="7"/>
        <v>44771</v>
      </c>
      <c r="G50" s="429"/>
      <c r="H50" s="320">
        <f t="shared" si="8"/>
        <v>44777</v>
      </c>
      <c r="I50" s="456"/>
      <c r="J50" s="430">
        <f t="shared" si="10"/>
        <v>44748</v>
      </c>
      <c r="K50" s="430">
        <f t="shared" si="10"/>
        <v>44748</v>
      </c>
      <c r="L50" s="146"/>
      <c r="M50" s="146"/>
    </row>
    <row r="51" spans="2:13" ht="17.25" hidden="1" customHeight="1">
      <c r="B51" s="153" t="s">
        <v>5221</v>
      </c>
      <c r="C51" s="320" t="s">
        <v>5999</v>
      </c>
      <c r="D51" s="320">
        <v>44772</v>
      </c>
      <c r="E51" s="320">
        <f t="shared" si="9"/>
        <v>44780</v>
      </c>
      <c r="F51" s="320">
        <f t="shared" si="7"/>
        <v>44783</v>
      </c>
      <c r="G51" s="429"/>
      <c r="H51" s="320">
        <f t="shared" si="8"/>
        <v>44789</v>
      </c>
      <c r="I51" s="456"/>
      <c r="J51" s="430">
        <f t="shared" si="10"/>
        <v>44755</v>
      </c>
      <c r="K51" s="430">
        <f t="shared" si="10"/>
        <v>44755</v>
      </c>
      <c r="L51" s="146"/>
      <c r="M51" s="146"/>
    </row>
    <row r="52" spans="2:13" ht="17.25" hidden="1" customHeight="1">
      <c r="B52" s="153" t="s">
        <v>5988</v>
      </c>
      <c r="C52" s="320" t="s">
        <v>6000</v>
      </c>
      <c r="D52" s="320">
        <v>44775</v>
      </c>
      <c r="E52" s="320">
        <f t="shared" si="9"/>
        <v>44783</v>
      </c>
      <c r="F52" s="320">
        <f t="shared" si="7"/>
        <v>44786</v>
      </c>
      <c r="G52" s="429"/>
      <c r="H52" s="320">
        <f t="shared" si="8"/>
        <v>44792</v>
      </c>
      <c r="I52" s="456"/>
      <c r="J52" s="430">
        <f t="shared" si="10"/>
        <v>44762</v>
      </c>
      <c r="K52" s="430">
        <f t="shared" si="10"/>
        <v>44762</v>
      </c>
      <c r="L52" s="146"/>
      <c r="M52" s="146"/>
    </row>
    <row r="53" spans="2:13" ht="17.25" hidden="1" customHeight="1">
      <c r="B53" s="426" t="s">
        <v>307</v>
      </c>
      <c r="C53" s="320" t="s">
        <v>6001</v>
      </c>
      <c r="D53" s="479">
        <v>44736</v>
      </c>
      <c r="E53" s="479">
        <f t="shared" si="9"/>
        <v>44744</v>
      </c>
      <c r="F53" s="479">
        <f t="shared" si="7"/>
        <v>44747</v>
      </c>
      <c r="G53" s="479"/>
      <c r="H53" s="479">
        <f t="shared" si="8"/>
        <v>44753</v>
      </c>
      <c r="I53" s="456"/>
      <c r="J53" s="430">
        <f t="shared" si="10"/>
        <v>44769</v>
      </c>
      <c r="K53" s="430">
        <f t="shared" si="10"/>
        <v>44769</v>
      </c>
      <c r="L53" s="146"/>
      <c r="M53" s="146"/>
    </row>
    <row r="54" spans="2:13" ht="17.25" hidden="1" customHeight="1">
      <c r="B54" s="153" t="s">
        <v>5956</v>
      </c>
      <c r="C54" s="320" t="s">
        <v>6002</v>
      </c>
      <c r="D54" s="320">
        <v>44790</v>
      </c>
      <c r="E54" s="320">
        <f t="shared" si="9"/>
        <v>44798</v>
      </c>
      <c r="F54" s="320">
        <f t="shared" si="7"/>
        <v>44801</v>
      </c>
      <c r="G54" s="479"/>
      <c r="H54" s="320">
        <f t="shared" si="8"/>
        <v>44807</v>
      </c>
      <c r="I54" s="456"/>
      <c r="J54" s="430">
        <f t="shared" si="10"/>
        <v>44776</v>
      </c>
      <c r="K54" s="430">
        <f t="shared" si="10"/>
        <v>44776</v>
      </c>
      <c r="L54" s="146"/>
      <c r="M54" s="146"/>
    </row>
    <row r="55" spans="2:13" ht="17.25" hidden="1" customHeight="1">
      <c r="B55" s="153" t="s">
        <v>5167</v>
      </c>
      <c r="C55" s="320" t="s">
        <v>6003</v>
      </c>
      <c r="D55" s="320">
        <v>44797</v>
      </c>
      <c r="E55" s="320">
        <f t="shared" si="9"/>
        <v>44805</v>
      </c>
      <c r="F55" s="320">
        <f t="shared" si="7"/>
        <v>44808</v>
      </c>
      <c r="G55" s="479"/>
      <c r="H55" s="320">
        <f t="shared" si="8"/>
        <v>44814</v>
      </c>
      <c r="I55" s="456"/>
      <c r="J55" s="430">
        <f t="shared" si="10"/>
        <v>44783</v>
      </c>
      <c r="K55" s="430">
        <f t="shared" si="10"/>
        <v>44783</v>
      </c>
      <c r="L55" s="146"/>
      <c r="M55" s="146"/>
    </row>
    <row r="56" spans="2:13" ht="17.25" hidden="1" customHeight="1">
      <c r="B56" s="153" t="s">
        <v>5964</v>
      </c>
      <c r="C56" s="320" t="s">
        <v>5187</v>
      </c>
      <c r="D56" s="320">
        <v>44804</v>
      </c>
      <c r="E56" s="320">
        <f t="shared" si="9"/>
        <v>44812</v>
      </c>
      <c r="F56" s="320">
        <f t="shared" si="7"/>
        <v>44815</v>
      </c>
      <c r="G56" s="479"/>
      <c r="H56" s="320">
        <f t="shared" si="8"/>
        <v>44821</v>
      </c>
      <c r="I56" s="456"/>
      <c r="J56" s="430">
        <f t="shared" si="10"/>
        <v>44790</v>
      </c>
      <c r="K56" s="430">
        <f t="shared" si="10"/>
        <v>44790</v>
      </c>
      <c r="L56" s="146"/>
      <c r="M56" s="146"/>
    </row>
    <row r="57" spans="2:13" ht="17.25" hidden="1" customHeight="1">
      <c r="B57" s="153" t="s">
        <v>5966</v>
      </c>
      <c r="C57" s="320" t="s">
        <v>6004</v>
      </c>
      <c r="D57" s="320">
        <v>44811</v>
      </c>
      <c r="E57" s="320">
        <f t="shared" si="9"/>
        <v>44819</v>
      </c>
      <c r="F57" s="320">
        <f t="shared" si="7"/>
        <v>44822</v>
      </c>
      <c r="G57" s="479"/>
      <c r="H57" s="320">
        <f t="shared" si="8"/>
        <v>44828</v>
      </c>
      <c r="I57" s="456"/>
      <c r="J57" s="430">
        <f t="shared" ref="J57:K72" si="11">J56+7</f>
        <v>44797</v>
      </c>
      <c r="K57" s="430">
        <f t="shared" si="11"/>
        <v>44797</v>
      </c>
      <c r="L57" s="146"/>
      <c r="M57" s="146"/>
    </row>
    <row r="58" spans="2:13" ht="17.25" hidden="1" customHeight="1">
      <c r="B58" s="592" t="s">
        <v>6005</v>
      </c>
      <c r="C58" s="589" t="s">
        <v>6006</v>
      </c>
      <c r="D58" s="589">
        <v>44814</v>
      </c>
      <c r="E58" s="522">
        <f t="shared" si="9"/>
        <v>44822</v>
      </c>
      <c r="F58" s="589">
        <f t="shared" si="7"/>
        <v>44825</v>
      </c>
      <c r="G58" s="522"/>
      <c r="H58" s="589">
        <f t="shared" si="8"/>
        <v>44831</v>
      </c>
      <c r="I58" s="456"/>
      <c r="J58" s="430">
        <f t="shared" si="11"/>
        <v>44804</v>
      </c>
      <c r="K58" s="430">
        <f t="shared" si="11"/>
        <v>44804</v>
      </c>
      <c r="L58" s="146"/>
      <c r="M58" s="146"/>
    </row>
    <row r="59" spans="2:13" ht="17.25" hidden="1" customHeight="1">
      <c r="B59" s="593" t="s">
        <v>5968</v>
      </c>
      <c r="C59" s="590" t="s">
        <v>6007</v>
      </c>
      <c r="D59" s="590">
        <v>44823</v>
      </c>
      <c r="E59" s="590">
        <f t="shared" si="9"/>
        <v>44831</v>
      </c>
      <c r="F59" s="590">
        <f t="shared" si="7"/>
        <v>44834</v>
      </c>
      <c r="G59" s="591"/>
      <c r="H59" s="590">
        <f t="shared" si="8"/>
        <v>44840</v>
      </c>
      <c r="I59" s="456"/>
      <c r="J59" s="430">
        <f t="shared" si="11"/>
        <v>44811</v>
      </c>
      <c r="K59" s="430">
        <f t="shared" si="11"/>
        <v>44811</v>
      </c>
      <c r="L59" s="146"/>
      <c r="M59" s="146"/>
    </row>
    <row r="60" spans="2:13" ht="17.25" hidden="1" customHeight="1">
      <c r="B60" s="593" t="s">
        <v>5972</v>
      </c>
      <c r="C60" s="590" t="s">
        <v>6008</v>
      </c>
      <c r="D60" s="590">
        <v>44831</v>
      </c>
      <c r="E60" s="590">
        <f t="shared" si="9"/>
        <v>44839</v>
      </c>
      <c r="F60" s="590">
        <f t="shared" si="7"/>
        <v>44842</v>
      </c>
      <c r="G60" s="591"/>
      <c r="H60" s="590">
        <f t="shared" si="8"/>
        <v>44848</v>
      </c>
      <c r="I60" s="456"/>
      <c r="J60" s="430">
        <f t="shared" si="11"/>
        <v>44818</v>
      </c>
      <c r="K60" s="430">
        <f t="shared" si="11"/>
        <v>44818</v>
      </c>
      <c r="L60" s="146"/>
      <c r="M60" s="146"/>
    </row>
    <row r="61" spans="2:13" ht="17.25" hidden="1" customHeight="1">
      <c r="B61" s="153" t="s">
        <v>5945</v>
      </c>
      <c r="C61" s="590" t="s">
        <v>5196</v>
      </c>
      <c r="D61" s="590">
        <v>44838</v>
      </c>
      <c r="E61" s="590">
        <f t="shared" si="9"/>
        <v>44846</v>
      </c>
      <c r="F61" s="590">
        <f t="shared" si="7"/>
        <v>44849</v>
      </c>
      <c r="G61" s="591"/>
      <c r="H61" s="590">
        <f t="shared" si="8"/>
        <v>44855</v>
      </c>
      <c r="I61" s="456"/>
      <c r="J61" s="430">
        <f t="shared" si="11"/>
        <v>44825</v>
      </c>
      <c r="K61" s="430">
        <f t="shared" si="11"/>
        <v>44825</v>
      </c>
      <c r="L61" s="146"/>
      <c r="M61" s="146"/>
    </row>
    <row r="62" spans="2:13" ht="17.25" hidden="1" customHeight="1">
      <c r="B62" s="153" t="s">
        <v>5948</v>
      </c>
      <c r="C62" s="590" t="s">
        <v>6009</v>
      </c>
      <c r="D62" s="590">
        <v>44845</v>
      </c>
      <c r="E62" s="590">
        <f t="shared" si="9"/>
        <v>44853</v>
      </c>
      <c r="F62" s="590">
        <f t="shared" si="7"/>
        <v>44856</v>
      </c>
      <c r="G62" s="591"/>
      <c r="H62" s="590">
        <f t="shared" si="8"/>
        <v>44862</v>
      </c>
      <c r="I62" s="456"/>
      <c r="J62" s="430">
        <f t="shared" si="11"/>
        <v>44832</v>
      </c>
      <c r="K62" s="430">
        <f t="shared" si="11"/>
        <v>44832</v>
      </c>
      <c r="L62" s="146"/>
      <c r="M62" s="146"/>
    </row>
    <row r="63" spans="2:13" ht="17.25" hidden="1" customHeight="1">
      <c r="B63" s="426" t="s">
        <v>307</v>
      </c>
      <c r="C63" s="590" t="s">
        <v>6010</v>
      </c>
      <c r="D63" s="591">
        <v>44838</v>
      </c>
      <c r="E63" s="591">
        <f t="shared" si="9"/>
        <v>44846</v>
      </c>
      <c r="F63" s="591">
        <f t="shared" si="7"/>
        <v>44849</v>
      </c>
      <c r="G63" s="591"/>
      <c r="H63" s="591">
        <f t="shared" si="8"/>
        <v>44855</v>
      </c>
      <c r="I63" s="456"/>
      <c r="J63" s="430">
        <f t="shared" si="11"/>
        <v>44839</v>
      </c>
      <c r="K63" s="430">
        <f t="shared" si="11"/>
        <v>44839</v>
      </c>
      <c r="L63" s="146"/>
      <c r="M63" s="146" t="s">
        <v>1121</v>
      </c>
    </row>
    <row r="64" spans="2:13" ht="17.25" hidden="1" customHeight="1">
      <c r="B64" s="153" t="s">
        <v>5221</v>
      </c>
      <c r="C64" s="590" t="s">
        <v>6011</v>
      </c>
      <c r="D64" s="590">
        <v>44857</v>
      </c>
      <c r="E64" s="590">
        <f t="shared" si="9"/>
        <v>44865</v>
      </c>
      <c r="F64" s="590">
        <f t="shared" si="7"/>
        <v>44868</v>
      </c>
      <c r="G64" s="591"/>
      <c r="H64" s="590">
        <f t="shared" si="8"/>
        <v>44874</v>
      </c>
      <c r="I64" s="456"/>
      <c r="J64" s="430">
        <f t="shared" si="11"/>
        <v>44846</v>
      </c>
      <c r="K64" s="430">
        <f t="shared" si="11"/>
        <v>44846</v>
      </c>
      <c r="L64" s="146"/>
      <c r="M64" s="146"/>
    </row>
    <row r="65" spans="2:13" ht="17.25" hidden="1" customHeight="1">
      <c r="B65" s="153" t="s">
        <v>5988</v>
      </c>
      <c r="C65" s="590" t="s">
        <v>6012</v>
      </c>
      <c r="D65" s="590">
        <v>44861</v>
      </c>
      <c r="E65" s="590">
        <f t="shared" si="9"/>
        <v>44869</v>
      </c>
      <c r="F65" s="590">
        <f t="shared" si="7"/>
        <v>44872</v>
      </c>
      <c r="G65" s="591"/>
      <c r="H65" s="590">
        <f t="shared" si="8"/>
        <v>44878</v>
      </c>
      <c r="I65" s="456"/>
      <c r="J65" s="430">
        <f t="shared" si="11"/>
        <v>44853</v>
      </c>
      <c r="K65" s="430">
        <f t="shared" si="11"/>
        <v>44853</v>
      </c>
      <c r="L65" s="146"/>
      <c r="M65" s="146"/>
    </row>
    <row r="66" spans="2:13" ht="17.25" hidden="1" customHeight="1">
      <c r="B66" s="153" t="s">
        <v>5962</v>
      </c>
      <c r="C66" s="590" t="s">
        <v>6013</v>
      </c>
      <c r="D66" s="590">
        <v>44865</v>
      </c>
      <c r="E66" s="590">
        <f t="shared" si="9"/>
        <v>44873</v>
      </c>
      <c r="F66" s="590">
        <f t="shared" si="7"/>
        <v>44876</v>
      </c>
      <c r="G66" s="591"/>
      <c r="H66" s="590">
        <f t="shared" si="8"/>
        <v>44882</v>
      </c>
      <c r="I66" s="456"/>
      <c r="J66" s="430">
        <f t="shared" si="11"/>
        <v>44860</v>
      </c>
      <c r="K66" s="430">
        <f t="shared" si="11"/>
        <v>44860</v>
      </c>
      <c r="L66" s="146"/>
      <c r="M66" s="146"/>
    </row>
    <row r="67" spans="2:13" ht="17.25" hidden="1" customHeight="1">
      <c r="B67" s="153" t="s">
        <v>5167</v>
      </c>
      <c r="C67" s="590" t="s">
        <v>6014</v>
      </c>
      <c r="D67" s="590">
        <v>44878</v>
      </c>
      <c r="E67" s="590">
        <f>D67+8</f>
        <v>44886</v>
      </c>
      <c r="F67" s="590">
        <f t="shared" si="7"/>
        <v>44889</v>
      </c>
      <c r="G67" s="591"/>
      <c r="H67" s="590">
        <f t="shared" si="8"/>
        <v>44895</v>
      </c>
      <c r="I67" s="456"/>
      <c r="J67" s="430">
        <f t="shared" si="11"/>
        <v>44867</v>
      </c>
      <c r="K67" s="430">
        <f t="shared" si="11"/>
        <v>44867</v>
      </c>
      <c r="L67" s="146"/>
      <c r="M67" s="146"/>
    </row>
    <row r="68" spans="2:13" ht="17.25" hidden="1" customHeight="1">
      <c r="B68" s="426" t="s">
        <v>307</v>
      </c>
      <c r="C68" s="590" t="s">
        <v>5206</v>
      </c>
      <c r="D68" s="591">
        <f t="shared" ref="D68:D74" si="12">D67+7</f>
        <v>44885</v>
      </c>
      <c r="E68" s="591"/>
      <c r="F68" s="591"/>
      <c r="G68" s="591"/>
      <c r="H68" s="591"/>
      <c r="I68" s="456"/>
      <c r="J68" s="430">
        <f t="shared" si="11"/>
        <v>44874</v>
      </c>
      <c r="K68" s="430">
        <f t="shared" si="11"/>
        <v>44874</v>
      </c>
      <c r="L68" s="146"/>
      <c r="M68" s="146"/>
    </row>
    <row r="69" spans="2:13" ht="17.25" hidden="1" customHeight="1">
      <c r="B69" s="153" t="s">
        <v>6015</v>
      </c>
      <c r="C69" s="590" t="s">
        <v>6016</v>
      </c>
      <c r="D69" s="590">
        <v>44886</v>
      </c>
      <c r="E69" s="590">
        <f t="shared" ref="E69" si="13">D69+8</f>
        <v>44894</v>
      </c>
      <c r="F69" s="591">
        <f t="shared" ref="F69" si="14">D69+11</f>
        <v>44897</v>
      </c>
      <c r="G69" s="591"/>
      <c r="H69" s="590">
        <f t="shared" ref="H69" si="15">D69+17</f>
        <v>44903</v>
      </c>
      <c r="I69" s="456"/>
      <c r="J69" s="430">
        <f t="shared" si="11"/>
        <v>44881</v>
      </c>
      <c r="K69" s="430">
        <f t="shared" si="11"/>
        <v>44881</v>
      </c>
      <c r="L69" s="146"/>
      <c r="M69" s="146"/>
    </row>
    <row r="70" spans="2:13" ht="17.25" hidden="1" customHeight="1">
      <c r="B70" s="426" t="s">
        <v>307</v>
      </c>
      <c r="C70" s="590" t="s">
        <v>6017</v>
      </c>
      <c r="D70" s="591">
        <f t="shared" si="12"/>
        <v>44893</v>
      </c>
      <c r="E70" s="591"/>
      <c r="F70" s="591"/>
      <c r="G70" s="591"/>
      <c r="H70" s="591"/>
      <c r="I70" s="456"/>
      <c r="J70" s="430">
        <f t="shared" si="11"/>
        <v>44888</v>
      </c>
      <c r="K70" s="430">
        <f t="shared" si="11"/>
        <v>44888</v>
      </c>
      <c r="L70" s="146"/>
      <c r="M70" s="146"/>
    </row>
    <row r="71" spans="2:13" ht="17.25" hidden="1" customHeight="1">
      <c r="B71" s="153" t="s">
        <v>5966</v>
      </c>
      <c r="C71" s="590" t="s">
        <v>5211</v>
      </c>
      <c r="D71" s="590">
        <v>44901</v>
      </c>
      <c r="E71" s="590">
        <f t="shared" ref="E71:E73" si="16">D71+8</f>
        <v>44909</v>
      </c>
      <c r="F71" s="590">
        <f t="shared" ref="F71:F73" si="17">D71+11</f>
        <v>44912</v>
      </c>
      <c r="G71" s="591"/>
      <c r="H71" s="590">
        <f t="shared" ref="H71:H73" si="18">D71+17</f>
        <v>44918</v>
      </c>
      <c r="I71" s="456"/>
      <c r="J71" s="430">
        <f t="shared" si="11"/>
        <v>44895</v>
      </c>
      <c r="K71" s="430">
        <f t="shared" si="11"/>
        <v>44895</v>
      </c>
      <c r="L71" s="146"/>
      <c r="M71" s="146"/>
    </row>
    <row r="72" spans="2:13" ht="17.25" hidden="1" customHeight="1">
      <c r="B72" s="153" t="s">
        <v>5968</v>
      </c>
      <c r="C72" s="590" t="s">
        <v>6018</v>
      </c>
      <c r="D72" s="590">
        <v>44911</v>
      </c>
      <c r="E72" s="590">
        <f t="shared" si="16"/>
        <v>44919</v>
      </c>
      <c r="F72" s="671">
        <f t="shared" si="17"/>
        <v>44922</v>
      </c>
      <c r="G72" s="591"/>
      <c r="H72" s="590">
        <f t="shared" si="18"/>
        <v>44928</v>
      </c>
      <c r="I72" s="456"/>
      <c r="J72" s="430">
        <f t="shared" si="11"/>
        <v>44902</v>
      </c>
      <c r="K72" s="430">
        <f t="shared" si="11"/>
        <v>44902</v>
      </c>
      <c r="L72" s="146"/>
      <c r="M72" s="146"/>
    </row>
    <row r="73" spans="2:13" ht="17.25" hidden="1" customHeight="1">
      <c r="B73" s="593" t="s">
        <v>5972</v>
      </c>
      <c r="C73" s="590" t="s">
        <v>6019</v>
      </c>
      <c r="D73" s="590">
        <v>44915</v>
      </c>
      <c r="E73" s="590">
        <f t="shared" si="16"/>
        <v>44923</v>
      </c>
      <c r="F73" s="590">
        <f t="shared" si="17"/>
        <v>44926</v>
      </c>
      <c r="G73" s="591"/>
      <c r="H73" s="590">
        <f t="shared" si="18"/>
        <v>44932</v>
      </c>
      <c r="I73" s="456"/>
      <c r="J73" s="430">
        <f t="shared" ref="J73:K81" si="19">J72+7</f>
        <v>44909</v>
      </c>
      <c r="K73" s="430">
        <f t="shared" si="19"/>
        <v>44909</v>
      </c>
      <c r="L73" s="146"/>
      <c r="M73" s="146"/>
    </row>
    <row r="74" spans="2:13" ht="17.25" hidden="1" customHeight="1">
      <c r="B74" s="426" t="s">
        <v>307</v>
      </c>
      <c r="C74" s="590" t="s">
        <v>6020</v>
      </c>
      <c r="D74" s="591">
        <f t="shared" si="12"/>
        <v>44922</v>
      </c>
      <c r="E74" s="591"/>
      <c r="F74" s="591"/>
      <c r="G74" s="591"/>
      <c r="H74" s="591"/>
      <c r="I74" s="456"/>
      <c r="J74" s="430">
        <f t="shared" si="19"/>
        <v>44916</v>
      </c>
      <c r="K74" s="430">
        <f t="shared" si="19"/>
        <v>44916</v>
      </c>
      <c r="L74" s="146"/>
      <c r="M74" s="146"/>
    </row>
    <row r="75" spans="2:13" ht="17.25" hidden="1" customHeight="1">
      <c r="B75" s="153" t="s">
        <v>5948</v>
      </c>
      <c r="C75" s="590" t="s">
        <v>6021</v>
      </c>
      <c r="D75" s="590">
        <v>44930</v>
      </c>
      <c r="E75" s="590">
        <f t="shared" ref="E75:E82" si="20">D75+8</f>
        <v>44938</v>
      </c>
      <c r="F75" s="590">
        <f t="shared" ref="F75:F82" si="21">D75+11</f>
        <v>44941</v>
      </c>
      <c r="G75" s="591"/>
      <c r="H75" s="590">
        <f t="shared" ref="H75:H82" si="22">D75+17</f>
        <v>44947</v>
      </c>
      <c r="I75" s="456"/>
      <c r="J75" s="430">
        <f t="shared" si="19"/>
        <v>44923</v>
      </c>
      <c r="K75" s="430">
        <f t="shared" si="19"/>
        <v>44923</v>
      </c>
      <c r="L75" s="146"/>
      <c r="M75" s="146"/>
    </row>
    <row r="76" spans="2:13" ht="17.25" hidden="1" customHeight="1">
      <c r="B76" s="153" t="s">
        <v>6022</v>
      </c>
      <c r="C76" s="590" t="s">
        <v>6023</v>
      </c>
      <c r="D76" s="590">
        <v>44936</v>
      </c>
      <c r="E76" s="590">
        <f t="shared" si="20"/>
        <v>44944</v>
      </c>
      <c r="F76" s="590">
        <f t="shared" si="21"/>
        <v>44947</v>
      </c>
      <c r="G76" s="591"/>
      <c r="H76" s="590">
        <f t="shared" si="22"/>
        <v>44953</v>
      </c>
      <c r="I76" s="456"/>
      <c r="J76" s="430">
        <f t="shared" si="19"/>
        <v>44930</v>
      </c>
      <c r="K76" s="430">
        <f t="shared" si="19"/>
        <v>44930</v>
      </c>
      <c r="L76" s="146"/>
      <c r="M76" s="146"/>
    </row>
    <row r="77" spans="2:13" ht="17.25" hidden="1" customHeight="1">
      <c r="B77" s="153" t="s">
        <v>5988</v>
      </c>
      <c r="C77" s="590" t="s">
        <v>6024</v>
      </c>
      <c r="D77" s="590">
        <v>44941</v>
      </c>
      <c r="E77" s="590">
        <f t="shared" si="20"/>
        <v>44949</v>
      </c>
      <c r="F77" s="590">
        <f t="shared" si="21"/>
        <v>44952</v>
      </c>
      <c r="G77" s="591"/>
      <c r="H77" s="590">
        <f t="shared" si="22"/>
        <v>44958</v>
      </c>
      <c r="I77" s="456"/>
      <c r="J77" s="430">
        <f t="shared" si="19"/>
        <v>44937</v>
      </c>
      <c r="K77" s="430">
        <f t="shared" si="19"/>
        <v>44937</v>
      </c>
      <c r="L77" s="146"/>
      <c r="M77" s="146"/>
    </row>
    <row r="78" spans="2:13" ht="17.25" hidden="1" customHeight="1">
      <c r="B78" s="153" t="s">
        <v>5962</v>
      </c>
      <c r="C78" s="590" t="s">
        <v>6025</v>
      </c>
      <c r="D78" s="590">
        <v>44950</v>
      </c>
      <c r="E78" s="590">
        <f t="shared" si="20"/>
        <v>44958</v>
      </c>
      <c r="F78" s="590">
        <f t="shared" si="21"/>
        <v>44961</v>
      </c>
      <c r="G78" s="591"/>
      <c r="H78" s="590">
        <f t="shared" si="22"/>
        <v>44967</v>
      </c>
      <c r="I78" s="437">
        <v>44950</v>
      </c>
      <c r="J78" s="430">
        <f t="shared" si="19"/>
        <v>44944</v>
      </c>
      <c r="K78" s="430">
        <f t="shared" si="19"/>
        <v>44944</v>
      </c>
      <c r="L78" s="146"/>
      <c r="M78" s="146"/>
    </row>
    <row r="79" spans="2:13" ht="17.25" hidden="1" customHeight="1">
      <c r="B79" s="153" t="s">
        <v>5956</v>
      </c>
      <c r="C79" s="590" t="s">
        <v>6026</v>
      </c>
      <c r="D79" s="590">
        <v>44957</v>
      </c>
      <c r="E79" s="590">
        <f t="shared" si="20"/>
        <v>44965</v>
      </c>
      <c r="F79" s="590">
        <f t="shared" si="21"/>
        <v>44968</v>
      </c>
      <c r="G79" s="591"/>
      <c r="H79" s="590">
        <f t="shared" si="22"/>
        <v>44974</v>
      </c>
      <c r="I79" s="456">
        <v>44958</v>
      </c>
      <c r="J79" s="430">
        <f t="shared" si="19"/>
        <v>44951</v>
      </c>
      <c r="K79" s="430">
        <f t="shared" si="19"/>
        <v>44951</v>
      </c>
      <c r="L79" s="146"/>
      <c r="M79" s="146"/>
    </row>
    <row r="80" spans="2:13" ht="17.25" hidden="1" customHeight="1">
      <c r="B80" s="153" t="s">
        <v>5167</v>
      </c>
      <c r="C80" s="590" t="s">
        <v>6027</v>
      </c>
      <c r="D80" s="590">
        <v>44963</v>
      </c>
      <c r="E80" s="590">
        <f t="shared" si="20"/>
        <v>44971</v>
      </c>
      <c r="F80" s="590">
        <f t="shared" si="21"/>
        <v>44974</v>
      </c>
      <c r="G80" s="591"/>
      <c r="H80" s="590">
        <f t="shared" si="22"/>
        <v>44980</v>
      </c>
      <c r="I80" s="456">
        <v>44962</v>
      </c>
      <c r="J80" s="430">
        <v>44957</v>
      </c>
      <c r="K80" s="430">
        <f t="shared" si="19"/>
        <v>44958</v>
      </c>
      <c r="L80" s="146"/>
      <c r="M80" s="146"/>
    </row>
    <row r="81" spans="2:13" ht="17.25" hidden="1" customHeight="1">
      <c r="B81" s="153" t="s">
        <v>5945</v>
      </c>
      <c r="C81" s="590" t="s">
        <v>6028</v>
      </c>
      <c r="D81" s="590">
        <v>44971</v>
      </c>
      <c r="E81" s="590">
        <f t="shared" si="20"/>
        <v>44979</v>
      </c>
      <c r="F81" s="590">
        <f t="shared" si="21"/>
        <v>44982</v>
      </c>
      <c r="G81" s="591"/>
      <c r="H81" s="590">
        <f t="shared" si="22"/>
        <v>44988</v>
      </c>
      <c r="I81" s="456"/>
      <c r="J81" s="430">
        <f>J80+7</f>
        <v>44964</v>
      </c>
      <c r="K81" s="430">
        <f t="shared" si="19"/>
        <v>44965</v>
      </c>
      <c r="L81" s="146"/>
      <c r="M81" s="146"/>
    </row>
    <row r="82" spans="2:13" ht="17.25" hidden="1" customHeight="1">
      <c r="B82" s="672" t="s">
        <v>6817</v>
      </c>
      <c r="C82" s="673" t="s">
        <v>6818</v>
      </c>
      <c r="D82" s="591">
        <f t="shared" ref="D82" si="23">D81+7</f>
        <v>44978</v>
      </c>
      <c r="E82" s="591">
        <f t="shared" si="20"/>
        <v>44986</v>
      </c>
      <c r="F82" s="591">
        <f t="shared" si="21"/>
        <v>44989</v>
      </c>
      <c r="G82" s="591"/>
      <c r="H82" s="591">
        <f t="shared" si="22"/>
        <v>44995</v>
      </c>
      <c r="I82" s="456"/>
      <c r="J82" s="430"/>
      <c r="K82" s="430"/>
      <c r="L82" s="146"/>
      <c r="M82" s="146"/>
    </row>
    <row r="83" spans="2:13" ht="17.25" hidden="1" customHeight="1">
      <c r="B83" s="674" t="s">
        <v>6291</v>
      </c>
      <c r="C83" s="673" t="s">
        <v>6818</v>
      </c>
      <c r="D83" s="591"/>
      <c r="E83" s="591"/>
      <c r="F83" s="591"/>
      <c r="G83" s="591"/>
      <c r="H83" s="591"/>
      <c r="I83" s="456"/>
      <c r="J83" s="430"/>
      <c r="K83" s="430"/>
      <c r="L83" s="146"/>
      <c r="M83" s="146"/>
    </row>
    <row r="84" spans="2:13" ht="17.25" hidden="1" customHeight="1">
      <c r="B84" s="674" t="s">
        <v>6819</v>
      </c>
      <c r="C84" s="590" t="s">
        <v>6820</v>
      </c>
      <c r="D84" s="590">
        <v>45032</v>
      </c>
      <c r="E84" s="591"/>
      <c r="F84" s="591"/>
      <c r="G84" s="591"/>
      <c r="H84" s="591"/>
      <c r="I84" s="456"/>
      <c r="J84" s="430"/>
      <c r="K84" s="430"/>
      <c r="L84" s="146"/>
      <c r="M84" s="146"/>
    </row>
    <row r="85" spans="2:13" ht="15.6" hidden="1" customHeight="1">
      <c r="B85" s="674" t="s">
        <v>6251</v>
      </c>
      <c r="C85" s="590" t="s">
        <v>6821</v>
      </c>
      <c r="D85" s="590">
        <v>45039</v>
      </c>
      <c r="E85" s="591">
        <f>D85+8</f>
        <v>45047</v>
      </c>
      <c r="F85" s="590">
        <f>D85+10</f>
        <v>45049</v>
      </c>
      <c r="G85" s="590">
        <f>D85+13</f>
        <v>45052</v>
      </c>
      <c r="H85" s="590">
        <f>D85+14</f>
        <v>45053</v>
      </c>
      <c r="I85" s="456"/>
      <c r="J85" s="430"/>
      <c r="K85" s="430"/>
      <c r="L85" s="146"/>
      <c r="M85" s="146"/>
    </row>
    <row r="86" spans="2:13" ht="17.25" hidden="1" customHeight="1">
      <c r="B86" s="674" t="s">
        <v>6822</v>
      </c>
      <c r="C86" s="590" t="s">
        <v>6823</v>
      </c>
      <c r="D86" s="590">
        <f>D85+7</f>
        <v>45046</v>
      </c>
      <c r="E86" s="590">
        <f t="shared" ref="E86:E94" si="24">D86+8</f>
        <v>45054</v>
      </c>
      <c r="F86" s="590">
        <f t="shared" ref="F86:F94" si="25">D86+10</f>
        <v>45056</v>
      </c>
      <c r="G86" s="590">
        <f t="shared" ref="G86:G94" si="26">D86+13</f>
        <v>45059</v>
      </c>
      <c r="H86" s="590">
        <f t="shared" ref="H86:H94" si="27">D86+14</f>
        <v>45060</v>
      </c>
      <c r="I86" s="456"/>
      <c r="J86" s="430">
        <v>45046</v>
      </c>
      <c r="K86" s="430">
        <v>45047</v>
      </c>
      <c r="L86" s="146"/>
      <c r="M86" s="146"/>
    </row>
    <row r="87" spans="2:13" ht="17.25" hidden="1" customHeight="1">
      <c r="B87" s="685" t="s">
        <v>6824</v>
      </c>
      <c r="C87" s="590" t="s">
        <v>6825</v>
      </c>
      <c r="D87" s="590">
        <f t="shared" ref="D87:D104" si="28">D86+7</f>
        <v>45053</v>
      </c>
      <c r="E87" s="590">
        <f t="shared" si="24"/>
        <v>45061</v>
      </c>
      <c r="F87" s="590">
        <f t="shared" si="25"/>
        <v>45063</v>
      </c>
      <c r="G87" s="590">
        <f t="shared" si="26"/>
        <v>45066</v>
      </c>
      <c r="H87" s="590">
        <f t="shared" si="27"/>
        <v>45067</v>
      </c>
      <c r="I87" s="456"/>
      <c r="J87" s="430">
        <f t="shared" ref="J87:J104" si="29">J86+7</f>
        <v>45053</v>
      </c>
      <c r="K87" s="430">
        <f t="shared" ref="K87:K104" si="30">K86+7</f>
        <v>45054</v>
      </c>
      <c r="L87" s="146"/>
      <c r="M87" s="146"/>
    </row>
    <row r="88" spans="2:13" ht="17.25" hidden="1" customHeight="1">
      <c r="B88" s="426" t="s">
        <v>6258</v>
      </c>
      <c r="C88" s="590" t="s">
        <v>6826</v>
      </c>
      <c r="D88" s="590">
        <f t="shared" si="28"/>
        <v>45060</v>
      </c>
      <c r="E88" s="590">
        <f t="shared" si="24"/>
        <v>45068</v>
      </c>
      <c r="F88" s="590">
        <f t="shared" si="25"/>
        <v>45070</v>
      </c>
      <c r="G88" s="590">
        <f t="shared" si="26"/>
        <v>45073</v>
      </c>
      <c r="H88" s="590">
        <f t="shared" si="27"/>
        <v>45074</v>
      </c>
      <c r="I88" s="456"/>
      <c r="J88" s="430">
        <f t="shared" si="29"/>
        <v>45060</v>
      </c>
      <c r="K88" s="430">
        <f t="shared" si="30"/>
        <v>45061</v>
      </c>
      <c r="L88" s="146"/>
      <c r="M88" s="146"/>
    </row>
    <row r="89" spans="2:13" ht="17.25" hidden="1" customHeight="1">
      <c r="B89" s="153" t="s">
        <v>5140</v>
      </c>
      <c r="C89" s="684" t="s">
        <v>6827</v>
      </c>
      <c r="D89" s="590">
        <f t="shared" si="28"/>
        <v>45067</v>
      </c>
      <c r="E89" s="590">
        <f t="shared" si="24"/>
        <v>45075</v>
      </c>
      <c r="F89" s="590">
        <f t="shared" si="25"/>
        <v>45077</v>
      </c>
      <c r="G89" s="590">
        <f t="shared" si="26"/>
        <v>45080</v>
      </c>
      <c r="H89" s="590">
        <f t="shared" si="27"/>
        <v>45081</v>
      </c>
      <c r="I89" s="456"/>
      <c r="J89" s="430">
        <f t="shared" si="29"/>
        <v>45067</v>
      </c>
      <c r="K89" s="430">
        <f t="shared" si="30"/>
        <v>45068</v>
      </c>
      <c r="L89" s="146"/>
      <c r="M89" s="146"/>
    </row>
    <row r="90" spans="2:13" ht="17.25" hidden="1" customHeight="1">
      <c r="B90" s="153" t="s">
        <v>6828</v>
      </c>
      <c r="C90" s="684" t="s">
        <v>6829</v>
      </c>
      <c r="D90" s="590">
        <f t="shared" si="28"/>
        <v>45074</v>
      </c>
      <c r="E90" s="590">
        <f t="shared" si="24"/>
        <v>45082</v>
      </c>
      <c r="F90" s="590">
        <f t="shared" si="25"/>
        <v>45084</v>
      </c>
      <c r="G90" s="590">
        <f t="shared" si="26"/>
        <v>45087</v>
      </c>
      <c r="H90" s="590">
        <f t="shared" si="27"/>
        <v>45088</v>
      </c>
      <c r="I90" s="456"/>
      <c r="J90" s="430">
        <f t="shared" si="29"/>
        <v>45074</v>
      </c>
      <c r="K90" s="430">
        <f t="shared" si="30"/>
        <v>45075</v>
      </c>
      <c r="L90" s="146"/>
      <c r="M90" s="146"/>
    </row>
    <row r="91" spans="2:13" ht="17.25" hidden="1" customHeight="1">
      <c r="B91" s="592" t="s">
        <v>6264</v>
      </c>
      <c r="C91" s="693" t="s">
        <v>6830</v>
      </c>
      <c r="D91" s="590">
        <f t="shared" si="28"/>
        <v>45081</v>
      </c>
      <c r="E91" s="590">
        <f t="shared" si="24"/>
        <v>45089</v>
      </c>
      <c r="F91" s="590">
        <f t="shared" si="25"/>
        <v>45091</v>
      </c>
      <c r="G91" s="590">
        <f t="shared" si="26"/>
        <v>45094</v>
      </c>
      <c r="H91" s="590">
        <f t="shared" si="27"/>
        <v>45095</v>
      </c>
      <c r="I91" s="456"/>
      <c r="J91" s="430">
        <f t="shared" si="29"/>
        <v>45081</v>
      </c>
      <c r="K91" s="430">
        <f t="shared" si="30"/>
        <v>45082</v>
      </c>
      <c r="L91" s="146"/>
      <c r="M91" s="146"/>
    </row>
    <row r="92" spans="2:13" ht="17.25" hidden="1" customHeight="1">
      <c r="B92" s="153" t="s">
        <v>6282</v>
      </c>
      <c r="C92" s="320" t="s">
        <v>6831</v>
      </c>
      <c r="D92" s="590">
        <f t="shared" si="28"/>
        <v>45088</v>
      </c>
      <c r="E92" s="590">
        <f t="shared" si="24"/>
        <v>45096</v>
      </c>
      <c r="F92" s="590">
        <f t="shared" si="25"/>
        <v>45098</v>
      </c>
      <c r="G92" s="590">
        <f t="shared" si="26"/>
        <v>45101</v>
      </c>
      <c r="H92" s="590">
        <f t="shared" si="27"/>
        <v>45102</v>
      </c>
      <c r="I92" s="456"/>
      <c r="J92" s="430">
        <f t="shared" si="29"/>
        <v>45088</v>
      </c>
      <c r="K92" s="430">
        <f t="shared" si="30"/>
        <v>45089</v>
      </c>
      <c r="L92" s="146"/>
      <c r="M92" s="146"/>
    </row>
    <row r="93" spans="2:13" ht="17.25" hidden="1" customHeight="1">
      <c r="B93" s="153" t="s">
        <v>6832</v>
      </c>
      <c r="C93" s="320" t="s">
        <v>6833</v>
      </c>
      <c r="D93" s="590">
        <f t="shared" si="28"/>
        <v>45095</v>
      </c>
      <c r="E93" s="590">
        <f t="shared" si="24"/>
        <v>45103</v>
      </c>
      <c r="F93" s="590">
        <f t="shared" si="25"/>
        <v>45105</v>
      </c>
      <c r="G93" s="590">
        <f t="shared" si="26"/>
        <v>45108</v>
      </c>
      <c r="H93" s="590">
        <f t="shared" si="27"/>
        <v>45109</v>
      </c>
      <c r="I93" s="456"/>
      <c r="J93" s="430">
        <f t="shared" si="29"/>
        <v>45095</v>
      </c>
      <c r="K93" s="430">
        <f t="shared" si="30"/>
        <v>45096</v>
      </c>
      <c r="L93" s="146"/>
      <c r="M93" s="146"/>
    </row>
    <row r="94" spans="2:13" ht="17.25" hidden="1" customHeight="1">
      <c r="B94" s="153" t="s">
        <v>6293</v>
      </c>
      <c r="C94" s="320" t="s">
        <v>6834</v>
      </c>
      <c r="D94" s="590">
        <f t="shared" si="28"/>
        <v>45102</v>
      </c>
      <c r="E94" s="590">
        <f t="shared" si="24"/>
        <v>45110</v>
      </c>
      <c r="F94" s="590">
        <f t="shared" si="25"/>
        <v>45112</v>
      </c>
      <c r="G94" s="590">
        <f t="shared" si="26"/>
        <v>45115</v>
      </c>
      <c r="H94" s="590">
        <f t="shared" si="27"/>
        <v>45116</v>
      </c>
      <c r="I94" s="456"/>
      <c r="J94" s="430">
        <f t="shared" si="29"/>
        <v>45102</v>
      </c>
      <c r="K94" s="430">
        <f t="shared" si="30"/>
        <v>45103</v>
      </c>
      <c r="L94" s="146"/>
      <c r="M94" s="146"/>
    </row>
    <row r="95" spans="2:13" ht="17.25" hidden="1" customHeight="1">
      <c r="B95" s="153" t="s">
        <v>6835</v>
      </c>
      <c r="C95" s="320" t="s">
        <v>6836</v>
      </c>
      <c r="D95" s="590">
        <f t="shared" si="28"/>
        <v>45109</v>
      </c>
      <c r="E95" s="591">
        <f t="shared" ref="E95" si="31">D95+8</f>
        <v>45117</v>
      </c>
      <c r="F95" s="590">
        <f t="shared" ref="F95" si="32">D95+10</f>
        <v>45119</v>
      </c>
      <c r="G95" s="590">
        <f t="shared" ref="G95" si="33">D95+13</f>
        <v>45122</v>
      </c>
      <c r="H95" s="590">
        <f t="shared" ref="H95" si="34">D95+14</f>
        <v>45123</v>
      </c>
      <c r="I95" s="456"/>
      <c r="J95" s="430">
        <f t="shared" si="29"/>
        <v>45109</v>
      </c>
      <c r="K95" s="430">
        <f t="shared" si="30"/>
        <v>45110</v>
      </c>
      <c r="L95" s="146"/>
      <c r="M95" s="146"/>
    </row>
    <row r="96" spans="2:13" ht="17.25" hidden="1" customHeight="1">
      <c r="B96" s="153" t="s">
        <v>6837</v>
      </c>
      <c r="C96" s="320" t="s">
        <v>6838</v>
      </c>
      <c r="D96" s="590">
        <f t="shared" si="28"/>
        <v>45116</v>
      </c>
      <c r="E96" s="591">
        <f t="shared" ref="E96" si="35">D96+8</f>
        <v>45124</v>
      </c>
      <c r="F96" s="590">
        <f t="shared" ref="F96" si="36">D96+10</f>
        <v>45126</v>
      </c>
      <c r="G96" s="590">
        <f t="shared" ref="G96" si="37">D96+13</f>
        <v>45129</v>
      </c>
      <c r="H96" s="721">
        <f t="shared" ref="H96" si="38">D96+14</f>
        <v>45130</v>
      </c>
      <c r="I96" s="456"/>
      <c r="J96" s="430">
        <f t="shared" si="29"/>
        <v>45116</v>
      </c>
      <c r="K96" s="430">
        <f t="shared" si="30"/>
        <v>45117</v>
      </c>
      <c r="L96" s="146"/>
      <c r="M96" s="146"/>
    </row>
    <row r="97" spans="2:13" ht="17.25" customHeight="1">
      <c r="B97" s="153" t="s">
        <v>6251</v>
      </c>
      <c r="C97" s="320" t="s">
        <v>6839</v>
      </c>
      <c r="D97" s="590">
        <f t="shared" si="28"/>
        <v>45123</v>
      </c>
      <c r="E97" s="591">
        <f t="shared" ref="E97" si="39">D97+8</f>
        <v>45131</v>
      </c>
      <c r="F97" s="590">
        <f t="shared" ref="F97" si="40">D97+10</f>
        <v>45133</v>
      </c>
      <c r="G97" s="590">
        <f t="shared" ref="G97" si="41">D97+13</f>
        <v>45136</v>
      </c>
      <c r="H97" s="590">
        <f t="shared" ref="H97" si="42">D97+14</f>
        <v>45137</v>
      </c>
      <c r="I97" s="456"/>
      <c r="J97" s="430">
        <f t="shared" si="29"/>
        <v>45123</v>
      </c>
      <c r="K97" s="430">
        <f t="shared" si="30"/>
        <v>45124</v>
      </c>
      <c r="L97" s="146"/>
      <c r="M97" s="146"/>
    </row>
    <row r="98" spans="2:13" ht="17.25" customHeight="1">
      <c r="B98" s="153" t="s">
        <v>6824</v>
      </c>
      <c r="C98" s="320" t="s">
        <v>6840</v>
      </c>
      <c r="D98" s="590">
        <f t="shared" si="28"/>
        <v>45130</v>
      </c>
      <c r="E98" s="590">
        <f t="shared" ref="E98" si="43">D98+8</f>
        <v>45138</v>
      </c>
      <c r="F98" s="590">
        <f t="shared" ref="F98" si="44">D98+10</f>
        <v>45140</v>
      </c>
      <c r="G98" s="590">
        <f t="shared" ref="G98" si="45">D98+13</f>
        <v>45143</v>
      </c>
      <c r="H98" s="590">
        <f t="shared" ref="H98" si="46">D98+14</f>
        <v>45144</v>
      </c>
      <c r="I98" s="456"/>
      <c r="J98" s="430">
        <f t="shared" si="29"/>
        <v>45130</v>
      </c>
      <c r="K98" s="430">
        <f t="shared" si="30"/>
        <v>45131</v>
      </c>
      <c r="L98" s="146"/>
      <c r="M98" s="146"/>
    </row>
    <row r="99" spans="2:13" ht="17.25" customHeight="1">
      <c r="B99" s="153" t="s">
        <v>6841</v>
      </c>
      <c r="C99" s="320" t="s">
        <v>6842</v>
      </c>
      <c r="D99" s="590">
        <f t="shared" si="28"/>
        <v>45137</v>
      </c>
      <c r="E99" s="591">
        <f t="shared" ref="E99" si="47">D99+8</f>
        <v>45145</v>
      </c>
      <c r="F99" s="590">
        <f t="shared" ref="F99" si="48">D99+10</f>
        <v>45147</v>
      </c>
      <c r="G99" s="590">
        <f t="shared" ref="G99" si="49">D99+13</f>
        <v>45150</v>
      </c>
      <c r="H99" s="590">
        <f t="shared" ref="H99" si="50">D99+14</f>
        <v>45151</v>
      </c>
      <c r="I99" s="456"/>
      <c r="J99" s="430">
        <f t="shared" si="29"/>
        <v>45137</v>
      </c>
      <c r="K99" s="430">
        <f t="shared" si="30"/>
        <v>45138</v>
      </c>
      <c r="L99" s="146"/>
      <c r="M99" s="146"/>
    </row>
    <row r="100" spans="2:13" ht="17.25" customHeight="1">
      <c r="B100" s="153" t="s">
        <v>6843</v>
      </c>
      <c r="C100" s="320" t="s">
        <v>6844</v>
      </c>
      <c r="D100" s="590">
        <v>45151</v>
      </c>
      <c r="E100" s="590">
        <f t="shared" ref="E100" si="51">D100+8</f>
        <v>45159</v>
      </c>
      <c r="F100" s="590">
        <f t="shared" ref="F100" si="52">D100+10</f>
        <v>45161</v>
      </c>
      <c r="G100" s="590">
        <f t="shared" ref="G100" si="53">D100+13</f>
        <v>45164</v>
      </c>
      <c r="H100" s="590">
        <f t="shared" ref="H100" si="54">D100+14</f>
        <v>45165</v>
      </c>
      <c r="I100" s="456"/>
      <c r="J100" s="430">
        <f t="shared" si="29"/>
        <v>45144</v>
      </c>
      <c r="K100" s="430">
        <f t="shared" si="30"/>
        <v>45145</v>
      </c>
      <c r="L100" s="724">
        <v>45151</v>
      </c>
      <c r="M100" s="146"/>
    </row>
    <row r="101" spans="2:13" ht="17.25" customHeight="1">
      <c r="B101" s="153" t="s">
        <v>6258</v>
      </c>
      <c r="C101" s="320" t="s">
        <v>6845</v>
      </c>
      <c r="D101" s="590">
        <f t="shared" si="28"/>
        <v>45158</v>
      </c>
      <c r="E101" s="590">
        <f t="shared" ref="E101" si="55">D101+8</f>
        <v>45166</v>
      </c>
      <c r="F101" s="590">
        <f t="shared" ref="F101" si="56">D101+10</f>
        <v>45168</v>
      </c>
      <c r="G101" s="590">
        <f t="shared" ref="G101" si="57">D101+13</f>
        <v>45171</v>
      </c>
      <c r="H101" s="590">
        <f t="shared" ref="H101" si="58">D101+14</f>
        <v>45172</v>
      </c>
      <c r="I101" s="456"/>
      <c r="J101" s="430">
        <f t="shared" si="29"/>
        <v>45151</v>
      </c>
      <c r="K101" s="430">
        <f t="shared" si="30"/>
        <v>45152</v>
      </c>
      <c r="L101" s="724">
        <v>45158</v>
      </c>
      <c r="M101" s="146"/>
    </row>
    <row r="102" spans="2:13" ht="17.25" customHeight="1">
      <c r="B102" s="723" t="s">
        <v>307</v>
      </c>
      <c r="C102" s="320" t="s">
        <v>6846</v>
      </c>
      <c r="D102" s="591">
        <f t="shared" si="28"/>
        <v>45165</v>
      </c>
      <c r="E102" s="591">
        <f t="shared" ref="E102" si="59">D102+8</f>
        <v>45173</v>
      </c>
      <c r="F102" s="591">
        <f t="shared" ref="F102" si="60">D102+10</f>
        <v>45175</v>
      </c>
      <c r="G102" s="591">
        <f t="shared" ref="G102" si="61">D102+13</f>
        <v>45178</v>
      </c>
      <c r="H102" s="591">
        <f t="shared" ref="H102" si="62">D102+14</f>
        <v>45179</v>
      </c>
      <c r="I102" s="549"/>
      <c r="J102" s="548">
        <f t="shared" si="29"/>
        <v>45158</v>
      </c>
      <c r="K102" s="548">
        <f t="shared" si="30"/>
        <v>45159</v>
      </c>
      <c r="L102" s="146"/>
      <c r="M102" s="146"/>
    </row>
    <row r="103" spans="2:13" ht="17.25" customHeight="1">
      <c r="B103" s="153" t="s">
        <v>6245</v>
      </c>
      <c r="C103" s="320" t="s">
        <v>6847</v>
      </c>
      <c r="D103" s="590">
        <v>45165</v>
      </c>
      <c r="E103" s="590">
        <f t="shared" ref="E103" si="63">D103+8</f>
        <v>45173</v>
      </c>
      <c r="F103" s="590">
        <f t="shared" ref="F103" si="64">D103+10</f>
        <v>45175</v>
      </c>
      <c r="G103" s="590">
        <f t="shared" ref="G103" si="65">D103+13</f>
        <v>45178</v>
      </c>
      <c r="H103" s="590">
        <f t="shared" ref="H103" si="66">D103+14</f>
        <v>45179</v>
      </c>
      <c r="I103" s="456"/>
      <c r="J103" s="430">
        <f t="shared" si="29"/>
        <v>45165</v>
      </c>
      <c r="K103" s="430">
        <f t="shared" si="30"/>
        <v>45166</v>
      </c>
      <c r="L103" s="146"/>
      <c r="M103" s="146"/>
    </row>
    <row r="104" spans="2:13" ht="17.25" customHeight="1">
      <c r="B104" s="153" t="s">
        <v>6264</v>
      </c>
      <c r="C104" s="320" t="s">
        <v>6848</v>
      </c>
      <c r="D104" s="590">
        <f t="shared" si="28"/>
        <v>45172</v>
      </c>
      <c r="E104" s="590">
        <f t="shared" ref="E104" si="67">D104+8</f>
        <v>45180</v>
      </c>
      <c r="F104" s="590">
        <f t="shared" ref="F104" si="68">D104+10</f>
        <v>45182</v>
      </c>
      <c r="G104" s="590">
        <f t="shared" ref="G104" si="69">D104+13</f>
        <v>45185</v>
      </c>
      <c r="H104" s="590">
        <f t="shared" ref="H104" si="70">D104+14</f>
        <v>45186</v>
      </c>
      <c r="I104" s="456"/>
      <c r="J104" s="430">
        <f t="shared" si="29"/>
        <v>45172</v>
      </c>
      <c r="K104" s="430">
        <f t="shared" si="30"/>
        <v>45173</v>
      </c>
      <c r="L104" s="146"/>
      <c r="M104" s="146"/>
    </row>
    <row r="105" spans="2:13" ht="17.25" customHeight="1">
      <c r="B105" s="164"/>
      <c r="C105" s="155"/>
      <c r="D105" s="155"/>
      <c r="E105" s="155"/>
      <c r="F105" s="155"/>
      <c r="G105" s="155"/>
      <c r="H105" s="155"/>
      <c r="I105" s="155"/>
      <c r="J105" s="155"/>
      <c r="K105" s="432"/>
      <c r="L105" s="146"/>
      <c r="M105" s="146"/>
    </row>
    <row r="106" spans="2:13" ht="17.25" customHeight="1">
      <c r="B106" s="422" t="s">
        <v>464</v>
      </c>
      <c r="C106" s="155"/>
      <c r="D106" s="155"/>
      <c r="E106" s="155"/>
      <c r="F106" s="147"/>
      <c r="G106" s="147"/>
      <c r="H106" s="147"/>
      <c r="I106" s="147"/>
      <c r="J106" s="146"/>
      <c r="K106" s="146"/>
      <c r="L106" s="260"/>
    </row>
    <row r="107" spans="2:13" s="159" customFormat="1" ht="17.25" customHeight="1">
      <c r="B107" s="157"/>
      <c r="C107" s="145"/>
      <c r="D107" s="145"/>
      <c r="E107" s="145"/>
      <c r="G107" s="145"/>
      <c r="H107" s="145"/>
      <c r="I107" s="145"/>
      <c r="J107" s="145"/>
      <c r="L107" s="147"/>
      <c r="M107" s="145"/>
    </row>
    <row r="108" spans="2:13" s="159" customFormat="1" ht="17.25" customHeight="1">
      <c r="B108" s="192" t="s">
        <v>465</v>
      </c>
      <c r="C108" s="193"/>
      <c r="D108" s="193"/>
      <c r="E108" s="194"/>
      <c r="F108" s="195" t="s">
        <v>1879</v>
      </c>
      <c r="G108" s="195"/>
      <c r="H108" s="193"/>
      <c r="I108" s="193"/>
      <c r="J108" s="195" t="s">
        <v>467</v>
      </c>
      <c r="K108" s="195"/>
      <c r="L108" s="195"/>
      <c r="M108" s="193"/>
    </row>
    <row r="109" spans="2:13" s="159" customFormat="1" ht="17.25" customHeight="1">
      <c r="B109" s="197" t="s">
        <v>468</v>
      </c>
      <c r="C109" s="193"/>
      <c r="D109" s="198" t="s">
        <v>469</v>
      </c>
      <c r="E109" s="199"/>
      <c r="F109" s="197" t="s">
        <v>470</v>
      </c>
      <c r="G109" s="193"/>
      <c r="H109" s="198" t="s">
        <v>471</v>
      </c>
      <c r="I109" s="193"/>
      <c r="J109" s="197" t="s">
        <v>472</v>
      </c>
      <c r="K109" s="198" t="s">
        <v>473</v>
      </c>
      <c r="M109" s="193"/>
    </row>
    <row r="110" spans="2:13" s="159" customFormat="1" ht="17.25" customHeight="1">
      <c r="B110" s="414" t="s">
        <v>474</v>
      </c>
      <c r="C110" s="202"/>
      <c r="D110" s="569" t="s">
        <v>475</v>
      </c>
      <c r="E110" s="197"/>
      <c r="F110" s="706" t="s">
        <v>476</v>
      </c>
      <c r="G110" s="729" t="s">
        <v>477</v>
      </c>
      <c r="H110" s="252" t="s">
        <v>478</v>
      </c>
      <c r="I110" s="193"/>
      <c r="J110" s="201" t="s">
        <v>479</v>
      </c>
      <c r="K110" s="203" t="s">
        <v>480</v>
      </c>
      <c r="L110" s="203"/>
      <c r="M110" s="193"/>
    </row>
    <row r="111" spans="2:13" s="159" customFormat="1" ht="17.25" customHeight="1">
      <c r="B111" s="414" t="s">
        <v>488</v>
      </c>
      <c r="C111" s="202"/>
      <c r="D111" s="569" t="s">
        <v>489</v>
      </c>
      <c r="E111" s="197"/>
      <c r="F111" s="706" t="s">
        <v>483</v>
      </c>
      <c r="G111" s="729" t="s">
        <v>484</v>
      </c>
      <c r="H111" s="252" t="s">
        <v>485</v>
      </c>
      <c r="I111" s="193"/>
      <c r="J111" s="201" t="s">
        <v>486</v>
      </c>
      <c r="K111" s="203" t="s">
        <v>487</v>
      </c>
      <c r="L111" s="203"/>
      <c r="M111" s="193"/>
    </row>
    <row r="112" spans="2:13" s="159" customFormat="1" ht="17.25" customHeight="1">
      <c r="B112" s="201" t="s">
        <v>4157</v>
      </c>
      <c r="C112" s="202"/>
      <c r="D112" s="203" t="s">
        <v>2044</v>
      </c>
      <c r="E112" s="197"/>
      <c r="F112" s="706" t="s">
        <v>490</v>
      </c>
      <c r="G112" s="729" t="s">
        <v>491</v>
      </c>
      <c r="H112" s="252" t="s">
        <v>492</v>
      </c>
      <c r="I112" s="193"/>
      <c r="J112" s="414" t="s">
        <v>493</v>
      </c>
      <c r="K112" s="569" t="s">
        <v>494</v>
      </c>
      <c r="L112" s="203"/>
      <c r="M112" s="193"/>
    </row>
    <row r="113" spans="2:11" s="159" customFormat="1" ht="17.25" customHeight="1">
      <c r="B113" s="201" t="s">
        <v>481</v>
      </c>
      <c r="C113" s="202"/>
      <c r="D113" s="203" t="s">
        <v>482</v>
      </c>
      <c r="E113" s="197"/>
      <c r="F113" s="706" t="s">
        <v>497</v>
      </c>
      <c r="G113" s="729" t="s">
        <v>498</v>
      </c>
      <c r="H113" s="252" t="s">
        <v>499</v>
      </c>
      <c r="I113" s="193"/>
      <c r="J113" s="201" t="s">
        <v>500</v>
      </c>
      <c r="K113" s="203" t="s">
        <v>501</v>
      </c>
    </row>
    <row r="114" spans="2:11" s="159" customFormat="1" ht="17.25" customHeight="1">
      <c r="B114" s="414" t="s">
        <v>1888</v>
      </c>
      <c r="C114" s="202"/>
      <c r="D114" s="569" t="s">
        <v>496</v>
      </c>
      <c r="E114" s="197"/>
      <c r="F114" s="706" t="s">
        <v>4158</v>
      </c>
      <c r="G114" s="729" t="s">
        <v>505</v>
      </c>
      <c r="H114" s="252" t="s">
        <v>4159</v>
      </c>
      <c r="I114" s="193"/>
      <c r="J114" s="201" t="s">
        <v>507</v>
      </c>
      <c r="K114" s="203" t="s">
        <v>508</v>
      </c>
    </row>
    <row r="115" spans="2:11" s="159" customFormat="1" ht="17.25" customHeight="1">
      <c r="B115" s="414" t="s">
        <v>1890</v>
      </c>
      <c r="C115" s="202"/>
      <c r="D115" s="569" t="s">
        <v>1891</v>
      </c>
      <c r="E115" s="197"/>
      <c r="F115" s="706"/>
      <c r="G115" s="729"/>
      <c r="H115" s="252"/>
      <c r="I115" s="193"/>
      <c r="J115" s="201" t="s">
        <v>1892</v>
      </c>
      <c r="K115" s="203" t="s">
        <v>1894</v>
      </c>
    </row>
    <row r="116" spans="2:11" s="159" customFormat="1" ht="17.25" customHeight="1">
      <c r="B116" s="414" t="s">
        <v>2045</v>
      </c>
      <c r="C116" s="202"/>
      <c r="D116" s="569" t="s">
        <v>2046</v>
      </c>
      <c r="E116" s="197"/>
      <c r="F116" s="505"/>
      <c r="G116"/>
      <c r="H116"/>
      <c r="I116" s="193"/>
      <c r="J116" s="414" t="s">
        <v>514</v>
      </c>
      <c r="K116" s="415" t="s">
        <v>515</v>
      </c>
    </row>
    <row r="117" spans="2:11" s="159" customFormat="1" ht="17.25" customHeight="1">
      <c r="B117" s="414" t="s">
        <v>502</v>
      </c>
      <c r="C117" s="202"/>
      <c r="D117" s="569" t="s">
        <v>503</v>
      </c>
      <c r="E117" s="11"/>
      <c r="F117" s="11"/>
      <c r="G117" s="14"/>
      <c r="H117" s="13"/>
      <c r="I117" s="193"/>
      <c r="J117" s="197"/>
      <c r="K117" s="193"/>
    </row>
    <row r="118" spans="2:11" ht="17.25" customHeight="1">
      <c r="B118" s="196"/>
      <c r="C118" s="196"/>
      <c r="D118" s="204"/>
      <c r="E118" s="204"/>
      <c r="F118" s="201"/>
      <c r="G118" s="197"/>
      <c r="H118" s="203"/>
      <c r="I118" s="193"/>
      <c r="J118" s="18"/>
      <c r="K118" s="18"/>
    </row>
    <row r="119" spans="2:11" ht="17.25" customHeight="1">
      <c r="B119" s="193" t="s">
        <v>1897</v>
      </c>
      <c r="C119" s="193" t="s">
        <v>1898</v>
      </c>
      <c r="D119" s="205"/>
      <c r="E119" s="193"/>
      <c r="F119" s="193" t="s">
        <v>1899</v>
      </c>
      <c r="G119" s="206" t="s">
        <v>1900</v>
      </c>
      <c r="H119" s="196"/>
      <c r="I119" s="193"/>
      <c r="J119" s="193" t="s">
        <v>1899</v>
      </c>
      <c r="K119" s="193" t="s">
        <v>1901</v>
      </c>
    </row>
  </sheetData>
  <hyperlinks>
    <hyperlink ref="H109" r:id="rId1" display="custsvc@msca.com.sg" xr:uid="{E3B11487-F51E-45A5-AE96-434A3C09E814}"/>
    <hyperlink ref="K109" r:id="rId2" display="sinexp@msca.com.sg" xr:uid="{9AEA51CE-A9B0-494A-AFED-E8E7E5808883}"/>
    <hyperlink ref="D109" r:id="rId3" display="mktg-dept@msca.com.sg" xr:uid="{DA407F24-DBB2-40A0-A57C-6C1EB146CE5B}"/>
    <hyperlink ref="H2" location="HOME!Print_Area" display="HOME" xr:uid="{6945EEA5-1032-4DD4-A645-D9F94C76B058}"/>
    <hyperlink ref="K114" r:id="rId4" display="kslim@msca.com.sg" xr:uid="{0036AB08-34DB-4655-BB02-6C9BB899F502}"/>
    <hyperlink ref="K113" r:id="rId5" display="mailto:skoh@msca.com.sg" xr:uid="{9C61250E-7E89-4ED4-BFAE-4AE3FD90D509}"/>
    <hyperlink ref="K115" r:id="rId6" display="ytluo@msca.com.sg" xr:uid="{0363141F-D3B9-46CE-B1AA-3A528ABFF456}"/>
    <hyperlink ref="K112" r:id="rId7" xr:uid="{36904276-4BD6-400A-8187-780DDA708725}"/>
    <hyperlink ref="K116" r:id="rId8" xr:uid="{D867D7BF-DB11-4692-B43D-6570FA6A8032}"/>
    <hyperlink ref="D113" r:id="rId9" display="custsvc@msca.com.sg" xr:uid="{AA93FB40-0FCC-49B5-8609-6570E30EEB28}"/>
    <hyperlink ref="D115" r:id="rId10" xr:uid="{013D5CA9-626F-49E6-AE81-59F0E9973E4B}"/>
    <hyperlink ref="D114" r:id="rId11" xr:uid="{DC05F79F-E934-43B2-AAF2-02A0B64F2654}"/>
    <hyperlink ref="D111" r:id="rId12" xr:uid="{A0C2F092-68C8-4075-99C9-80D87BF580C9}"/>
    <hyperlink ref="D110" r:id="rId13" xr:uid="{9A599D50-B26B-43C7-9516-BE4E7A8190C0}"/>
    <hyperlink ref="D117" r:id="rId14" xr:uid="{FC547BE4-9E72-49CF-952E-813004981C92}"/>
  </hyperlinks>
  <pageMargins left="0.7" right="0.7" top="0.75" bottom="0.75" header="0.3" footer="0.3"/>
  <pageSetup paperSize="9" scale="61" orientation="landscape" r:id="rId15"/>
  <headerFooter>
    <oddFooter>&amp;L_x000D_&amp;1#&amp;"Calibri"&amp;10&amp;K000000 Sensitivity: Public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>
    <tabColor rgb="FFFFCCCC"/>
    <pageSetUpPr fitToPage="1"/>
  </sheetPr>
  <dimension ref="A1:R152"/>
  <sheetViews>
    <sheetView showGridLines="0" zoomScaleNormal="100" zoomScaleSheetLayoutView="75" workbookViewId="0">
      <selection activeCell="I2" sqref="I2"/>
    </sheetView>
  </sheetViews>
  <sheetFormatPr defaultColWidth="9.140625" defaultRowHeight="17.25" customHeight="1"/>
  <cols>
    <col min="1" max="1" width="16.7109375" style="329" customWidth="1"/>
    <col min="2" max="2" width="24.28515625" style="145" customWidth="1"/>
    <col min="3" max="3" width="24.42578125" style="145" customWidth="1"/>
    <col min="4" max="12" width="18.7109375" style="145" customWidth="1"/>
    <col min="13" max="13" width="19.5703125" style="145" customWidth="1"/>
    <col min="14" max="19" width="15.7109375" style="145" customWidth="1"/>
    <col min="20" max="16384" width="9.140625" style="145"/>
  </cols>
  <sheetData>
    <row r="1" spans="1:13" ht="17.25" customHeight="1" thickBot="1"/>
    <row r="2" spans="1:13" ht="20.100000000000001" customHeight="1" thickBot="1">
      <c r="B2" s="1573" t="s">
        <v>0</v>
      </c>
      <c r="C2" s="1573"/>
      <c r="D2" s="1573"/>
      <c r="E2" s="1573"/>
      <c r="F2" s="1573"/>
      <c r="G2" s="1573"/>
      <c r="H2" s="1573"/>
      <c r="I2" s="943" t="s">
        <v>241</v>
      </c>
      <c r="J2" s="978"/>
    </row>
    <row r="3" spans="1:13" ht="17.25" customHeight="1" thickBot="1">
      <c r="B3" s="165"/>
    </row>
    <row r="4" spans="1:13" ht="30" customHeight="1" thickBot="1">
      <c r="A4" s="186"/>
      <c r="B4" s="1574" t="s">
        <v>6849</v>
      </c>
      <c r="C4" s="1575"/>
      <c r="D4" s="1575"/>
      <c r="E4" s="1575"/>
      <c r="F4" s="1575"/>
      <c r="G4" s="1575"/>
      <c r="H4" s="1576"/>
      <c r="I4" s="1443" t="s">
        <v>6850</v>
      </c>
      <c r="J4" s="147"/>
      <c r="L4" s="976"/>
      <c r="M4" s="976"/>
    </row>
    <row r="5" spans="1:13" ht="16.5" customHeight="1">
      <c r="C5" s="148"/>
      <c r="D5" s="148"/>
      <c r="E5" s="148"/>
      <c r="F5" s="148"/>
      <c r="G5" s="148"/>
      <c r="H5" s="148"/>
      <c r="I5" s="379" t="s">
        <v>6851</v>
      </c>
      <c r="J5" s="148"/>
    </row>
    <row r="6" spans="1:13" ht="16.5" customHeight="1">
      <c r="B6" s="148"/>
      <c r="C6" s="148"/>
      <c r="D6" s="148"/>
      <c r="E6" s="148"/>
      <c r="F6" s="148"/>
      <c r="G6" s="148"/>
      <c r="H6" s="148"/>
      <c r="I6" s="148"/>
      <c r="J6" s="148"/>
    </row>
    <row r="7" spans="1:13" ht="50.1" hidden="1" customHeight="1">
      <c r="A7" s="310"/>
      <c r="B7" s="1593" t="s">
        <v>6849</v>
      </c>
      <c r="C7" s="1594"/>
      <c r="D7" s="1636" t="s">
        <v>247</v>
      </c>
      <c r="E7" s="931" t="s">
        <v>97</v>
      </c>
      <c r="F7" s="928" t="s">
        <v>1972</v>
      </c>
      <c r="G7" s="928" t="s">
        <v>6852</v>
      </c>
      <c r="H7" s="928" t="s">
        <v>6853</v>
      </c>
      <c r="I7" s="836"/>
      <c r="J7" s="872"/>
      <c r="L7" s="765"/>
    </row>
    <row r="8" spans="1:13" ht="20.100000000000001" hidden="1" customHeight="1">
      <c r="A8" s="310"/>
      <c r="B8" s="931" t="s">
        <v>249</v>
      </c>
      <c r="C8" s="931" t="s">
        <v>250</v>
      </c>
      <c r="D8" s="1637"/>
      <c r="E8" s="927" t="s">
        <v>32</v>
      </c>
      <c r="F8" s="927" t="s">
        <v>53</v>
      </c>
      <c r="G8" s="952" t="s">
        <v>163</v>
      </c>
      <c r="H8" s="952" t="s">
        <v>67</v>
      </c>
      <c r="I8" s="751"/>
      <c r="J8" s="1041" t="s">
        <v>251</v>
      </c>
      <c r="L8" s="195"/>
    </row>
    <row r="9" spans="1:13" ht="17.25" hidden="1" customHeight="1">
      <c r="B9" s="718" t="s">
        <v>6522</v>
      </c>
      <c r="C9" s="757" t="s">
        <v>6854</v>
      </c>
      <c r="D9" s="617">
        <v>44930</v>
      </c>
      <c r="E9" s="617">
        <f t="shared" ref="E9" si="0">D9+5</f>
        <v>44935</v>
      </c>
      <c r="F9" s="617">
        <f t="shared" ref="F9" si="1">D9+11</f>
        <v>44941</v>
      </c>
      <c r="G9" s="617">
        <f t="shared" ref="G9" si="2">D9+15</f>
        <v>44945</v>
      </c>
      <c r="H9" s="617">
        <f t="shared" ref="H9" si="3">D9+18</f>
        <v>44948</v>
      </c>
      <c r="I9" s="751"/>
      <c r="J9" s="768" t="e">
        <f>#REF!+7</f>
        <v>#REF!</v>
      </c>
      <c r="L9" s="768"/>
    </row>
    <row r="10" spans="1:13" ht="17.25" hidden="1" customHeight="1">
      <c r="B10" s="718" t="s">
        <v>5271</v>
      </c>
      <c r="C10" s="757" t="s">
        <v>6855</v>
      </c>
      <c r="D10" s="617">
        <f t="shared" ref="D10" si="4">D9+7</f>
        <v>44937</v>
      </c>
      <c r="E10" s="617">
        <f t="shared" ref="E10" si="5">D10+5</f>
        <v>44942</v>
      </c>
      <c r="F10" s="617">
        <f t="shared" ref="F10" si="6">D10+11</f>
        <v>44948</v>
      </c>
      <c r="G10" s="617">
        <f t="shared" ref="G10" si="7">D10+15</f>
        <v>44952</v>
      </c>
      <c r="H10" s="617">
        <f t="shared" ref="H10" si="8">D10+18</f>
        <v>44955</v>
      </c>
      <c r="I10" s="751"/>
      <c r="J10" s="768" t="e">
        <f t="shared" ref="J10:J17" si="9">J9+7</f>
        <v>#REF!</v>
      </c>
      <c r="L10" s="768"/>
    </row>
    <row r="11" spans="1:13" ht="17.25" hidden="1" customHeight="1">
      <c r="A11" s="329" t="s">
        <v>6856</v>
      </c>
      <c r="B11" s="718" t="s">
        <v>5703</v>
      </c>
      <c r="C11" s="757" t="s">
        <v>6857</v>
      </c>
      <c r="D11" s="617">
        <v>45347</v>
      </c>
      <c r="E11" s="617">
        <f t="shared" ref="E11:E13" si="10">D11+5</f>
        <v>45352</v>
      </c>
      <c r="F11" s="617">
        <f t="shared" ref="F11:F13" si="11">D11+11</f>
        <v>45358</v>
      </c>
      <c r="G11" s="617">
        <f t="shared" ref="G11:G13" si="12">D11+15</f>
        <v>45362</v>
      </c>
      <c r="H11" s="617">
        <f t="shared" ref="H11:H13" si="13">D11+18</f>
        <v>45365</v>
      </c>
      <c r="I11" s="751"/>
      <c r="J11" s="768" t="e">
        <f t="shared" si="9"/>
        <v>#REF!</v>
      </c>
      <c r="L11" s="768"/>
    </row>
    <row r="12" spans="1:13" ht="17.25" hidden="1" customHeight="1">
      <c r="B12" s="718" t="s">
        <v>5820</v>
      </c>
      <c r="C12" s="757" t="s">
        <v>6858</v>
      </c>
      <c r="D12" s="617">
        <v>45354</v>
      </c>
      <c r="E12" s="617">
        <f t="shared" si="10"/>
        <v>45359</v>
      </c>
      <c r="F12" s="617">
        <f t="shared" si="11"/>
        <v>45365</v>
      </c>
      <c r="G12" s="617">
        <f t="shared" si="12"/>
        <v>45369</v>
      </c>
      <c r="H12" s="617">
        <f t="shared" si="13"/>
        <v>45372</v>
      </c>
      <c r="I12" s="751"/>
      <c r="J12" s="768" t="e">
        <f t="shared" si="9"/>
        <v>#REF!</v>
      </c>
      <c r="L12" s="768"/>
    </row>
    <row r="13" spans="1:13" ht="17.25" hidden="1" customHeight="1">
      <c r="B13" s="718" t="s">
        <v>5256</v>
      </c>
      <c r="C13" s="757" t="s">
        <v>6859</v>
      </c>
      <c r="D13" s="617">
        <v>45363</v>
      </c>
      <c r="E13" s="617">
        <f t="shared" si="10"/>
        <v>45368</v>
      </c>
      <c r="F13" s="617">
        <f t="shared" si="11"/>
        <v>45374</v>
      </c>
      <c r="G13" s="617">
        <f t="shared" si="12"/>
        <v>45378</v>
      </c>
      <c r="H13" s="617">
        <f t="shared" si="13"/>
        <v>45381</v>
      </c>
      <c r="I13" s="751"/>
      <c r="J13" s="768" t="e">
        <f t="shared" si="9"/>
        <v>#REF!</v>
      </c>
      <c r="L13" s="768"/>
    </row>
    <row r="14" spans="1:13" ht="17.25" hidden="1" customHeight="1">
      <c r="B14" s="718" t="s">
        <v>6506</v>
      </c>
      <c r="C14" s="757" t="s">
        <v>6860</v>
      </c>
      <c r="D14" s="617">
        <v>45367</v>
      </c>
      <c r="E14" s="617">
        <f t="shared" ref="E14" si="14">D14+5</f>
        <v>45372</v>
      </c>
      <c r="F14" s="617">
        <f t="shared" ref="F14" si="15">D14+11</f>
        <v>45378</v>
      </c>
      <c r="G14" s="617">
        <f t="shared" ref="G14" si="16">D14+15</f>
        <v>45382</v>
      </c>
      <c r="H14" s="617">
        <f t="shared" ref="H14" si="17">D14+18</f>
        <v>45385</v>
      </c>
      <c r="I14" s="751"/>
      <c r="J14" s="768" t="e">
        <f t="shared" si="9"/>
        <v>#REF!</v>
      </c>
      <c r="L14" s="768"/>
    </row>
    <row r="15" spans="1:13" ht="17.25" hidden="1" customHeight="1">
      <c r="B15" s="977" t="s">
        <v>5845</v>
      </c>
      <c r="C15" s="979" t="s">
        <v>6861</v>
      </c>
      <c r="D15" s="980">
        <v>45374</v>
      </c>
      <c r="E15" s="980">
        <f t="shared" ref="E15:E16" si="18">D15+5</f>
        <v>45379</v>
      </c>
      <c r="F15" s="980">
        <f t="shared" ref="F15:F16" si="19">D15+11</f>
        <v>45385</v>
      </c>
      <c r="G15" s="980">
        <f t="shared" ref="G15:G16" si="20">D15+15</f>
        <v>45389</v>
      </c>
      <c r="H15" s="980">
        <f t="shared" ref="H15:H16" si="21">D15+18</f>
        <v>45392</v>
      </c>
      <c r="I15" s="981"/>
      <c r="J15" s="982" t="e">
        <f t="shared" si="9"/>
        <v>#REF!</v>
      </c>
      <c r="L15" s="982"/>
    </row>
    <row r="16" spans="1:13" ht="17.25" hidden="1" customHeight="1">
      <c r="B16" s="718" t="s">
        <v>6518</v>
      </c>
      <c r="C16" s="757" t="s">
        <v>6862</v>
      </c>
      <c r="D16" s="617">
        <v>45386</v>
      </c>
      <c r="E16" s="617">
        <f t="shared" si="18"/>
        <v>45391</v>
      </c>
      <c r="F16" s="617">
        <f t="shared" si="19"/>
        <v>45397</v>
      </c>
      <c r="G16" s="617">
        <f t="shared" si="20"/>
        <v>45401</v>
      </c>
      <c r="H16" s="617">
        <f t="shared" si="21"/>
        <v>45404</v>
      </c>
      <c r="I16" s="751"/>
      <c r="J16" s="768" t="e">
        <f t="shared" si="9"/>
        <v>#REF!</v>
      </c>
      <c r="L16" s="768"/>
    </row>
    <row r="17" spans="1:12" ht="17.25" hidden="1" customHeight="1">
      <c r="B17" s="983" t="s">
        <v>6502</v>
      </c>
      <c r="C17" s="942" t="s">
        <v>6863</v>
      </c>
      <c r="D17" s="942">
        <v>45390</v>
      </c>
      <c r="E17" s="757">
        <f t="shared" ref="E17" si="22">D17+5</f>
        <v>45395</v>
      </c>
      <c r="F17" s="757">
        <f t="shared" ref="F17" si="23">D17+11</f>
        <v>45401</v>
      </c>
      <c r="G17" s="871" t="s">
        <v>283</v>
      </c>
      <c r="H17" s="757">
        <f t="shared" ref="H17" si="24">D17+18</f>
        <v>45408</v>
      </c>
      <c r="I17" s="751"/>
      <c r="J17" s="757" t="e">
        <f t="shared" si="9"/>
        <v>#REF!</v>
      </c>
      <c r="L17" s="768"/>
    </row>
    <row r="18" spans="1:12" ht="17.25" hidden="1" customHeight="1">
      <c r="B18" s="983" t="s">
        <v>6548</v>
      </c>
      <c r="C18" s="942" t="s">
        <v>6864</v>
      </c>
      <c r="D18" s="942">
        <v>45402</v>
      </c>
      <c r="E18" s="757">
        <f t="shared" ref="E18:E22" si="25">D18+5</f>
        <v>45407</v>
      </c>
      <c r="F18" s="871" t="s">
        <v>283</v>
      </c>
      <c r="G18" s="757">
        <f t="shared" ref="G18:G22" si="26">D18+15</f>
        <v>45417</v>
      </c>
      <c r="H18" s="757">
        <f t="shared" ref="H18:H22" si="27">D18+18</f>
        <v>45420</v>
      </c>
      <c r="I18" s="751"/>
      <c r="J18" s="757" t="e">
        <f t="shared" ref="J18" si="28">J17+7</f>
        <v>#REF!</v>
      </c>
      <c r="L18" s="768"/>
    </row>
    <row r="19" spans="1:12" ht="17.25" hidden="1" customHeight="1">
      <c r="B19" s="983" t="s">
        <v>5848</v>
      </c>
      <c r="C19" s="942" t="s">
        <v>6865</v>
      </c>
      <c r="D19" s="942">
        <v>45411</v>
      </c>
      <c r="E19" s="757">
        <f t="shared" si="25"/>
        <v>45416</v>
      </c>
      <c r="F19" s="757">
        <f t="shared" ref="F19:F22" si="29">D19+11</f>
        <v>45422</v>
      </c>
      <c r="G19" s="757">
        <f t="shared" si="26"/>
        <v>45426</v>
      </c>
      <c r="H19" s="757">
        <f t="shared" si="27"/>
        <v>45429</v>
      </c>
      <c r="I19" s="751"/>
      <c r="J19" s="757" t="e">
        <f t="shared" ref="J19:J39" si="30">J18+7</f>
        <v>#REF!</v>
      </c>
      <c r="L19" s="768"/>
    </row>
    <row r="20" spans="1:12" ht="17.25" hidden="1" customHeight="1">
      <c r="B20" s="962" t="s">
        <v>6509</v>
      </c>
      <c r="C20" s="942" t="s">
        <v>6866</v>
      </c>
      <c r="D20" s="942">
        <v>45421</v>
      </c>
      <c r="E20" s="757">
        <f t="shared" si="25"/>
        <v>45426</v>
      </c>
      <c r="F20" s="871" t="s">
        <v>283</v>
      </c>
      <c r="G20" s="757">
        <v>45424</v>
      </c>
      <c r="H20" s="757">
        <v>45426</v>
      </c>
      <c r="I20" s="751"/>
      <c r="J20" s="757" t="e">
        <f t="shared" si="30"/>
        <v>#REF!</v>
      </c>
      <c r="L20" s="768"/>
    </row>
    <row r="21" spans="1:12" ht="17.25" hidden="1" customHeight="1">
      <c r="B21" s="962" t="s">
        <v>6522</v>
      </c>
      <c r="C21" s="942" t="s">
        <v>6867</v>
      </c>
      <c r="D21" s="942">
        <v>45424</v>
      </c>
      <c r="E21" s="757">
        <f t="shared" si="25"/>
        <v>45429</v>
      </c>
      <c r="F21" s="757">
        <f t="shared" si="29"/>
        <v>45435</v>
      </c>
      <c r="G21" s="871" t="s">
        <v>283</v>
      </c>
      <c r="H21" s="757">
        <f t="shared" si="27"/>
        <v>45442</v>
      </c>
      <c r="I21" s="751"/>
      <c r="J21" s="757" t="e">
        <f t="shared" si="30"/>
        <v>#REF!</v>
      </c>
      <c r="L21" s="768"/>
    </row>
    <row r="22" spans="1:12" ht="17.25" hidden="1" customHeight="1">
      <c r="B22" s="924" t="s">
        <v>283</v>
      </c>
      <c r="C22" s="942" t="s">
        <v>6868</v>
      </c>
      <c r="D22" s="799">
        <v>45439</v>
      </c>
      <c r="E22" s="799">
        <f t="shared" si="25"/>
        <v>45444</v>
      </c>
      <c r="F22" s="799">
        <f t="shared" si="29"/>
        <v>45450</v>
      </c>
      <c r="G22" s="799">
        <f t="shared" si="26"/>
        <v>45454</v>
      </c>
      <c r="H22" s="799">
        <f t="shared" si="27"/>
        <v>45457</v>
      </c>
      <c r="I22" s="751"/>
      <c r="J22" s="757" t="e">
        <f t="shared" si="30"/>
        <v>#REF!</v>
      </c>
      <c r="L22" s="768"/>
    </row>
    <row r="23" spans="1:12" ht="17.25" hidden="1" customHeight="1">
      <c r="B23" s="962" t="s">
        <v>5237</v>
      </c>
      <c r="C23" s="942" t="s">
        <v>6869</v>
      </c>
      <c r="D23" s="942">
        <v>45434</v>
      </c>
      <c r="E23" s="757">
        <f t="shared" ref="E23:E24" si="31">D23+5</f>
        <v>45439</v>
      </c>
      <c r="F23" s="757">
        <f t="shared" ref="F23:F24" si="32">D23+11</f>
        <v>45445</v>
      </c>
      <c r="G23" s="757">
        <f t="shared" ref="G23:G24" si="33">D23+15</f>
        <v>45449</v>
      </c>
      <c r="H23" s="757">
        <f t="shared" ref="H23:H24" si="34">D23+18</f>
        <v>45452</v>
      </c>
      <c r="I23" s="751"/>
      <c r="J23" s="757" t="e">
        <f t="shared" si="30"/>
        <v>#REF!</v>
      </c>
      <c r="L23" s="768"/>
    </row>
    <row r="24" spans="1:12" ht="17.25" hidden="1" customHeight="1">
      <c r="B24" s="1686" t="s">
        <v>307</v>
      </c>
      <c r="C24" s="942" t="s">
        <v>6870</v>
      </c>
      <c r="D24" s="799">
        <v>45426</v>
      </c>
      <c r="E24" s="799">
        <f t="shared" si="31"/>
        <v>45431</v>
      </c>
      <c r="F24" s="799">
        <f t="shared" si="32"/>
        <v>45437</v>
      </c>
      <c r="G24" s="799">
        <f t="shared" si="33"/>
        <v>45441</v>
      </c>
      <c r="H24" s="799">
        <f t="shared" si="34"/>
        <v>45444</v>
      </c>
      <c r="I24" s="751"/>
      <c r="J24" s="757" t="e">
        <f t="shared" si="30"/>
        <v>#REF!</v>
      </c>
      <c r="L24" s="768"/>
    </row>
    <row r="25" spans="1:12" ht="17.25" hidden="1" customHeight="1">
      <c r="B25" s="1687"/>
      <c r="C25" s="942" t="s">
        <v>6871</v>
      </c>
      <c r="D25" s="799">
        <v>45430</v>
      </c>
      <c r="E25" s="799">
        <f t="shared" ref="E25" si="35">D25+5</f>
        <v>45435</v>
      </c>
      <c r="F25" s="799">
        <f t="shared" ref="F25" si="36">D25+11</f>
        <v>45441</v>
      </c>
      <c r="G25" s="799">
        <f t="shared" ref="G25" si="37">D25+15</f>
        <v>45445</v>
      </c>
      <c r="H25" s="799">
        <f t="shared" ref="H25" si="38">D25+18</f>
        <v>45448</v>
      </c>
      <c r="I25" s="751"/>
      <c r="J25" s="757" t="e">
        <f t="shared" si="30"/>
        <v>#REF!</v>
      </c>
      <c r="L25" s="768"/>
    </row>
    <row r="26" spans="1:12" ht="17.25" hidden="1" customHeight="1">
      <c r="B26" s="1688"/>
      <c r="C26" s="942" t="s">
        <v>6872</v>
      </c>
      <c r="D26" s="799">
        <v>45430</v>
      </c>
      <c r="E26" s="799">
        <f t="shared" ref="E26:E28" si="39">D26+5</f>
        <v>45435</v>
      </c>
      <c r="F26" s="799">
        <f t="shared" ref="F26:F28" si="40">D26+11</f>
        <v>45441</v>
      </c>
      <c r="G26" s="799">
        <f t="shared" ref="G26:G28" si="41">D26+15</f>
        <v>45445</v>
      </c>
      <c r="H26" s="799">
        <f t="shared" ref="H26:H28" si="42">D26+18</f>
        <v>45448</v>
      </c>
      <c r="I26" s="751"/>
      <c r="J26" s="757" t="e">
        <f t="shared" si="30"/>
        <v>#REF!</v>
      </c>
      <c r="L26" s="768"/>
    </row>
    <row r="27" spans="1:12" ht="17.25" hidden="1" customHeight="1">
      <c r="A27" s="329" t="s">
        <v>6873</v>
      </c>
      <c r="B27" s="924" t="s">
        <v>283</v>
      </c>
      <c r="C27" s="942" t="s">
        <v>6874</v>
      </c>
      <c r="D27" s="799">
        <v>45430</v>
      </c>
      <c r="E27" s="799">
        <f t="shared" ref="E27" si="43">D27+5</f>
        <v>45435</v>
      </c>
      <c r="F27" s="799">
        <f t="shared" ref="F27" si="44">D27+11</f>
        <v>45441</v>
      </c>
      <c r="G27" s="799">
        <f t="shared" ref="G27" si="45">D27+15</f>
        <v>45445</v>
      </c>
      <c r="H27" s="799">
        <f t="shared" ref="H27" si="46">D27+18</f>
        <v>45448</v>
      </c>
      <c r="I27" s="751"/>
      <c r="J27" s="757">
        <v>45436</v>
      </c>
      <c r="L27" s="768"/>
    </row>
    <row r="28" spans="1:12" ht="17.25" hidden="1" customHeight="1">
      <c r="B28" s="924" t="s">
        <v>283</v>
      </c>
      <c r="C28" s="942" t="s">
        <v>6875</v>
      </c>
      <c r="D28" s="799">
        <v>45433</v>
      </c>
      <c r="E28" s="799">
        <f t="shared" si="39"/>
        <v>45438</v>
      </c>
      <c r="F28" s="799">
        <f t="shared" si="40"/>
        <v>45444</v>
      </c>
      <c r="G28" s="799">
        <f t="shared" si="41"/>
        <v>45448</v>
      </c>
      <c r="H28" s="799">
        <f t="shared" si="42"/>
        <v>45451</v>
      </c>
      <c r="I28" s="751"/>
      <c r="J28" s="757">
        <f t="shared" si="30"/>
        <v>45443</v>
      </c>
      <c r="L28" s="768"/>
    </row>
    <row r="29" spans="1:12" ht="17.25" hidden="1" customHeight="1">
      <c r="B29" s="924" t="s">
        <v>307</v>
      </c>
      <c r="C29" s="942" t="s">
        <v>6876</v>
      </c>
      <c r="D29" s="799">
        <v>45430</v>
      </c>
      <c r="E29" s="799">
        <f t="shared" ref="E29:E31" si="47">D29+5</f>
        <v>45435</v>
      </c>
      <c r="F29" s="799">
        <f t="shared" ref="F29:F31" si="48">D29+11</f>
        <v>45441</v>
      </c>
      <c r="G29" s="799">
        <f t="shared" ref="G29:G31" si="49">D29+15</f>
        <v>45445</v>
      </c>
      <c r="H29" s="799">
        <f t="shared" ref="H29:H33" si="50">D29+18</f>
        <v>45448</v>
      </c>
      <c r="I29" s="751"/>
      <c r="J29" s="757">
        <f t="shared" si="30"/>
        <v>45450</v>
      </c>
      <c r="L29" s="768"/>
    </row>
    <row r="30" spans="1:12" ht="17.25" hidden="1" customHeight="1">
      <c r="B30" s="962" t="s">
        <v>5305</v>
      </c>
      <c r="C30" s="942" t="s">
        <v>6877</v>
      </c>
      <c r="D30" s="942">
        <v>45449</v>
      </c>
      <c r="E30" s="757">
        <f t="shared" si="47"/>
        <v>45454</v>
      </c>
      <c r="F30" s="757">
        <f t="shared" si="48"/>
        <v>45460</v>
      </c>
      <c r="G30" s="757">
        <f t="shared" si="49"/>
        <v>45464</v>
      </c>
      <c r="H30" s="757">
        <f t="shared" si="50"/>
        <v>45467</v>
      </c>
      <c r="I30" s="751"/>
      <c r="J30" s="757">
        <f t="shared" si="30"/>
        <v>45457</v>
      </c>
      <c r="L30" s="768"/>
    </row>
    <row r="31" spans="1:12" ht="17.25" hidden="1" customHeight="1">
      <c r="B31" s="962" t="s">
        <v>5703</v>
      </c>
      <c r="C31" s="942" t="s">
        <v>6878</v>
      </c>
      <c r="D31" s="942">
        <v>45464</v>
      </c>
      <c r="E31" s="757">
        <f t="shared" si="47"/>
        <v>45469</v>
      </c>
      <c r="F31" s="757">
        <f t="shared" si="48"/>
        <v>45475</v>
      </c>
      <c r="G31" s="757">
        <f t="shared" si="49"/>
        <v>45479</v>
      </c>
      <c r="H31" s="757">
        <f t="shared" si="50"/>
        <v>45482</v>
      </c>
      <c r="I31" s="751"/>
      <c r="J31" s="757">
        <f t="shared" si="30"/>
        <v>45464</v>
      </c>
      <c r="L31" s="768"/>
    </row>
    <row r="32" spans="1:12" ht="17.25" hidden="1" customHeight="1">
      <c r="B32" s="962" t="s">
        <v>5820</v>
      </c>
      <c r="C32" s="942" t="s">
        <v>6879</v>
      </c>
      <c r="D32" s="942">
        <v>45497</v>
      </c>
      <c r="E32" s="757">
        <f t="shared" ref="E32" si="51">D32+5</f>
        <v>45502</v>
      </c>
      <c r="F32" s="757">
        <f t="shared" ref="F32" si="52">D32+11</f>
        <v>45508</v>
      </c>
      <c r="G32" s="757">
        <f t="shared" ref="G32" si="53">D32+15</f>
        <v>45512</v>
      </c>
      <c r="H32" s="757">
        <f t="shared" si="50"/>
        <v>45515</v>
      </c>
      <c r="I32" s="751"/>
      <c r="J32" s="757">
        <f t="shared" si="30"/>
        <v>45471</v>
      </c>
      <c r="L32" s="768"/>
    </row>
    <row r="33" spans="2:12" ht="17.25" hidden="1" customHeight="1">
      <c r="B33" s="962" t="s">
        <v>6880</v>
      </c>
      <c r="C33" s="942" t="s">
        <v>6881</v>
      </c>
      <c r="D33" s="942">
        <v>45477</v>
      </c>
      <c r="E33" s="757">
        <f t="shared" ref="E33" si="54">D33+5</f>
        <v>45482</v>
      </c>
      <c r="F33" s="757">
        <f t="shared" ref="F33" si="55">D33+11</f>
        <v>45488</v>
      </c>
      <c r="G33" s="757">
        <f t="shared" ref="G33" si="56">D33+15</f>
        <v>45492</v>
      </c>
      <c r="H33" s="757">
        <f t="shared" si="50"/>
        <v>45495</v>
      </c>
      <c r="I33" s="751"/>
      <c r="J33" s="757">
        <f t="shared" si="30"/>
        <v>45478</v>
      </c>
      <c r="L33" s="768"/>
    </row>
    <row r="34" spans="2:12" ht="17.25" hidden="1" customHeight="1">
      <c r="B34" s="962" t="s">
        <v>6506</v>
      </c>
      <c r="C34" s="942" t="s">
        <v>6882</v>
      </c>
      <c r="D34" s="942">
        <v>45486</v>
      </c>
      <c r="E34" s="757">
        <f t="shared" ref="E34" si="57">D34+5</f>
        <v>45491</v>
      </c>
      <c r="F34" s="757">
        <f t="shared" ref="F34" si="58">D34+11</f>
        <v>45497</v>
      </c>
      <c r="G34" s="757">
        <f t="shared" ref="G34" si="59">D34+15</f>
        <v>45501</v>
      </c>
      <c r="H34" s="757">
        <f t="shared" ref="H34" si="60">D34+18</f>
        <v>45504</v>
      </c>
      <c r="I34" s="751"/>
      <c r="J34" s="757">
        <f t="shared" si="30"/>
        <v>45485</v>
      </c>
      <c r="L34" s="768"/>
    </row>
    <row r="35" spans="2:12" ht="17.25" hidden="1" customHeight="1">
      <c r="B35" s="962" t="s">
        <v>5845</v>
      </c>
      <c r="C35" s="942" t="s">
        <v>6883</v>
      </c>
      <c r="D35" s="942">
        <v>45490</v>
      </c>
      <c r="E35" s="757">
        <f t="shared" ref="E35" si="61">D35+5</f>
        <v>45495</v>
      </c>
      <c r="F35" s="757">
        <f t="shared" ref="F35" si="62">D35+11</f>
        <v>45501</v>
      </c>
      <c r="G35" s="757">
        <f t="shared" ref="G35" si="63">D35+15</f>
        <v>45505</v>
      </c>
      <c r="H35" s="757">
        <f t="shared" ref="H35" si="64">D35+18</f>
        <v>45508</v>
      </c>
      <c r="I35" s="751"/>
      <c r="J35" s="757">
        <f t="shared" si="30"/>
        <v>45492</v>
      </c>
      <c r="L35" s="768"/>
    </row>
    <row r="36" spans="2:12" ht="17.25" hidden="1" customHeight="1">
      <c r="B36" s="962" t="s">
        <v>5258</v>
      </c>
      <c r="C36" s="942" t="s">
        <v>6884</v>
      </c>
      <c r="D36" s="942">
        <v>45494</v>
      </c>
      <c r="E36" s="757">
        <f t="shared" ref="E36" si="65">D36+5</f>
        <v>45499</v>
      </c>
      <c r="F36" s="757">
        <f t="shared" ref="F36" si="66">D36+11</f>
        <v>45505</v>
      </c>
      <c r="G36" s="757">
        <f t="shared" ref="G36" si="67">D36+15</f>
        <v>45509</v>
      </c>
      <c r="H36" s="757">
        <f t="shared" ref="H36" si="68">D36+18</f>
        <v>45512</v>
      </c>
      <c r="I36" s="751"/>
      <c r="J36" s="757">
        <f t="shared" si="30"/>
        <v>45499</v>
      </c>
      <c r="L36" s="768"/>
    </row>
    <row r="37" spans="2:12" ht="17.25" hidden="1" customHeight="1">
      <c r="B37" s="962" t="s">
        <v>6502</v>
      </c>
      <c r="C37" s="942" t="s">
        <v>6885</v>
      </c>
      <c r="D37" s="942">
        <v>45511</v>
      </c>
      <c r="E37" s="757">
        <f t="shared" ref="E37" si="69">D37+5</f>
        <v>45516</v>
      </c>
      <c r="F37" s="757">
        <f t="shared" ref="F37" si="70">D37+11</f>
        <v>45522</v>
      </c>
      <c r="G37" s="757">
        <f t="shared" ref="G37" si="71">D37+15</f>
        <v>45526</v>
      </c>
      <c r="H37" s="757">
        <f t="shared" ref="H37" si="72">D37+18</f>
        <v>45529</v>
      </c>
      <c r="I37" s="751"/>
      <c r="J37" s="757">
        <f t="shared" si="30"/>
        <v>45506</v>
      </c>
      <c r="L37" s="768"/>
    </row>
    <row r="38" spans="2:12" ht="17.25" hidden="1" customHeight="1">
      <c r="B38" s="962" t="s">
        <v>6548</v>
      </c>
      <c r="C38" s="942" t="s">
        <v>6886</v>
      </c>
      <c r="D38" s="942">
        <v>45517</v>
      </c>
      <c r="E38" s="757">
        <f t="shared" ref="E38" si="73">D38+5</f>
        <v>45522</v>
      </c>
      <c r="F38" s="757">
        <f t="shared" ref="F38" si="74">D38+11</f>
        <v>45528</v>
      </c>
      <c r="G38" s="757">
        <f t="shared" ref="G38" si="75">D38+15</f>
        <v>45532</v>
      </c>
      <c r="H38" s="757">
        <f t="shared" ref="H38" si="76">D38+18</f>
        <v>45535</v>
      </c>
      <c r="I38" s="751"/>
      <c r="J38" s="757">
        <f t="shared" si="30"/>
        <v>45513</v>
      </c>
      <c r="L38" s="768"/>
    </row>
    <row r="39" spans="2:12" ht="17.25" hidden="1" customHeight="1">
      <c r="B39" s="962" t="s">
        <v>5280</v>
      </c>
      <c r="C39" s="942" t="s">
        <v>6887</v>
      </c>
      <c r="D39" s="942">
        <v>45518</v>
      </c>
      <c r="E39" s="757">
        <f t="shared" ref="E39" si="77">D39+5</f>
        <v>45523</v>
      </c>
      <c r="F39" s="757">
        <f t="shared" ref="F39" si="78">D39+11</f>
        <v>45529</v>
      </c>
      <c r="G39" s="757">
        <f t="shared" ref="G39" si="79">D39+15</f>
        <v>45533</v>
      </c>
      <c r="H39" s="757">
        <f t="shared" ref="H39" si="80">D39+18</f>
        <v>45536</v>
      </c>
      <c r="I39" s="751"/>
      <c r="J39" s="757">
        <f t="shared" si="30"/>
        <v>45520</v>
      </c>
      <c r="L39" s="768"/>
    </row>
    <row r="40" spans="2:12" ht="17.25" hidden="1" customHeight="1">
      <c r="B40" s="962" t="s">
        <v>6509</v>
      </c>
      <c r="C40" s="942" t="s">
        <v>6888</v>
      </c>
      <c r="D40" s="942">
        <v>45533</v>
      </c>
      <c r="E40" s="757">
        <f t="shared" ref="E40" si="81">D40+5</f>
        <v>45538</v>
      </c>
      <c r="F40" s="757">
        <f t="shared" ref="F40" si="82">D40+11</f>
        <v>45544</v>
      </c>
      <c r="G40" s="757">
        <f t="shared" ref="G40" si="83">D40+15</f>
        <v>45548</v>
      </c>
      <c r="H40" s="757">
        <f t="shared" ref="H40" si="84">D40+18</f>
        <v>45551</v>
      </c>
      <c r="I40" s="751"/>
      <c r="J40" s="757">
        <v>45512</v>
      </c>
      <c r="L40" s="768"/>
    </row>
    <row r="41" spans="2:12" ht="17.25" hidden="1" customHeight="1">
      <c r="B41" s="962" t="s">
        <v>6522</v>
      </c>
      <c r="C41" s="942" t="s">
        <v>6889</v>
      </c>
      <c r="D41" s="942">
        <v>45538</v>
      </c>
      <c r="E41" s="757">
        <f t="shared" ref="E41:E42" si="85">D41+5</f>
        <v>45543</v>
      </c>
      <c r="F41" s="757">
        <f t="shared" ref="F41:F42" si="86">D41+11</f>
        <v>45549</v>
      </c>
      <c r="G41" s="757">
        <f t="shared" ref="G41:G42" si="87">D41+15</f>
        <v>45553</v>
      </c>
      <c r="H41" s="757">
        <f t="shared" ref="H41:H42" si="88">D41+18</f>
        <v>45556</v>
      </c>
      <c r="I41" s="751"/>
      <c r="J41" s="757">
        <f>J40+7</f>
        <v>45519</v>
      </c>
      <c r="L41" s="768"/>
    </row>
    <row r="42" spans="2:12" ht="17.25" hidden="1" customHeight="1">
      <c r="B42" s="962" t="s">
        <v>6873</v>
      </c>
      <c r="C42" s="942" t="s">
        <v>6890</v>
      </c>
      <c r="D42" s="942">
        <v>45542</v>
      </c>
      <c r="E42" s="757">
        <f t="shared" si="85"/>
        <v>45547</v>
      </c>
      <c r="F42" s="757">
        <f t="shared" si="86"/>
        <v>45553</v>
      </c>
      <c r="G42" s="757">
        <f t="shared" si="87"/>
        <v>45557</v>
      </c>
      <c r="H42" s="757">
        <f t="shared" si="88"/>
        <v>45560</v>
      </c>
      <c r="I42" s="751"/>
      <c r="J42" s="757">
        <f t="shared" ref="J42:J47" si="89">J41+7</f>
        <v>45526</v>
      </c>
      <c r="L42" s="768"/>
    </row>
    <row r="43" spans="2:12" ht="17.25" hidden="1" customHeight="1">
      <c r="B43" s="962" t="s">
        <v>5271</v>
      </c>
      <c r="C43" s="942" t="s">
        <v>6891</v>
      </c>
      <c r="D43" s="942">
        <v>45549</v>
      </c>
      <c r="E43" s="757">
        <f t="shared" ref="E43:E47" si="90">D43+5</f>
        <v>45554</v>
      </c>
      <c r="F43" s="757">
        <f t="shared" ref="F43:F46" si="91">D43+11</f>
        <v>45560</v>
      </c>
      <c r="G43" s="757">
        <f t="shared" ref="G43:G46" si="92">D43+15</f>
        <v>45564</v>
      </c>
      <c r="H43" s="757">
        <f t="shared" ref="H43:H46" si="93">D43+18</f>
        <v>45567</v>
      </c>
      <c r="I43" s="751"/>
      <c r="J43" s="757">
        <f t="shared" si="89"/>
        <v>45533</v>
      </c>
      <c r="L43" s="768"/>
    </row>
    <row r="44" spans="2:12" ht="17.25" hidden="1" customHeight="1">
      <c r="B44" s="962" t="s">
        <v>5237</v>
      </c>
      <c r="C44" s="942" t="s">
        <v>6892</v>
      </c>
      <c r="D44" s="942">
        <v>45552</v>
      </c>
      <c r="E44" s="757">
        <f t="shared" si="90"/>
        <v>45557</v>
      </c>
      <c r="F44" s="757">
        <f t="shared" si="91"/>
        <v>45563</v>
      </c>
      <c r="G44" s="757">
        <f t="shared" si="92"/>
        <v>45567</v>
      </c>
      <c r="H44" s="757">
        <f t="shared" si="93"/>
        <v>45570</v>
      </c>
      <c r="I44" s="751"/>
      <c r="J44" s="757">
        <f t="shared" si="89"/>
        <v>45540</v>
      </c>
      <c r="L44" s="768"/>
    </row>
    <row r="45" spans="2:12" ht="17.25" hidden="1" customHeight="1">
      <c r="B45" s="962" t="s">
        <v>5305</v>
      </c>
      <c r="C45" s="942" t="s">
        <v>6893</v>
      </c>
      <c r="D45" s="942">
        <v>45562</v>
      </c>
      <c r="E45" s="757">
        <f t="shared" si="90"/>
        <v>45567</v>
      </c>
      <c r="F45" s="757">
        <f t="shared" si="91"/>
        <v>45573</v>
      </c>
      <c r="G45" s="757">
        <f t="shared" si="92"/>
        <v>45577</v>
      </c>
      <c r="H45" s="757">
        <f t="shared" si="93"/>
        <v>45580</v>
      </c>
      <c r="I45" s="751"/>
      <c r="J45" s="757">
        <f t="shared" si="89"/>
        <v>45547</v>
      </c>
      <c r="L45" s="768"/>
    </row>
    <row r="46" spans="2:12" ht="17.25" hidden="1" customHeight="1">
      <c r="B46" s="962" t="s">
        <v>5820</v>
      </c>
      <c r="C46" s="942" t="s">
        <v>6894</v>
      </c>
      <c r="D46" s="942">
        <v>45572</v>
      </c>
      <c r="E46" s="757">
        <f t="shared" si="90"/>
        <v>45577</v>
      </c>
      <c r="F46" s="757">
        <f t="shared" si="91"/>
        <v>45583</v>
      </c>
      <c r="G46" s="757">
        <f t="shared" si="92"/>
        <v>45587</v>
      </c>
      <c r="H46" s="757">
        <f t="shared" si="93"/>
        <v>45590</v>
      </c>
      <c r="I46" s="751"/>
      <c r="J46" s="757">
        <f t="shared" si="89"/>
        <v>45554</v>
      </c>
      <c r="L46" s="768"/>
    </row>
    <row r="47" spans="2:12" ht="17.25" hidden="1" customHeight="1">
      <c r="B47" s="1047" t="s">
        <v>307</v>
      </c>
      <c r="C47" s="942" t="s">
        <v>6895</v>
      </c>
      <c r="D47" s="799" t="e">
        <f t="shared" ref="D47:F49" si="94">B47+11</f>
        <v>#VALUE!</v>
      </c>
      <c r="E47" s="799" t="e">
        <f t="shared" si="90"/>
        <v>#VALUE!</v>
      </c>
      <c r="F47" s="799" t="e">
        <f t="shared" si="94"/>
        <v>#VALUE!</v>
      </c>
      <c r="G47" s="799" t="e">
        <f t="shared" ref="G47:G49" si="95">D47+15</f>
        <v>#VALUE!</v>
      </c>
      <c r="H47" s="799" t="e">
        <f t="shared" ref="H47:H49" si="96">D47+18</f>
        <v>#VALUE!</v>
      </c>
      <c r="I47" s="751"/>
      <c r="J47" s="799">
        <f t="shared" si="89"/>
        <v>45561</v>
      </c>
      <c r="L47" s="768"/>
    </row>
    <row r="48" spans="2:12" ht="17.25" hidden="1" customHeight="1">
      <c r="B48" s="962" t="s">
        <v>5703</v>
      </c>
      <c r="C48" s="942" t="s">
        <v>6896</v>
      </c>
      <c r="D48" s="942">
        <v>45584</v>
      </c>
      <c r="E48" s="757">
        <f t="shared" ref="E48:E50" si="97">D48+5</f>
        <v>45589</v>
      </c>
      <c r="F48" s="757">
        <f t="shared" si="94"/>
        <v>45595</v>
      </c>
      <c r="G48" s="757">
        <f t="shared" si="95"/>
        <v>45599</v>
      </c>
      <c r="H48" s="757">
        <f t="shared" si="96"/>
        <v>45602</v>
      </c>
      <c r="I48" s="751"/>
      <c r="J48" s="757">
        <f t="shared" ref="J48:J78" si="98">J47+7</f>
        <v>45568</v>
      </c>
      <c r="L48" s="768"/>
    </row>
    <row r="49" spans="2:12" ht="17.25" hidden="1" customHeight="1">
      <c r="B49" s="962" t="s">
        <v>5256</v>
      </c>
      <c r="C49" s="942" t="s">
        <v>6897</v>
      </c>
      <c r="D49" s="942">
        <v>45588</v>
      </c>
      <c r="E49" s="757">
        <f t="shared" si="97"/>
        <v>45593</v>
      </c>
      <c r="F49" s="757">
        <f t="shared" si="94"/>
        <v>45599</v>
      </c>
      <c r="G49" s="757">
        <f t="shared" si="95"/>
        <v>45603</v>
      </c>
      <c r="H49" s="757">
        <f t="shared" si="96"/>
        <v>45606</v>
      </c>
      <c r="I49" s="751"/>
      <c r="J49" s="757">
        <f t="shared" si="98"/>
        <v>45575</v>
      </c>
      <c r="L49" s="768"/>
    </row>
    <row r="50" spans="2:12" ht="17.25" hidden="1" customHeight="1">
      <c r="B50" s="962" t="s">
        <v>6506</v>
      </c>
      <c r="C50" s="942" t="s">
        <v>6898</v>
      </c>
      <c r="D50" s="942">
        <v>45605</v>
      </c>
      <c r="E50" s="757">
        <f t="shared" si="97"/>
        <v>45610</v>
      </c>
      <c r="F50" s="871" t="s">
        <v>283</v>
      </c>
      <c r="G50" s="757">
        <v>45614</v>
      </c>
      <c r="H50" s="757">
        <v>45616</v>
      </c>
      <c r="I50" s="751"/>
      <c r="J50" s="757">
        <f t="shared" si="98"/>
        <v>45582</v>
      </c>
      <c r="L50" s="768"/>
    </row>
    <row r="51" spans="2:12" ht="17.25" hidden="1" customHeight="1">
      <c r="B51" s="962" t="s">
        <v>5845</v>
      </c>
      <c r="C51" s="942" t="s">
        <v>6899</v>
      </c>
      <c r="D51" s="942">
        <v>45611</v>
      </c>
      <c r="E51" s="871" t="s">
        <v>283</v>
      </c>
      <c r="F51" s="757">
        <f t="shared" ref="F51:F53" si="99">D51+11</f>
        <v>45622</v>
      </c>
      <c r="G51" s="757">
        <f t="shared" ref="G51:G52" si="100">D51+15</f>
        <v>45626</v>
      </c>
      <c r="H51" s="757">
        <f t="shared" ref="H51:H52" si="101">D51+18</f>
        <v>45629</v>
      </c>
      <c r="I51" s="751"/>
      <c r="J51" s="757">
        <f t="shared" si="98"/>
        <v>45589</v>
      </c>
      <c r="L51" s="768"/>
    </row>
    <row r="52" spans="2:12" ht="17.25" hidden="1" customHeight="1">
      <c r="B52" s="962" t="s">
        <v>5258</v>
      </c>
      <c r="C52" s="942" t="s">
        <v>6900</v>
      </c>
      <c r="D52" s="942">
        <v>45614</v>
      </c>
      <c r="E52" s="757">
        <f t="shared" ref="E52:E53" si="102">D52+5</f>
        <v>45619</v>
      </c>
      <c r="F52" s="757">
        <f t="shared" si="99"/>
        <v>45625</v>
      </c>
      <c r="G52" s="757">
        <f t="shared" si="100"/>
        <v>45629</v>
      </c>
      <c r="H52" s="757">
        <f t="shared" si="101"/>
        <v>45632</v>
      </c>
      <c r="I52" s="751"/>
      <c r="J52" s="757">
        <f t="shared" si="98"/>
        <v>45596</v>
      </c>
      <c r="L52" s="768"/>
    </row>
    <row r="53" spans="2:12" ht="17.25" hidden="1" customHeight="1">
      <c r="B53" s="962" t="s">
        <v>6502</v>
      </c>
      <c r="C53" s="942" t="s">
        <v>6901</v>
      </c>
      <c r="D53" s="942">
        <v>45631</v>
      </c>
      <c r="E53" s="757">
        <f t="shared" si="102"/>
        <v>45636</v>
      </c>
      <c r="F53" s="757">
        <f t="shared" si="99"/>
        <v>45642</v>
      </c>
      <c r="G53" s="871" t="s">
        <v>283</v>
      </c>
      <c r="H53" s="871" t="s">
        <v>283</v>
      </c>
      <c r="I53" s="751"/>
      <c r="J53" s="757">
        <f t="shared" si="98"/>
        <v>45603</v>
      </c>
      <c r="L53" s="768"/>
    </row>
    <row r="54" spans="2:12" ht="17.25" hidden="1" customHeight="1">
      <c r="B54" s="962" t="s">
        <v>6548</v>
      </c>
      <c r="C54" s="942" t="s">
        <v>6902</v>
      </c>
      <c r="D54" s="942">
        <v>45622</v>
      </c>
      <c r="E54" s="757">
        <f t="shared" ref="E54:E55" si="103">D54+5</f>
        <v>45627</v>
      </c>
      <c r="F54" s="757">
        <f t="shared" ref="F54" si="104">D54+11</f>
        <v>45633</v>
      </c>
      <c r="G54" s="757">
        <f t="shared" ref="G54" si="105">D54+15</f>
        <v>45637</v>
      </c>
      <c r="H54" s="757">
        <f t="shared" ref="H54" si="106">D54+18</f>
        <v>45640</v>
      </c>
      <c r="I54" s="751"/>
      <c r="J54" s="757">
        <f t="shared" si="98"/>
        <v>45610</v>
      </c>
      <c r="L54" s="768"/>
    </row>
    <row r="55" spans="2:12" ht="17.25" hidden="1" customHeight="1">
      <c r="B55" s="962" t="s">
        <v>5280</v>
      </c>
      <c r="C55" s="942" t="s">
        <v>6903</v>
      </c>
      <c r="D55" s="942">
        <v>45641</v>
      </c>
      <c r="E55" s="757">
        <f t="shared" si="103"/>
        <v>45646</v>
      </c>
      <c r="F55" s="871" t="s">
        <v>283</v>
      </c>
      <c r="G55" s="757">
        <v>45649</v>
      </c>
      <c r="H55" s="757">
        <v>45652</v>
      </c>
      <c r="I55" s="751"/>
      <c r="J55" s="757">
        <f t="shared" si="98"/>
        <v>45617</v>
      </c>
      <c r="L55" s="768"/>
    </row>
    <row r="56" spans="2:12" ht="17.25" hidden="1" customHeight="1">
      <c r="B56" s="962" t="s">
        <v>6509</v>
      </c>
      <c r="C56" s="942" t="s">
        <v>6904</v>
      </c>
      <c r="D56" s="942">
        <v>45648</v>
      </c>
      <c r="E56" s="757">
        <f t="shared" ref="E56:E57" si="107">D56+5</f>
        <v>45653</v>
      </c>
      <c r="F56" s="757">
        <f t="shared" ref="F56:F57" si="108">D56+11</f>
        <v>45659</v>
      </c>
      <c r="G56" s="871" t="s">
        <v>283</v>
      </c>
      <c r="H56" s="757">
        <v>45293</v>
      </c>
      <c r="I56" s="751"/>
      <c r="J56" s="757">
        <f t="shared" si="98"/>
        <v>45624</v>
      </c>
      <c r="L56" s="768"/>
    </row>
    <row r="57" spans="2:12" ht="17.25" hidden="1" customHeight="1">
      <c r="B57" s="962" t="s">
        <v>6522</v>
      </c>
      <c r="C57" s="942" t="s">
        <v>6905</v>
      </c>
      <c r="D57" s="942">
        <v>45651</v>
      </c>
      <c r="E57" s="757">
        <f t="shared" si="107"/>
        <v>45656</v>
      </c>
      <c r="F57" s="757">
        <f t="shared" si="108"/>
        <v>45662</v>
      </c>
      <c r="G57" s="757">
        <f t="shared" ref="G57" si="109">D57+15</f>
        <v>45666</v>
      </c>
      <c r="H57" s="757">
        <f t="shared" ref="H57" si="110">D57+18</f>
        <v>45669</v>
      </c>
      <c r="I57" s="751"/>
      <c r="J57" s="757">
        <f t="shared" si="98"/>
        <v>45631</v>
      </c>
      <c r="L57" s="768"/>
    </row>
    <row r="58" spans="2:12" ht="17.25" hidden="1" customHeight="1">
      <c r="B58" s="962" t="s">
        <v>6873</v>
      </c>
      <c r="C58" s="942" t="s">
        <v>6906</v>
      </c>
      <c r="D58" s="942">
        <v>45656</v>
      </c>
      <c r="E58" s="757">
        <f t="shared" ref="E58:E63" si="111">D58+5</f>
        <v>45661</v>
      </c>
      <c r="F58" s="757">
        <f t="shared" ref="F58:F63" si="112">D58+11</f>
        <v>45667</v>
      </c>
      <c r="G58" s="757">
        <f t="shared" ref="G58:G63" si="113">D58+15</f>
        <v>45671</v>
      </c>
      <c r="H58" s="757">
        <f t="shared" ref="H58:H63" si="114">D58+18</f>
        <v>45674</v>
      </c>
      <c r="I58" s="751"/>
      <c r="J58" s="757">
        <f t="shared" si="98"/>
        <v>45638</v>
      </c>
      <c r="L58" s="768"/>
    </row>
    <row r="59" spans="2:12" ht="17.25" hidden="1" customHeight="1">
      <c r="B59" s="962" t="s">
        <v>5271</v>
      </c>
      <c r="C59" s="942" t="s">
        <v>6907</v>
      </c>
      <c r="D59" s="942">
        <v>45297</v>
      </c>
      <c r="E59" s="757">
        <f t="shared" si="111"/>
        <v>45302</v>
      </c>
      <c r="F59" s="757">
        <f t="shared" si="112"/>
        <v>45308</v>
      </c>
      <c r="G59" s="757">
        <f t="shared" si="113"/>
        <v>45312</v>
      </c>
      <c r="H59" s="757">
        <f t="shared" si="114"/>
        <v>45315</v>
      </c>
      <c r="I59" s="751"/>
      <c r="J59" s="757">
        <f t="shared" si="98"/>
        <v>45645</v>
      </c>
      <c r="L59" s="768"/>
    </row>
    <row r="60" spans="2:12" ht="17.25" hidden="1" customHeight="1">
      <c r="B60" s="1047" t="s">
        <v>307</v>
      </c>
      <c r="C60" s="942" t="s">
        <v>6908</v>
      </c>
      <c r="D60" s="799"/>
      <c r="E60" s="799"/>
      <c r="F60" s="799"/>
      <c r="G60" s="799"/>
      <c r="H60" s="799"/>
      <c r="I60" s="751"/>
      <c r="J60" s="757">
        <f t="shared" si="98"/>
        <v>45652</v>
      </c>
      <c r="L60" s="768"/>
    </row>
    <row r="61" spans="2:12" ht="17.25" hidden="1" customHeight="1">
      <c r="B61" s="962" t="s">
        <v>5237</v>
      </c>
      <c r="C61" s="942" t="s">
        <v>6909</v>
      </c>
      <c r="D61" s="942">
        <v>45667</v>
      </c>
      <c r="E61" s="757">
        <f t="shared" si="111"/>
        <v>45672</v>
      </c>
      <c r="F61" s="757">
        <f t="shared" si="112"/>
        <v>45678</v>
      </c>
      <c r="G61" s="757">
        <f t="shared" si="113"/>
        <v>45682</v>
      </c>
      <c r="H61" s="757">
        <f t="shared" si="114"/>
        <v>45685</v>
      </c>
      <c r="I61" s="751"/>
      <c r="J61" s="757">
        <f t="shared" si="98"/>
        <v>45659</v>
      </c>
      <c r="L61" s="768"/>
    </row>
    <row r="62" spans="2:12" ht="17.25" hidden="1" customHeight="1">
      <c r="B62" s="1047" t="s">
        <v>307</v>
      </c>
      <c r="C62" s="942" t="s">
        <v>6910</v>
      </c>
      <c r="D62" s="799"/>
      <c r="E62" s="799"/>
      <c r="F62" s="799"/>
      <c r="G62" s="799"/>
      <c r="H62" s="799"/>
      <c r="I62" s="751"/>
      <c r="J62" s="757">
        <f t="shared" si="98"/>
        <v>45666</v>
      </c>
      <c r="L62" s="768"/>
    </row>
    <row r="63" spans="2:12" ht="17.25" hidden="1" customHeight="1">
      <c r="B63" s="962" t="s">
        <v>5305</v>
      </c>
      <c r="C63" s="942" t="s">
        <v>6911</v>
      </c>
      <c r="D63" s="942">
        <v>45678</v>
      </c>
      <c r="E63" s="757">
        <f t="shared" si="111"/>
        <v>45683</v>
      </c>
      <c r="F63" s="757">
        <f t="shared" si="112"/>
        <v>45689</v>
      </c>
      <c r="G63" s="757">
        <f t="shared" si="113"/>
        <v>45693</v>
      </c>
      <c r="H63" s="757">
        <f t="shared" si="114"/>
        <v>45696</v>
      </c>
      <c r="I63" s="751"/>
      <c r="J63" s="757">
        <f t="shared" si="98"/>
        <v>45673</v>
      </c>
      <c r="L63" s="768"/>
    </row>
    <row r="64" spans="2:12" ht="17.25" hidden="1" customHeight="1">
      <c r="B64" s="962" t="s">
        <v>5820</v>
      </c>
      <c r="C64" s="942" t="s">
        <v>6912</v>
      </c>
      <c r="D64" s="942">
        <v>45683</v>
      </c>
      <c r="E64" s="757">
        <f t="shared" ref="E64" si="115">D64+5</f>
        <v>45688</v>
      </c>
      <c r="F64" s="757">
        <f t="shared" ref="F64" si="116">D64+11</f>
        <v>45694</v>
      </c>
      <c r="G64" s="757">
        <f t="shared" ref="G64" si="117">D64+15</f>
        <v>45698</v>
      </c>
      <c r="H64" s="757">
        <f t="shared" ref="H64" si="118">D64+18</f>
        <v>45701</v>
      </c>
      <c r="I64" s="751"/>
      <c r="J64" s="757">
        <f t="shared" si="98"/>
        <v>45680</v>
      </c>
      <c r="L64" s="768"/>
    </row>
    <row r="65" spans="2:18" ht="17.25" hidden="1" customHeight="1">
      <c r="B65" s="962" t="s">
        <v>5703</v>
      </c>
      <c r="C65" s="942" t="s">
        <v>6913</v>
      </c>
      <c r="D65" s="942">
        <v>45696</v>
      </c>
      <c r="E65" s="757">
        <f t="shared" ref="E65:E67" si="119">D65+5</f>
        <v>45701</v>
      </c>
      <c r="F65" s="757">
        <f t="shared" ref="F65:F67" si="120">D65+11</f>
        <v>45707</v>
      </c>
      <c r="G65" s="757">
        <f t="shared" ref="G65:G67" si="121">D65+15</f>
        <v>45711</v>
      </c>
      <c r="H65" s="757">
        <f t="shared" ref="H65:H67" si="122">D65+18</f>
        <v>45714</v>
      </c>
      <c r="I65" s="751"/>
      <c r="J65" s="757">
        <f t="shared" si="98"/>
        <v>45687</v>
      </c>
      <c r="L65" s="768"/>
    </row>
    <row r="66" spans="2:18" ht="17.25" hidden="1" customHeight="1">
      <c r="B66" s="962" t="s">
        <v>5256</v>
      </c>
      <c r="C66" s="942" t="s">
        <v>6914</v>
      </c>
      <c r="D66" s="942">
        <v>45699</v>
      </c>
      <c r="E66" s="757">
        <f t="shared" si="119"/>
        <v>45704</v>
      </c>
      <c r="F66" s="757">
        <f t="shared" si="120"/>
        <v>45710</v>
      </c>
      <c r="G66" s="757">
        <f t="shared" si="121"/>
        <v>45714</v>
      </c>
      <c r="H66" s="757">
        <f t="shared" si="122"/>
        <v>45717</v>
      </c>
      <c r="I66" s="751"/>
      <c r="J66" s="757">
        <f t="shared" si="98"/>
        <v>45694</v>
      </c>
      <c r="L66" s="768"/>
    </row>
    <row r="67" spans="2:18" ht="17.25" hidden="1" customHeight="1">
      <c r="B67" s="962" t="s">
        <v>6506</v>
      </c>
      <c r="C67" s="942" t="s">
        <v>6915</v>
      </c>
      <c r="D67" s="942">
        <v>45718</v>
      </c>
      <c r="E67" s="757">
        <f t="shared" si="119"/>
        <v>45723</v>
      </c>
      <c r="F67" s="757">
        <f t="shared" si="120"/>
        <v>45729</v>
      </c>
      <c r="G67" s="757">
        <f t="shared" si="121"/>
        <v>45733</v>
      </c>
      <c r="H67" s="757">
        <f t="shared" si="122"/>
        <v>45736</v>
      </c>
      <c r="I67" s="751"/>
      <c r="J67" s="757">
        <f t="shared" si="98"/>
        <v>45701</v>
      </c>
      <c r="L67" s="768"/>
    </row>
    <row r="68" spans="2:18" ht="17.25" hidden="1" customHeight="1">
      <c r="B68" s="962" t="s">
        <v>5845</v>
      </c>
      <c r="C68" s="942" t="s">
        <v>6916</v>
      </c>
      <c r="D68" s="942">
        <v>45724</v>
      </c>
      <c r="E68" s="757">
        <f t="shared" ref="E68" si="123">D68+5</f>
        <v>45729</v>
      </c>
      <c r="F68" s="757">
        <f t="shared" ref="F68" si="124">D68+11</f>
        <v>45735</v>
      </c>
      <c r="G68" s="757">
        <f t="shared" ref="G68" si="125">D68+15</f>
        <v>45739</v>
      </c>
      <c r="H68" s="757">
        <f t="shared" ref="H68" si="126">D68+18</f>
        <v>45742</v>
      </c>
      <c r="I68" s="751"/>
      <c r="J68" s="757">
        <f t="shared" si="98"/>
        <v>45708</v>
      </c>
      <c r="L68" s="768"/>
    </row>
    <row r="69" spans="2:18" ht="17.25" hidden="1" customHeight="1">
      <c r="B69" s="962" t="s">
        <v>5258</v>
      </c>
      <c r="C69" s="942" t="s">
        <v>6917</v>
      </c>
      <c r="D69" s="942">
        <v>45732</v>
      </c>
      <c r="E69" s="757">
        <f t="shared" ref="E69:E72" si="127">D69+5</f>
        <v>45737</v>
      </c>
      <c r="F69" s="757">
        <f t="shared" ref="F69:F71" si="128">D69+11</f>
        <v>45743</v>
      </c>
      <c r="G69" s="757">
        <f t="shared" ref="G69:G71" si="129">D69+15</f>
        <v>45747</v>
      </c>
      <c r="H69" s="757">
        <f t="shared" ref="H69:H71" si="130">D69+18</f>
        <v>45750</v>
      </c>
      <c r="I69" s="751"/>
      <c r="J69" s="757">
        <f t="shared" si="98"/>
        <v>45715</v>
      </c>
      <c r="L69" s="768"/>
    </row>
    <row r="70" spans="2:18" ht="17.25" hidden="1" customHeight="1">
      <c r="B70" s="962" t="s">
        <v>6548</v>
      </c>
      <c r="C70" s="942" t="s">
        <v>6918</v>
      </c>
      <c r="D70" s="942">
        <v>45735</v>
      </c>
      <c r="E70" s="757">
        <f t="shared" si="127"/>
        <v>45740</v>
      </c>
      <c r="F70" s="757">
        <f t="shared" si="128"/>
        <v>45746</v>
      </c>
      <c r="G70" s="757">
        <f t="shared" si="129"/>
        <v>45750</v>
      </c>
      <c r="H70" s="757">
        <f t="shared" si="130"/>
        <v>45753</v>
      </c>
      <c r="I70" s="751"/>
      <c r="J70" s="757">
        <f t="shared" si="98"/>
        <v>45722</v>
      </c>
      <c r="L70" s="768"/>
    </row>
    <row r="71" spans="2:18" ht="17.25" hidden="1" customHeight="1">
      <c r="B71" s="962" t="s">
        <v>5318</v>
      </c>
      <c r="C71" s="942" t="s">
        <v>6919</v>
      </c>
      <c r="D71" s="942">
        <v>45738</v>
      </c>
      <c r="E71" s="757">
        <f t="shared" si="127"/>
        <v>45743</v>
      </c>
      <c r="F71" s="757">
        <f t="shared" si="128"/>
        <v>45749</v>
      </c>
      <c r="G71" s="757">
        <f t="shared" si="129"/>
        <v>45753</v>
      </c>
      <c r="H71" s="757">
        <f t="shared" si="130"/>
        <v>45756</v>
      </c>
      <c r="I71" s="751"/>
      <c r="J71" s="757">
        <f t="shared" si="98"/>
        <v>45729</v>
      </c>
      <c r="L71" s="768"/>
    </row>
    <row r="72" spans="2:18" ht="17.25" hidden="1" customHeight="1">
      <c r="B72" s="962" t="s">
        <v>5280</v>
      </c>
      <c r="C72" s="942" t="s">
        <v>6920</v>
      </c>
      <c r="D72" s="942">
        <v>45746</v>
      </c>
      <c r="E72" s="757">
        <f t="shared" si="127"/>
        <v>45751</v>
      </c>
      <c r="F72" s="871" t="s">
        <v>283</v>
      </c>
      <c r="G72" s="757">
        <v>45760</v>
      </c>
      <c r="H72" s="757">
        <v>45765</v>
      </c>
      <c r="I72" s="751"/>
      <c r="J72" s="757">
        <f t="shared" si="98"/>
        <v>45736</v>
      </c>
      <c r="L72" s="768"/>
    </row>
    <row r="73" spans="2:18" ht="17.25" hidden="1" customHeight="1">
      <c r="B73" s="962" t="s">
        <v>6509</v>
      </c>
      <c r="C73" s="942" t="s">
        <v>6921</v>
      </c>
      <c r="D73" s="942">
        <v>45761</v>
      </c>
      <c r="E73" s="757">
        <f t="shared" ref="E73:E76" si="131">D73+5</f>
        <v>45766</v>
      </c>
      <c r="F73" s="757">
        <f t="shared" ref="F73:F76" si="132">D73+11</f>
        <v>45772</v>
      </c>
      <c r="G73" s="757">
        <f t="shared" ref="G73:G76" si="133">D73+15</f>
        <v>45776</v>
      </c>
      <c r="H73" s="757">
        <f t="shared" ref="H73:H76" si="134">D73+18</f>
        <v>45779</v>
      </c>
      <c r="I73" s="751"/>
      <c r="J73" s="757">
        <f t="shared" si="98"/>
        <v>45743</v>
      </c>
      <c r="L73" s="768"/>
    </row>
    <row r="74" spans="2:18" ht="17.25" hidden="1" customHeight="1">
      <c r="B74" s="962" t="s">
        <v>6522</v>
      </c>
      <c r="C74" s="942" t="s">
        <v>6922</v>
      </c>
      <c r="D74" s="942">
        <v>45768</v>
      </c>
      <c r="E74" s="757">
        <f t="shared" si="131"/>
        <v>45773</v>
      </c>
      <c r="F74" s="871" t="s">
        <v>283</v>
      </c>
      <c r="G74" s="757">
        <f t="shared" si="133"/>
        <v>45783</v>
      </c>
      <c r="H74" s="757">
        <f t="shared" si="134"/>
        <v>45786</v>
      </c>
      <c r="I74" s="751"/>
      <c r="J74" s="757">
        <f t="shared" si="98"/>
        <v>45750</v>
      </c>
      <c r="L74" s="768"/>
    </row>
    <row r="75" spans="2:18" ht="17.25" hidden="1" customHeight="1">
      <c r="B75" s="1047" t="s">
        <v>307</v>
      </c>
      <c r="C75" s="942" t="s">
        <v>6923</v>
      </c>
      <c r="D75" s="799"/>
      <c r="E75" s="799"/>
      <c r="F75" s="799"/>
      <c r="G75" s="799"/>
      <c r="H75" s="799"/>
      <c r="I75" s="751"/>
      <c r="J75" s="757">
        <f t="shared" si="98"/>
        <v>45757</v>
      </c>
      <c r="L75" s="768"/>
    </row>
    <row r="76" spans="2:18" ht="17.25" hidden="1" customHeight="1">
      <c r="B76" s="962" t="s">
        <v>5271</v>
      </c>
      <c r="C76" s="942" t="s">
        <v>6924</v>
      </c>
      <c r="D76" s="942">
        <v>45772</v>
      </c>
      <c r="E76" s="757">
        <f t="shared" si="131"/>
        <v>45777</v>
      </c>
      <c r="F76" s="757">
        <f t="shared" si="132"/>
        <v>45783</v>
      </c>
      <c r="G76" s="757">
        <f t="shared" si="133"/>
        <v>45787</v>
      </c>
      <c r="H76" s="757">
        <f t="shared" si="134"/>
        <v>45790</v>
      </c>
      <c r="I76" s="751"/>
      <c r="J76" s="757">
        <f t="shared" si="98"/>
        <v>45764</v>
      </c>
      <c r="L76" s="768"/>
    </row>
    <row r="77" spans="2:18" ht="17.25" hidden="1" customHeight="1">
      <c r="B77" s="962" t="s">
        <v>5237</v>
      </c>
      <c r="C77" s="942" t="s">
        <v>6925</v>
      </c>
      <c r="D77" s="942">
        <v>45777</v>
      </c>
      <c r="E77" s="757">
        <f t="shared" ref="E77" si="135">D77+5</f>
        <v>45782</v>
      </c>
      <c r="F77" s="959" t="s">
        <v>283</v>
      </c>
      <c r="G77" s="757">
        <f t="shared" ref="G77" si="136">D77+15</f>
        <v>45792</v>
      </c>
      <c r="H77" s="757">
        <f t="shared" ref="H77" si="137">D77+18</f>
        <v>45795</v>
      </c>
      <c r="I77" s="751"/>
      <c r="J77" s="757">
        <f t="shared" si="98"/>
        <v>45771</v>
      </c>
      <c r="L77" s="768"/>
    </row>
    <row r="78" spans="2:18" ht="17.25" hidden="1" customHeight="1">
      <c r="B78" s="1047" t="s">
        <v>307</v>
      </c>
      <c r="C78" s="942" t="s">
        <v>6926</v>
      </c>
      <c r="D78" s="799"/>
      <c r="E78" s="799"/>
      <c r="F78" s="799"/>
      <c r="G78" s="799"/>
      <c r="H78" s="799"/>
      <c r="I78" s="751"/>
      <c r="J78" s="757">
        <f t="shared" si="98"/>
        <v>45778</v>
      </c>
      <c r="L78" s="768"/>
    </row>
    <row r="79" spans="2:18" ht="17.25" hidden="1" customHeight="1">
      <c r="B79" s="147" t="s">
        <v>464</v>
      </c>
      <c r="C79" s="155"/>
      <c r="D79" s="155"/>
      <c r="E79" s="155"/>
      <c r="F79" s="155"/>
      <c r="G79" s="155"/>
      <c r="H79" s="155"/>
      <c r="I79" s="418"/>
      <c r="J79" s="418"/>
      <c r="K79" s="418"/>
      <c r="L79" s="418"/>
    </row>
    <row r="80" spans="2:18" ht="17.25" hidden="1" customHeight="1">
      <c r="B80" s="147"/>
      <c r="C80" s="155"/>
      <c r="D80" s="155"/>
      <c r="E80" s="155"/>
      <c r="F80" s="155"/>
      <c r="G80" s="155"/>
      <c r="H80" s="155"/>
      <c r="I80" s="418"/>
      <c r="J80" s="418"/>
      <c r="K80" s="418"/>
      <c r="L80" s="418"/>
      <c r="M80" s="418"/>
      <c r="N80" s="428"/>
      <c r="O80" s="180"/>
      <c r="P80" s="147"/>
      <c r="Q80" s="147"/>
      <c r="R80" s="147"/>
    </row>
    <row r="81" spans="1:18" ht="17.25" customHeight="1">
      <c r="A81" s="310"/>
      <c r="C81" s="155"/>
      <c r="D81" s="155"/>
      <c r="E81" s="155"/>
      <c r="F81" s="147"/>
      <c r="G81" s="147"/>
      <c r="H81" s="147"/>
      <c r="I81" s="147"/>
      <c r="J81" s="147"/>
      <c r="K81" s="147"/>
      <c r="L81" s="147"/>
      <c r="M81" s="147"/>
      <c r="N81" s="180"/>
      <c r="O81" s="147"/>
      <c r="P81" s="147"/>
      <c r="Q81" s="147"/>
      <c r="R81" s="147"/>
    </row>
    <row r="82" spans="1:18" ht="50.1" customHeight="1">
      <c r="A82" s="310"/>
      <c r="B82" s="1589" t="s">
        <v>6849</v>
      </c>
      <c r="C82" s="1590"/>
      <c r="D82" s="1640" t="s">
        <v>247</v>
      </c>
      <c r="E82" s="1148" t="s">
        <v>209</v>
      </c>
      <c r="F82" s="1147" t="s">
        <v>65</v>
      </c>
      <c r="G82" s="1147" t="s">
        <v>176</v>
      </c>
      <c r="H82" s="1147" t="s">
        <v>51</v>
      </c>
      <c r="I82" s="1147" t="s">
        <v>114</v>
      </c>
      <c r="J82" s="1147" t="s">
        <v>103</v>
      </c>
      <c r="K82" s="1147" t="s">
        <v>97</v>
      </c>
      <c r="L82" s="1199"/>
      <c r="M82" s="1180"/>
    </row>
    <row r="83" spans="1:18" ht="20.100000000000001" customHeight="1">
      <c r="A83" s="310"/>
      <c r="B83" s="1148" t="s">
        <v>249</v>
      </c>
      <c r="C83" s="1148" t="s">
        <v>250</v>
      </c>
      <c r="D83" s="1641"/>
      <c r="E83" s="1149" t="s">
        <v>134</v>
      </c>
      <c r="F83" s="1149" t="s">
        <v>77</v>
      </c>
      <c r="G83" s="1239" t="s">
        <v>56</v>
      </c>
      <c r="H83" s="1239" t="s">
        <v>67</v>
      </c>
      <c r="I83" s="1239" t="s">
        <v>141</v>
      </c>
      <c r="J83" s="1239" t="s">
        <v>387</v>
      </c>
      <c r="K83" s="1239" t="s">
        <v>3212</v>
      </c>
      <c r="L83" s="1199"/>
      <c r="M83" s="1147" t="s">
        <v>252</v>
      </c>
    </row>
    <row r="84" spans="1:18" ht="17.25" hidden="1" customHeight="1">
      <c r="B84" s="1308" t="s">
        <v>5207</v>
      </c>
      <c r="C84" s="1154" t="s">
        <v>6927</v>
      </c>
      <c r="D84" s="1154">
        <v>45791</v>
      </c>
      <c r="E84" s="1151">
        <f>D84+7</f>
        <v>45798</v>
      </c>
      <c r="F84" s="1151">
        <f>E84+4</f>
        <v>45802</v>
      </c>
      <c r="G84" s="1151">
        <f>F84+2</f>
        <v>45804</v>
      </c>
      <c r="H84" s="1151">
        <f>G84+4</f>
        <v>45808</v>
      </c>
      <c r="I84" s="1151">
        <f>H84+4</f>
        <v>45812</v>
      </c>
      <c r="J84" s="1151">
        <f>I84+2</f>
        <v>45814</v>
      </c>
      <c r="K84" s="1151">
        <f>J84+3</f>
        <v>45817</v>
      </c>
      <c r="L84" s="1199"/>
      <c r="M84" s="1151"/>
    </row>
    <row r="85" spans="1:18" ht="17.25" hidden="1" customHeight="1">
      <c r="B85" s="1308" t="s">
        <v>6928</v>
      </c>
      <c r="C85" s="1154" t="s">
        <v>6929</v>
      </c>
      <c r="D85" s="1154">
        <v>45806</v>
      </c>
      <c r="E85" s="1151">
        <f t="shared" ref="E85:E90" si="138">D85+7</f>
        <v>45813</v>
      </c>
      <c r="F85" s="1177" t="s">
        <v>283</v>
      </c>
      <c r="G85" s="1177" t="s">
        <v>283</v>
      </c>
      <c r="H85" s="1177" t="s">
        <v>283</v>
      </c>
      <c r="I85" s="1151">
        <v>45813</v>
      </c>
      <c r="J85" s="1177" t="s">
        <v>283</v>
      </c>
      <c r="K85" s="1177" t="s">
        <v>283</v>
      </c>
      <c r="L85" s="1199"/>
      <c r="M85" s="1151"/>
    </row>
    <row r="86" spans="1:18" ht="17.25" hidden="1" customHeight="1">
      <c r="B86" s="1308" t="s">
        <v>5261</v>
      </c>
      <c r="C86" s="1154" t="s">
        <v>6930</v>
      </c>
      <c r="D86" s="1154">
        <v>45806</v>
      </c>
      <c r="E86" s="1151">
        <f t="shared" si="138"/>
        <v>45813</v>
      </c>
      <c r="F86" s="1151">
        <f t="shared" ref="F86:F90" si="139">E86+4</f>
        <v>45817</v>
      </c>
      <c r="G86" s="1151">
        <f t="shared" ref="G86:G90" si="140">F86+2</f>
        <v>45819</v>
      </c>
      <c r="H86" s="1151">
        <f t="shared" ref="H86:I90" si="141">G86+4</f>
        <v>45823</v>
      </c>
      <c r="I86" s="1151">
        <f t="shared" si="141"/>
        <v>45827</v>
      </c>
      <c r="J86" s="1151">
        <f t="shared" ref="J86:J90" si="142">I86+2</f>
        <v>45829</v>
      </c>
      <c r="K86" s="1151">
        <f t="shared" ref="K86:K90" si="143">J86+3</f>
        <v>45832</v>
      </c>
      <c r="L86" s="1199"/>
      <c r="M86" s="1151"/>
    </row>
    <row r="87" spans="1:18" ht="17.25" hidden="1" customHeight="1">
      <c r="B87" s="1308" t="s">
        <v>5314</v>
      </c>
      <c r="C87" s="1154" t="s">
        <v>6931</v>
      </c>
      <c r="D87" s="1154">
        <v>45814</v>
      </c>
      <c r="E87" s="1151">
        <f t="shared" si="138"/>
        <v>45821</v>
      </c>
      <c r="F87" s="1151">
        <f t="shared" si="139"/>
        <v>45825</v>
      </c>
      <c r="G87" s="1151">
        <f t="shared" si="140"/>
        <v>45827</v>
      </c>
      <c r="H87" s="1151">
        <f t="shared" si="141"/>
        <v>45831</v>
      </c>
      <c r="I87" s="1151">
        <f t="shared" si="141"/>
        <v>45835</v>
      </c>
      <c r="J87" s="1151">
        <f t="shared" si="142"/>
        <v>45837</v>
      </c>
      <c r="K87" s="1151">
        <f t="shared" si="143"/>
        <v>45840</v>
      </c>
      <c r="L87" s="1199"/>
      <c r="M87" s="1151"/>
    </row>
    <row r="88" spans="1:18" ht="17.25" hidden="1" customHeight="1">
      <c r="B88" s="1308" t="s">
        <v>5263</v>
      </c>
      <c r="C88" s="1154" t="s">
        <v>6932</v>
      </c>
      <c r="D88" s="1154">
        <v>45838</v>
      </c>
      <c r="E88" s="1177" t="s">
        <v>283</v>
      </c>
      <c r="F88" s="1177" t="s">
        <v>283</v>
      </c>
      <c r="G88" s="1151">
        <v>45842</v>
      </c>
      <c r="H88" s="1177" t="s">
        <v>283</v>
      </c>
      <c r="I88" s="1177" t="s">
        <v>283</v>
      </c>
      <c r="J88" s="1177" t="s">
        <v>283</v>
      </c>
      <c r="K88" s="1177" t="s">
        <v>283</v>
      </c>
      <c r="L88" s="1199"/>
      <c r="M88" s="1151"/>
    </row>
    <row r="89" spans="1:18" ht="17.25" hidden="1" customHeight="1">
      <c r="B89" s="1382" t="s">
        <v>307</v>
      </c>
      <c r="C89" s="1154" t="s">
        <v>6933</v>
      </c>
      <c r="D89" s="1156"/>
      <c r="E89" s="1156"/>
      <c r="F89" s="1156"/>
      <c r="G89" s="1156"/>
      <c r="H89" s="1156"/>
      <c r="I89" s="1156"/>
      <c r="J89" s="1156"/>
      <c r="K89" s="1156"/>
      <c r="L89" s="1199"/>
      <c r="M89" s="1151"/>
    </row>
    <row r="90" spans="1:18" ht="17.25" hidden="1" customHeight="1">
      <c r="B90" s="1308" t="s">
        <v>6506</v>
      </c>
      <c r="C90" s="1154" t="s">
        <v>6934</v>
      </c>
      <c r="D90" s="1154">
        <v>45838</v>
      </c>
      <c r="E90" s="1151">
        <f t="shared" si="138"/>
        <v>45845</v>
      </c>
      <c r="F90" s="1151">
        <f t="shared" si="139"/>
        <v>45849</v>
      </c>
      <c r="G90" s="1151">
        <f t="shared" si="140"/>
        <v>45851</v>
      </c>
      <c r="H90" s="1151">
        <f t="shared" si="141"/>
        <v>45855</v>
      </c>
      <c r="I90" s="1151">
        <f t="shared" si="141"/>
        <v>45859</v>
      </c>
      <c r="J90" s="1151">
        <f t="shared" si="142"/>
        <v>45861</v>
      </c>
      <c r="K90" s="1151">
        <f t="shared" si="143"/>
        <v>45864</v>
      </c>
      <c r="L90" s="1199"/>
      <c r="M90" s="1151"/>
    </row>
    <row r="91" spans="1:18" ht="17.25" hidden="1" customHeight="1">
      <c r="B91" s="1308" t="s">
        <v>5258</v>
      </c>
      <c r="C91" s="1154" t="s">
        <v>6935</v>
      </c>
      <c r="D91" s="1177" t="s">
        <v>283</v>
      </c>
      <c r="E91" s="1156"/>
      <c r="F91" s="1156"/>
      <c r="G91" s="1156"/>
      <c r="H91" s="1156"/>
      <c r="I91" s="1156"/>
      <c r="J91" s="1156"/>
      <c r="K91" s="1156"/>
      <c r="L91" s="1199"/>
      <c r="M91" s="1151"/>
    </row>
    <row r="92" spans="1:18" ht="17.25" hidden="1" customHeight="1">
      <c r="B92" s="1308" t="s">
        <v>6518</v>
      </c>
      <c r="C92" s="1154" t="s">
        <v>6936</v>
      </c>
      <c r="D92" s="1154">
        <v>45845</v>
      </c>
      <c r="E92" s="1151">
        <f t="shared" ref="E92:E93" si="144">D92+7</f>
        <v>45852</v>
      </c>
      <c r="F92" s="1151">
        <f t="shared" ref="F92:F93" si="145">E92+4</f>
        <v>45856</v>
      </c>
      <c r="G92" s="1151">
        <f t="shared" ref="G92:G93" si="146">F92+2</f>
        <v>45858</v>
      </c>
      <c r="H92" s="1151">
        <f t="shared" ref="H92:H93" si="147">G92+4</f>
        <v>45862</v>
      </c>
      <c r="I92" s="1151">
        <f t="shared" ref="I92:I93" si="148">H92+4</f>
        <v>45866</v>
      </c>
      <c r="J92" s="1151">
        <f t="shared" ref="J92:J93" si="149">I92+2</f>
        <v>45868</v>
      </c>
      <c r="K92" s="1151">
        <f t="shared" ref="K92:K93" si="150">J92+3</f>
        <v>45871</v>
      </c>
      <c r="L92" s="1199"/>
      <c r="M92" s="1151"/>
    </row>
    <row r="93" spans="1:18" ht="17.25" hidden="1" customHeight="1">
      <c r="B93" s="1308" t="s">
        <v>6548</v>
      </c>
      <c r="C93" s="1154" t="s">
        <v>6937</v>
      </c>
      <c r="D93" s="1154">
        <v>45854</v>
      </c>
      <c r="E93" s="1151">
        <f t="shared" si="144"/>
        <v>45861</v>
      </c>
      <c r="F93" s="1151">
        <f t="shared" si="145"/>
        <v>45865</v>
      </c>
      <c r="G93" s="1151">
        <f t="shared" si="146"/>
        <v>45867</v>
      </c>
      <c r="H93" s="1151">
        <f t="shared" si="147"/>
        <v>45871</v>
      </c>
      <c r="I93" s="1151">
        <f t="shared" si="148"/>
        <v>45875</v>
      </c>
      <c r="J93" s="1151">
        <f t="shared" si="149"/>
        <v>45877</v>
      </c>
      <c r="K93" s="1151">
        <f t="shared" si="150"/>
        <v>45880</v>
      </c>
      <c r="L93" s="1199"/>
      <c r="M93" s="1151"/>
    </row>
    <row r="94" spans="1:18" ht="17.25" hidden="1" customHeight="1">
      <c r="B94" s="1308" t="s">
        <v>5848</v>
      </c>
      <c r="C94" s="1154" t="s">
        <v>6938</v>
      </c>
      <c r="D94" s="1154">
        <v>45860</v>
      </c>
      <c r="E94" s="1177" t="s">
        <v>283</v>
      </c>
      <c r="F94" s="1177" t="s">
        <v>283</v>
      </c>
      <c r="G94" s="1177" t="s">
        <v>283</v>
      </c>
      <c r="H94" s="1177" t="s">
        <v>283</v>
      </c>
      <c r="I94" s="1177" t="s">
        <v>283</v>
      </c>
      <c r="J94" s="1177" t="s">
        <v>283</v>
      </c>
      <c r="K94" s="1177" t="s">
        <v>283</v>
      </c>
      <c r="L94" s="1199"/>
      <c r="M94" s="1151"/>
    </row>
    <row r="95" spans="1:18" ht="17.25" hidden="1" customHeight="1">
      <c r="A95" s="329" t="s">
        <v>6939</v>
      </c>
      <c r="B95" s="1385" t="s">
        <v>5280</v>
      </c>
      <c r="C95" s="1154" t="s">
        <v>6940</v>
      </c>
      <c r="D95" s="1154">
        <v>45883</v>
      </c>
      <c r="E95" s="1177" t="s">
        <v>283</v>
      </c>
      <c r="F95" s="1151">
        <v>45891</v>
      </c>
      <c r="G95" s="1151">
        <f t="shared" ref="G95" si="151">F95+2</f>
        <v>45893</v>
      </c>
      <c r="H95" s="1151">
        <f t="shared" ref="H95" si="152">G95+4</f>
        <v>45897</v>
      </c>
      <c r="I95" s="1151">
        <f t="shared" ref="I95" si="153">H95+4</f>
        <v>45901</v>
      </c>
      <c r="J95" s="1151">
        <f t="shared" ref="J95" si="154">I95+2</f>
        <v>45903</v>
      </c>
      <c r="K95" s="1151">
        <f t="shared" ref="K95" si="155">J95+3</f>
        <v>45906</v>
      </c>
      <c r="L95" s="1199"/>
      <c r="M95" s="1151"/>
    </row>
    <row r="96" spans="1:18" ht="17.25" hidden="1" customHeight="1">
      <c r="B96" s="1308" t="s">
        <v>5293</v>
      </c>
      <c r="C96" s="1154" t="s">
        <v>6941</v>
      </c>
      <c r="D96" s="1154">
        <v>45877</v>
      </c>
      <c r="E96" s="1151">
        <f t="shared" ref="E96:E98" si="156">D96+7</f>
        <v>45884</v>
      </c>
      <c r="F96" s="1177" t="s">
        <v>283</v>
      </c>
      <c r="G96" s="1177" t="s">
        <v>283</v>
      </c>
      <c r="H96" s="1177" t="s">
        <v>283</v>
      </c>
      <c r="I96" s="1177" t="s">
        <v>283</v>
      </c>
      <c r="J96" s="1177" t="s">
        <v>283</v>
      </c>
      <c r="K96" s="1177" t="s">
        <v>283</v>
      </c>
      <c r="L96" s="1199"/>
      <c r="M96" s="1151"/>
    </row>
    <row r="97" spans="1:13" ht="17.25" hidden="1" customHeight="1">
      <c r="B97" s="1308" t="s">
        <v>6522</v>
      </c>
      <c r="C97" s="1154" t="s">
        <v>6942</v>
      </c>
      <c r="D97" s="1154">
        <v>45886</v>
      </c>
      <c r="E97" s="1177" t="s">
        <v>283</v>
      </c>
      <c r="F97" s="1156"/>
      <c r="G97" s="1156"/>
      <c r="H97" s="1156"/>
      <c r="I97" s="1156"/>
      <c r="J97" s="1156"/>
      <c r="K97" s="1156"/>
      <c r="L97" s="1199"/>
      <c r="M97" s="1151"/>
    </row>
    <row r="98" spans="1:13" ht="17.25" hidden="1" customHeight="1">
      <c r="B98" s="1308" t="s">
        <v>6943</v>
      </c>
      <c r="C98" s="1154" t="s">
        <v>6944</v>
      </c>
      <c r="D98" s="1154">
        <v>45889</v>
      </c>
      <c r="E98" s="1151">
        <f t="shared" si="156"/>
        <v>45896</v>
      </c>
      <c r="F98" s="1177" t="s">
        <v>283</v>
      </c>
      <c r="G98" s="1177" t="s">
        <v>283</v>
      </c>
      <c r="H98" s="1177" t="s">
        <v>283</v>
      </c>
      <c r="I98" s="1177" t="s">
        <v>283</v>
      </c>
      <c r="J98" s="1177" t="s">
        <v>283</v>
      </c>
      <c r="K98" s="1177" t="s">
        <v>283</v>
      </c>
      <c r="L98" s="1199"/>
      <c r="M98" s="1151"/>
    </row>
    <row r="99" spans="1:13" ht="17.25" hidden="1" customHeight="1">
      <c r="A99" s="329" t="s">
        <v>5293</v>
      </c>
      <c r="B99" s="1308" t="s">
        <v>5237</v>
      </c>
      <c r="C99" s="1154" t="s">
        <v>6945</v>
      </c>
      <c r="D99" s="1154">
        <v>45898</v>
      </c>
      <c r="E99" s="1151">
        <f t="shared" ref="E99" si="157">D99+7</f>
        <v>45905</v>
      </c>
      <c r="F99" s="1151">
        <f t="shared" ref="F99" si="158">E99+4</f>
        <v>45909</v>
      </c>
      <c r="G99" s="1151">
        <f t="shared" ref="G99" si="159">F99+2</f>
        <v>45911</v>
      </c>
      <c r="H99" s="1151">
        <f t="shared" ref="H99" si="160">G99+4</f>
        <v>45915</v>
      </c>
      <c r="I99" s="1151">
        <f t="shared" ref="I99" si="161">H99+4</f>
        <v>45919</v>
      </c>
      <c r="J99" s="1151">
        <f t="shared" ref="J99" si="162">I99+2</f>
        <v>45921</v>
      </c>
      <c r="K99" s="1151">
        <f t="shared" ref="K99" si="163">J99+3</f>
        <v>45924</v>
      </c>
      <c r="L99" s="1199"/>
      <c r="M99" s="1151"/>
    </row>
    <row r="100" spans="1:13" ht="17.25" hidden="1" customHeight="1">
      <c r="B100" s="1308" t="s">
        <v>5207</v>
      </c>
      <c r="C100" s="1154" t="s">
        <v>6946</v>
      </c>
      <c r="D100" s="1177" t="s">
        <v>283</v>
      </c>
      <c r="E100" s="1156"/>
      <c r="F100" s="1195"/>
      <c r="G100" s="1195"/>
      <c r="H100" s="1195"/>
      <c r="I100" s="1195"/>
      <c r="J100" s="1195"/>
      <c r="K100" s="1195"/>
      <c r="L100" s="1199"/>
      <c r="M100" s="1151"/>
    </row>
    <row r="101" spans="1:13" ht="17.25" hidden="1" customHeight="1">
      <c r="B101" s="1308" t="s">
        <v>5218</v>
      </c>
      <c r="C101" s="1154" t="s">
        <v>6947</v>
      </c>
      <c r="D101" s="1154">
        <v>45916</v>
      </c>
      <c r="E101" s="1177" t="s">
        <v>283</v>
      </c>
      <c r="F101" s="1177" t="s">
        <v>283</v>
      </c>
      <c r="G101" s="1177" t="s">
        <v>283</v>
      </c>
      <c r="H101" s="1177" t="s">
        <v>283</v>
      </c>
      <c r="I101" s="1177" t="s">
        <v>283</v>
      </c>
      <c r="J101" s="1177" t="s">
        <v>283</v>
      </c>
      <c r="K101" s="1177" t="s">
        <v>283</v>
      </c>
      <c r="L101" s="1199"/>
      <c r="M101" s="1151"/>
    </row>
    <row r="102" spans="1:13" ht="17.25" hidden="1" customHeight="1">
      <c r="B102" s="1308" t="s">
        <v>5261</v>
      </c>
      <c r="C102" s="1154" t="s">
        <v>6948</v>
      </c>
      <c r="D102" s="1154">
        <v>45929</v>
      </c>
      <c r="E102" s="1151">
        <f t="shared" ref="E102" si="164">D102+7</f>
        <v>45936</v>
      </c>
      <c r="F102" s="1151">
        <f t="shared" ref="F102" si="165">E102+4</f>
        <v>45940</v>
      </c>
      <c r="G102" s="1151">
        <f t="shared" ref="G102" si="166">F102+2</f>
        <v>45942</v>
      </c>
      <c r="H102" s="1151">
        <f t="shared" ref="H102" si="167">G102+4</f>
        <v>45946</v>
      </c>
      <c r="I102" s="1151">
        <f t="shared" ref="I102" si="168">H102+4</f>
        <v>45950</v>
      </c>
      <c r="J102" s="1151">
        <f t="shared" ref="J102" si="169">I102+2</f>
        <v>45952</v>
      </c>
      <c r="K102" s="1151">
        <f t="shared" ref="K102" si="170">J102+3</f>
        <v>45955</v>
      </c>
      <c r="L102" s="1199"/>
      <c r="M102" s="1151"/>
    </row>
    <row r="103" spans="1:13" ht="17.25" hidden="1" customHeight="1">
      <c r="B103" s="1308" t="s">
        <v>5314</v>
      </c>
      <c r="C103" s="1154" t="s">
        <v>6949</v>
      </c>
      <c r="D103" s="1154">
        <v>45930</v>
      </c>
      <c r="E103" s="1177" t="s">
        <v>283</v>
      </c>
      <c r="F103" s="1177" t="s">
        <v>283</v>
      </c>
      <c r="G103" s="1177" t="s">
        <v>283</v>
      </c>
      <c r="H103" s="1177" t="s">
        <v>283</v>
      </c>
      <c r="I103" s="1177" t="s">
        <v>283</v>
      </c>
      <c r="J103" s="1177" t="s">
        <v>283</v>
      </c>
      <c r="K103" s="1177" t="s">
        <v>283</v>
      </c>
      <c r="L103" s="1199"/>
      <c r="M103" s="1151"/>
    </row>
    <row r="104" spans="1:13" ht="17.25" hidden="1" customHeight="1">
      <c r="B104" s="1308" t="s">
        <v>5703</v>
      </c>
      <c r="C104" s="1154" t="s">
        <v>6950</v>
      </c>
      <c r="D104" s="1154">
        <v>45958</v>
      </c>
      <c r="E104" s="1151">
        <f t="shared" ref="E104:E106" si="171">D104+7</f>
        <v>45965</v>
      </c>
      <c r="F104" s="1177" t="s">
        <v>283</v>
      </c>
      <c r="G104" s="1177" t="s">
        <v>283</v>
      </c>
      <c r="H104" s="1177" t="s">
        <v>283</v>
      </c>
      <c r="I104" s="1177" t="s">
        <v>283</v>
      </c>
      <c r="J104" s="1177" t="s">
        <v>283</v>
      </c>
      <c r="K104" s="1177" t="s">
        <v>283</v>
      </c>
      <c r="L104" s="1199"/>
      <c r="M104" s="1151">
        <v>41</v>
      </c>
    </row>
    <row r="105" spans="1:13" ht="17.25" hidden="1" customHeight="1">
      <c r="A105" s="382" t="s">
        <v>5732</v>
      </c>
      <c r="B105" s="1383" t="s">
        <v>307</v>
      </c>
      <c r="C105" s="1154" t="s">
        <v>6951</v>
      </c>
      <c r="D105" s="1160">
        <v>45946</v>
      </c>
      <c r="E105" s="1160">
        <f t="shared" si="171"/>
        <v>45953</v>
      </c>
      <c r="F105" s="1160">
        <f t="shared" ref="F105" si="172">E105+4</f>
        <v>45957</v>
      </c>
      <c r="G105" s="1160">
        <f t="shared" ref="G105" si="173">F105+2</f>
        <v>45959</v>
      </c>
      <c r="H105" s="1160">
        <f t="shared" ref="H105" si="174">G105+4</f>
        <v>45963</v>
      </c>
      <c r="I105" s="1160">
        <f t="shared" ref="I105" si="175">H105+4</f>
        <v>45967</v>
      </c>
      <c r="J105" s="1160">
        <f t="shared" ref="J105" si="176">I105+2</f>
        <v>45969</v>
      </c>
      <c r="K105" s="1160">
        <f t="shared" ref="K105" si="177">J105+3</f>
        <v>45972</v>
      </c>
      <c r="L105" s="1199"/>
      <c r="M105" s="1151">
        <v>42</v>
      </c>
    </row>
    <row r="106" spans="1:13" ht="17.25" hidden="1" customHeight="1">
      <c r="B106" s="1308" t="s">
        <v>6506</v>
      </c>
      <c r="C106" s="1154" t="s">
        <v>6952</v>
      </c>
      <c r="D106" s="1154">
        <v>45958</v>
      </c>
      <c r="E106" s="1151">
        <f t="shared" si="171"/>
        <v>45965</v>
      </c>
      <c r="F106" s="1177" t="s">
        <v>283</v>
      </c>
      <c r="G106" s="1177" t="s">
        <v>283</v>
      </c>
      <c r="H106" s="1177" t="s">
        <v>283</v>
      </c>
      <c r="I106" s="1177" t="s">
        <v>283</v>
      </c>
      <c r="J106" s="1177" t="s">
        <v>283</v>
      </c>
      <c r="K106" s="1177" t="s">
        <v>283</v>
      </c>
      <c r="L106" s="1199"/>
      <c r="M106" s="1151">
        <v>43</v>
      </c>
    </row>
    <row r="107" spans="1:13" ht="17.25" hidden="1" customHeight="1">
      <c r="B107" s="1308" t="s">
        <v>6518</v>
      </c>
      <c r="C107" s="1154" t="s">
        <v>6953</v>
      </c>
      <c r="D107" s="1177" t="s">
        <v>283</v>
      </c>
      <c r="E107" s="1151">
        <v>45965</v>
      </c>
      <c r="F107" s="1151">
        <v>45968</v>
      </c>
      <c r="G107" s="1151">
        <f>F107+2</f>
        <v>45970</v>
      </c>
      <c r="H107" s="1151">
        <f>G107+5</f>
        <v>45975</v>
      </c>
      <c r="I107" s="1151">
        <f>H107+3</f>
        <v>45978</v>
      </c>
      <c r="J107" s="1151">
        <f>I107+4</f>
        <v>45982</v>
      </c>
      <c r="K107" s="1151">
        <f>J107+4</f>
        <v>45986</v>
      </c>
      <c r="L107" s="1199"/>
      <c r="M107" s="1151">
        <v>44</v>
      </c>
    </row>
    <row r="108" spans="1:13" ht="17.25" hidden="1" customHeight="1">
      <c r="B108" s="1308" t="s">
        <v>5258</v>
      </c>
      <c r="C108" s="1154" t="s">
        <v>6954</v>
      </c>
      <c r="D108" s="1154">
        <v>45979</v>
      </c>
      <c r="E108" s="1151">
        <f>D108+6</f>
        <v>45985</v>
      </c>
      <c r="F108" s="1151">
        <f t="shared" ref="F108" si="178">E108+4</f>
        <v>45989</v>
      </c>
      <c r="G108" s="1151">
        <f t="shared" ref="G108" si="179">F108+2</f>
        <v>45991</v>
      </c>
      <c r="H108" s="1151">
        <f>G108+5</f>
        <v>45996</v>
      </c>
      <c r="I108" s="1151">
        <f>H108+3</f>
        <v>45999</v>
      </c>
      <c r="J108" s="1151">
        <f>I108+4</f>
        <v>46003</v>
      </c>
      <c r="K108" s="1151">
        <f>J108+4</f>
        <v>46007</v>
      </c>
      <c r="L108" s="1199"/>
      <c r="M108" s="1151">
        <v>46</v>
      </c>
    </row>
    <row r="109" spans="1:13" ht="17.25" hidden="1" customHeight="1">
      <c r="B109" s="1308" t="s">
        <v>6548</v>
      </c>
      <c r="C109" s="1154" t="s">
        <v>6955</v>
      </c>
      <c r="D109" s="1154">
        <v>45984</v>
      </c>
      <c r="E109" s="1151">
        <f>D109+6</f>
        <v>45990</v>
      </c>
      <c r="F109" s="1177" t="s">
        <v>283</v>
      </c>
      <c r="G109" s="1177" t="s">
        <v>283</v>
      </c>
      <c r="H109" s="1177" t="s">
        <v>283</v>
      </c>
      <c r="I109" s="1151">
        <v>45999</v>
      </c>
      <c r="J109" s="1151">
        <f>I109+4</f>
        <v>46003</v>
      </c>
      <c r="K109" s="1177" t="s">
        <v>283</v>
      </c>
      <c r="L109" s="1199"/>
      <c r="M109" s="1151">
        <v>47</v>
      </c>
    </row>
    <row r="110" spans="1:13" ht="17.25" hidden="1" customHeight="1">
      <c r="A110" s="382" t="s">
        <v>6386</v>
      </c>
      <c r="B110" s="1383" t="s">
        <v>307</v>
      </c>
      <c r="C110" s="1154" t="s">
        <v>6956</v>
      </c>
      <c r="D110" s="1156">
        <v>45986</v>
      </c>
      <c r="E110" s="1156">
        <f t="shared" ref="E110" si="180">D110+7</f>
        <v>45993</v>
      </c>
      <c r="F110" s="1156">
        <f t="shared" ref="F110" si="181">E110+4</f>
        <v>45997</v>
      </c>
      <c r="G110" s="1156">
        <f t="shared" ref="G110" si="182">F110+2</f>
        <v>45999</v>
      </c>
      <c r="H110" s="1156">
        <f t="shared" ref="H110" si="183">G110+4</f>
        <v>46003</v>
      </c>
      <c r="I110" s="1156">
        <f t="shared" ref="I110" si="184">H110+4</f>
        <v>46007</v>
      </c>
      <c r="J110" s="1156">
        <f t="shared" ref="J110" si="185">I110+2</f>
        <v>46009</v>
      </c>
      <c r="K110" s="1156">
        <f t="shared" ref="K110" si="186">J110+3</f>
        <v>46012</v>
      </c>
      <c r="L110" s="1199"/>
      <c r="M110" s="1151">
        <v>48</v>
      </c>
    </row>
    <row r="111" spans="1:13" ht="17.25" hidden="1" customHeight="1">
      <c r="B111" s="1308" t="s">
        <v>5734</v>
      </c>
      <c r="C111" s="1154" t="s">
        <v>6957</v>
      </c>
      <c r="D111" s="1154">
        <v>45998</v>
      </c>
      <c r="E111" s="1151">
        <f>D111+6</f>
        <v>46004</v>
      </c>
      <c r="F111" s="1151">
        <f t="shared" ref="F111" si="187">E111+4</f>
        <v>46008</v>
      </c>
      <c r="G111" s="1151">
        <f t="shared" ref="G111" si="188">F111+2</f>
        <v>46010</v>
      </c>
      <c r="H111" s="1151">
        <f>G111+5</f>
        <v>46015</v>
      </c>
      <c r="I111" s="1151">
        <f>H111+3</f>
        <v>46018</v>
      </c>
      <c r="J111" s="1151">
        <f t="shared" ref="J111:K113" si="189">I111+4</f>
        <v>46022</v>
      </c>
      <c r="K111" s="1151">
        <f t="shared" si="189"/>
        <v>46026</v>
      </c>
      <c r="L111" s="1199"/>
      <c r="M111" s="1151">
        <v>49</v>
      </c>
    </row>
    <row r="112" spans="1:13" ht="17.25" hidden="1" customHeight="1">
      <c r="B112" s="1308" t="s">
        <v>5742</v>
      </c>
      <c r="C112" s="1154" t="s">
        <v>6958</v>
      </c>
      <c r="D112" s="1154">
        <v>46006</v>
      </c>
      <c r="E112" s="1151">
        <f>D112+6</f>
        <v>46012</v>
      </c>
      <c r="F112" s="1177" t="s">
        <v>283</v>
      </c>
      <c r="G112" s="1177" t="s">
        <v>283</v>
      </c>
      <c r="H112" s="1151">
        <v>46017</v>
      </c>
      <c r="I112" s="1151">
        <f>H112+3</f>
        <v>46020</v>
      </c>
      <c r="J112" s="1151">
        <f t="shared" si="189"/>
        <v>46024</v>
      </c>
      <c r="K112" s="1177" t="s">
        <v>283</v>
      </c>
      <c r="L112" s="1199"/>
      <c r="M112" s="1151">
        <v>50</v>
      </c>
    </row>
    <row r="113" spans="1:13" ht="17.25" hidden="1" customHeight="1">
      <c r="B113" s="1308" t="s">
        <v>5740</v>
      </c>
      <c r="C113" s="1154" t="s">
        <v>6959</v>
      </c>
      <c r="D113" s="1154">
        <v>46011</v>
      </c>
      <c r="E113" s="1151">
        <f>D113+6</f>
        <v>46017</v>
      </c>
      <c r="F113" s="1151">
        <f t="shared" ref="F113" si="190">E113+4</f>
        <v>46021</v>
      </c>
      <c r="G113" s="1151">
        <f t="shared" ref="G113" si="191">F113+2</f>
        <v>46023</v>
      </c>
      <c r="H113" s="1151">
        <f>G113+5</f>
        <v>46028</v>
      </c>
      <c r="I113" s="1151">
        <f>H113+3</f>
        <v>46031</v>
      </c>
      <c r="J113" s="1151">
        <f t="shared" si="189"/>
        <v>46035</v>
      </c>
      <c r="K113" s="1151">
        <f t="shared" si="189"/>
        <v>46039</v>
      </c>
      <c r="L113" s="1199"/>
      <c r="M113" s="1151">
        <v>51</v>
      </c>
    </row>
    <row r="114" spans="1:13" ht="17.25" hidden="1" customHeight="1">
      <c r="A114" s="382" t="s">
        <v>6943</v>
      </c>
      <c r="B114" s="1383" t="s">
        <v>307</v>
      </c>
      <c r="C114" s="1154" t="s">
        <v>6960</v>
      </c>
      <c r="D114" s="1386">
        <v>46014</v>
      </c>
      <c r="E114" s="1386">
        <f t="shared" ref="E114" si="192">D114+7</f>
        <v>46021</v>
      </c>
      <c r="F114" s="1386">
        <f t="shared" ref="F114:F119" si="193">E114+4</f>
        <v>46025</v>
      </c>
      <c r="G114" s="1386">
        <f t="shared" ref="G114:G119" si="194">F114+2</f>
        <v>46027</v>
      </c>
      <c r="H114" s="1386">
        <f t="shared" ref="H114" si="195">G114+4</f>
        <v>46031</v>
      </c>
      <c r="I114" s="1386">
        <f t="shared" ref="I114" si="196">H114+4</f>
        <v>46035</v>
      </c>
      <c r="J114" s="1386">
        <f t="shared" ref="J114" si="197">I114+2</f>
        <v>46037</v>
      </c>
      <c r="K114" s="1386">
        <f t="shared" ref="K114" si="198">J114+3</f>
        <v>46040</v>
      </c>
      <c r="L114" s="1199"/>
      <c r="M114" s="1151">
        <v>52</v>
      </c>
    </row>
    <row r="115" spans="1:13" ht="17.25" hidden="1" customHeight="1">
      <c r="B115" s="1384" t="s">
        <v>6502</v>
      </c>
      <c r="C115" s="1154" t="s">
        <v>6961</v>
      </c>
      <c r="D115" s="1154">
        <v>46018</v>
      </c>
      <c r="E115" s="1151">
        <f t="shared" ref="E115:E119" si="199">D115+6</f>
        <v>46024</v>
      </c>
      <c r="F115" s="1177" t="s">
        <v>283</v>
      </c>
      <c r="G115" s="1151">
        <f>D115+13</f>
        <v>46031</v>
      </c>
      <c r="H115" s="1151">
        <f>G115+5</f>
        <v>46036</v>
      </c>
      <c r="I115" s="1151">
        <f>D115+21</f>
        <v>46039</v>
      </c>
      <c r="J115" s="1151">
        <f>I115+4</f>
        <v>46043</v>
      </c>
      <c r="K115" s="1151">
        <f>J115+4</f>
        <v>46047</v>
      </c>
      <c r="L115" s="1199"/>
      <c r="M115" s="1151">
        <v>1</v>
      </c>
    </row>
    <row r="116" spans="1:13" ht="17.25" hidden="1" customHeight="1">
      <c r="B116" s="1308" t="s">
        <v>6522</v>
      </c>
      <c r="C116" s="1154" t="s">
        <v>6962</v>
      </c>
      <c r="D116" s="1154">
        <v>46028</v>
      </c>
      <c r="E116" s="1151">
        <f t="shared" si="199"/>
        <v>46034</v>
      </c>
      <c r="F116" s="1177" t="s">
        <v>283</v>
      </c>
      <c r="G116" s="1177" t="s">
        <v>283</v>
      </c>
      <c r="H116" s="1177" t="s">
        <v>283</v>
      </c>
      <c r="I116" s="1151">
        <f>D116+21</f>
        <v>46049</v>
      </c>
      <c r="J116" s="1151">
        <f t="shared" ref="J116" si="200">I116+4</f>
        <v>46053</v>
      </c>
      <c r="K116" s="1177" t="s">
        <v>283</v>
      </c>
      <c r="L116" s="1199"/>
      <c r="M116" s="1151">
        <v>2</v>
      </c>
    </row>
    <row r="117" spans="1:13" ht="17.25" hidden="1" customHeight="1">
      <c r="B117" s="1308" t="s">
        <v>5302</v>
      </c>
      <c r="C117" s="1154" t="s">
        <v>6963</v>
      </c>
      <c r="D117" s="1154">
        <v>46035</v>
      </c>
      <c r="E117" s="1151">
        <f t="shared" si="199"/>
        <v>46041</v>
      </c>
      <c r="F117" s="1151">
        <f t="shared" si="193"/>
        <v>46045</v>
      </c>
      <c r="G117" s="1151">
        <f t="shared" si="194"/>
        <v>46047</v>
      </c>
      <c r="H117" s="1151">
        <f t="shared" ref="H117:H119" si="201">G117+5</f>
        <v>46052</v>
      </c>
      <c r="I117" s="1151">
        <f t="shared" ref="I117:I118" si="202">H117+3</f>
        <v>46055</v>
      </c>
      <c r="J117" s="1151">
        <f t="shared" ref="J117:K117" si="203">I117+4</f>
        <v>46059</v>
      </c>
      <c r="K117" s="1151">
        <f t="shared" si="203"/>
        <v>46063</v>
      </c>
      <c r="L117" s="1199"/>
      <c r="M117" s="1151">
        <v>3</v>
      </c>
    </row>
    <row r="118" spans="1:13" ht="17.25" hidden="1" customHeight="1">
      <c r="B118" s="1308" t="s">
        <v>5726</v>
      </c>
      <c r="C118" s="1154" t="s">
        <v>6964</v>
      </c>
      <c r="D118" s="1154">
        <v>46049</v>
      </c>
      <c r="E118" s="1151">
        <f t="shared" si="199"/>
        <v>46055</v>
      </c>
      <c r="F118" s="1151">
        <f t="shared" si="193"/>
        <v>46059</v>
      </c>
      <c r="G118" s="1151">
        <f t="shared" si="194"/>
        <v>46061</v>
      </c>
      <c r="H118" s="1151">
        <f t="shared" si="201"/>
        <v>46066</v>
      </c>
      <c r="I118" s="1151">
        <f t="shared" si="202"/>
        <v>46069</v>
      </c>
      <c r="J118" s="1151">
        <f t="shared" ref="J118:K118" si="204">I118+4</f>
        <v>46073</v>
      </c>
      <c r="K118" s="1151">
        <f t="shared" si="204"/>
        <v>46077</v>
      </c>
      <c r="L118" s="1199"/>
      <c r="M118" s="1151">
        <v>4</v>
      </c>
    </row>
    <row r="119" spans="1:13" ht="17.25" hidden="1" customHeight="1">
      <c r="B119" s="1308" t="s">
        <v>5237</v>
      </c>
      <c r="C119" s="1154" t="s">
        <v>6965</v>
      </c>
      <c r="D119" s="1154">
        <v>46054</v>
      </c>
      <c r="E119" s="1151">
        <f t="shared" si="199"/>
        <v>46060</v>
      </c>
      <c r="F119" s="1151">
        <f t="shared" si="193"/>
        <v>46064</v>
      </c>
      <c r="G119" s="1151">
        <f t="shared" si="194"/>
        <v>46066</v>
      </c>
      <c r="H119" s="1151">
        <f t="shared" si="201"/>
        <v>46071</v>
      </c>
      <c r="I119" s="1177" t="s">
        <v>283</v>
      </c>
      <c r="J119" s="1151">
        <f>D119+25</f>
        <v>46079</v>
      </c>
      <c r="K119" s="1151">
        <f t="shared" ref="K119" si="205">J119+4</f>
        <v>46083</v>
      </c>
      <c r="L119" s="1199"/>
      <c r="M119" s="1151">
        <v>5</v>
      </c>
    </row>
    <row r="120" spans="1:13" ht="17.25" hidden="1" customHeight="1">
      <c r="B120" s="1308" t="s">
        <v>5154</v>
      </c>
      <c r="C120" s="1154" t="s">
        <v>6966</v>
      </c>
      <c r="D120" s="1154">
        <v>46054</v>
      </c>
      <c r="E120" s="1151">
        <f t="shared" ref="E120:E122" si="206">D120+6</f>
        <v>46060</v>
      </c>
      <c r="F120" s="1177" t="s">
        <v>283</v>
      </c>
      <c r="G120" s="1151">
        <f>D120+13</f>
        <v>46067</v>
      </c>
      <c r="H120" s="1151">
        <f t="shared" ref="H120" si="207">G120+5</f>
        <v>46072</v>
      </c>
      <c r="I120" s="1151">
        <f>D120+21</f>
        <v>46075</v>
      </c>
      <c r="J120" s="1151">
        <f t="shared" ref="J120:J123" si="208">I120+4</f>
        <v>46079</v>
      </c>
      <c r="K120" s="1151">
        <f t="shared" ref="K120:K123" si="209">J120+4</f>
        <v>46083</v>
      </c>
      <c r="L120" s="1199"/>
      <c r="M120" s="1151">
        <v>6</v>
      </c>
    </row>
    <row r="121" spans="1:13" ht="17.25" hidden="1" customHeight="1">
      <c r="B121" s="1308" t="s">
        <v>5261</v>
      </c>
      <c r="C121" s="1154" t="s">
        <v>6967</v>
      </c>
      <c r="D121" s="1154">
        <v>46067</v>
      </c>
      <c r="E121" s="1151">
        <f t="shared" si="206"/>
        <v>46073</v>
      </c>
      <c r="F121" s="1177" t="s">
        <v>283</v>
      </c>
      <c r="G121" s="1151">
        <f>D121+13</f>
        <v>46080</v>
      </c>
      <c r="H121" s="1177" t="s">
        <v>283</v>
      </c>
      <c r="I121" s="1177" t="s">
        <v>283</v>
      </c>
      <c r="J121" s="1177" t="s">
        <v>283</v>
      </c>
      <c r="K121" s="1177" t="s">
        <v>283</v>
      </c>
      <c r="L121" s="1199"/>
      <c r="M121" s="1151">
        <v>7</v>
      </c>
    </row>
    <row r="122" spans="1:13" ht="17.25" hidden="1" customHeight="1">
      <c r="B122" s="1308" t="s">
        <v>6968</v>
      </c>
      <c r="C122" s="1154" t="s">
        <v>6969</v>
      </c>
      <c r="D122" s="1154">
        <v>46075</v>
      </c>
      <c r="E122" s="1151">
        <f t="shared" si="206"/>
        <v>46081</v>
      </c>
      <c r="F122" s="1151">
        <f t="shared" ref="F122" si="210">E122+4</f>
        <v>46085</v>
      </c>
      <c r="G122" s="1151">
        <f t="shared" ref="G122:G123" si="211">F122+2</f>
        <v>46087</v>
      </c>
      <c r="H122" s="1151">
        <f t="shared" ref="H122:H123" si="212">G122+5</f>
        <v>46092</v>
      </c>
      <c r="I122" s="1151">
        <f t="shared" ref="I122:I123" si="213">H122+3</f>
        <v>46095</v>
      </c>
      <c r="J122" s="1151">
        <f t="shared" si="208"/>
        <v>46099</v>
      </c>
      <c r="K122" s="1151">
        <f t="shared" si="209"/>
        <v>46103</v>
      </c>
      <c r="L122" s="1199"/>
      <c r="M122" s="1151">
        <v>8</v>
      </c>
    </row>
    <row r="123" spans="1:13" ht="17.25" hidden="1" customHeight="1">
      <c r="A123" s="382" t="s">
        <v>5754</v>
      </c>
      <c r="B123" s="1308" t="s">
        <v>5732</v>
      </c>
      <c r="C123" s="1154" t="s">
        <v>6970</v>
      </c>
      <c r="D123" s="1154">
        <v>46082</v>
      </c>
      <c r="E123" s="1177" t="s">
        <v>283</v>
      </c>
      <c r="F123" s="1151">
        <f>D123+10</f>
        <v>46092</v>
      </c>
      <c r="G123" s="1151">
        <f t="shared" si="211"/>
        <v>46094</v>
      </c>
      <c r="H123" s="1151">
        <f t="shared" si="212"/>
        <v>46099</v>
      </c>
      <c r="I123" s="1151">
        <f t="shared" si="213"/>
        <v>46102</v>
      </c>
      <c r="J123" s="1151">
        <f t="shared" si="208"/>
        <v>46106</v>
      </c>
      <c r="K123" s="1151">
        <f t="shared" si="209"/>
        <v>46110</v>
      </c>
      <c r="L123" s="1199"/>
      <c r="M123" s="1151">
        <v>9</v>
      </c>
    </row>
    <row r="124" spans="1:13" ht="17.25" hidden="1" customHeight="1">
      <c r="A124" s="382"/>
      <c r="B124" s="1308" t="s">
        <v>5754</v>
      </c>
      <c r="C124" s="1154" t="s">
        <v>6971</v>
      </c>
      <c r="D124" s="1154">
        <v>46093</v>
      </c>
      <c r="E124" s="1151">
        <f t="shared" ref="E124:E127" si="214">D124+6</f>
        <v>46099</v>
      </c>
      <c r="F124" s="1177" t="s">
        <v>283</v>
      </c>
      <c r="G124" s="1151">
        <f>D124+13</f>
        <v>46106</v>
      </c>
      <c r="H124" s="1151">
        <f t="shared" ref="H124:H126" si="215">G124+5</f>
        <v>46111</v>
      </c>
      <c r="I124" s="1151">
        <f t="shared" ref="I124:I128" si="216">H124+3</f>
        <v>46114</v>
      </c>
      <c r="J124" s="1151">
        <f t="shared" ref="J124:J128" si="217">I124+4</f>
        <v>46118</v>
      </c>
      <c r="K124" s="1151">
        <f t="shared" ref="K124:K126" si="218">J124+4</f>
        <v>46122</v>
      </c>
      <c r="L124" s="1199"/>
      <c r="M124" s="1151">
        <v>10</v>
      </c>
    </row>
    <row r="125" spans="1:13" ht="17.25" hidden="1" customHeight="1">
      <c r="A125" s="382"/>
      <c r="B125" s="1308" t="s">
        <v>6518</v>
      </c>
      <c r="C125" s="1154" t="s">
        <v>6972</v>
      </c>
      <c r="D125" s="1154">
        <v>46099</v>
      </c>
      <c r="E125" s="1151">
        <f t="shared" si="214"/>
        <v>46105</v>
      </c>
      <c r="F125" s="1151">
        <f t="shared" ref="F125:F126" si="219">E125+4</f>
        <v>46109</v>
      </c>
      <c r="G125" s="1151">
        <f t="shared" ref="G125:G126" si="220">F125+2</f>
        <v>46111</v>
      </c>
      <c r="H125" s="1151">
        <f t="shared" si="215"/>
        <v>46116</v>
      </c>
      <c r="I125" s="1151">
        <f t="shared" si="216"/>
        <v>46119</v>
      </c>
      <c r="J125" s="1151">
        <f t="shared" si="217"/>
        <v>46123</v>
      </c>
      <c r="K125" s="1151">
        <f t="shared" si="218"/>
        <v>46127</v>
      </c>
      <c r="L125" s="1199"/>
      <c r="M125" s="1151">
        <v>11</v>
      </c>
    </row>
    <row r="126" spans="1:13" ht="17.25" hidden="1" customHeight="1">
      <c r="A126" s="382"/>
      <c r="B126" s="1308" t="s">
        <v>5299</v>
      </c>
      <c r="C126" s="1154" t="s">
        <v>6973</v>
      </c>
      <c r="D126" s="1154">
        <v>46094</v>
      </c>
      <c r="E126" s="1151">
        <f t="shared" si="214"/>
        <v>46100</v>
      </c>
      <c r="F126" s="1151">
        <f t="shared" si="219"/>
        <v>46104</v>
      </c>
      <c r="G126" s="1151">
        <f t="shared" si="220"/>
        <v>46106</v>
      </c>
      <c r="H126" s="1151">
        <f t="shared" si="215"/>
        <v>46111</v>
      </c>
      <c r="I126" s="1151">
        <f t="shared" si="216"/>
        <v>46114</v>
      </c>
      <c r="J126" s="1151">
        <f t="shared" si="217"/>
        <v>46118</v>
      </c>
      <c r="K126" s="1151">
        <f t="shared" si="218"/>
        <v>46122</v>
      </c>
      <c r="L126" s="1199"/>
      <c r="M126" s="1151">
        <v>12</v>
      </c>
    </row>
    <row r="127" spans="1:13" ht="17.25" hidden="1" customHeight="1">
      <c r="A127" s="382"/>
      <c r="B127" s="1308" t="s">
        <v>5828</v>
      </c>
      <c r="C127" s="1154" t="s">
        <v>6974</v>
      </c>
      <c r="D127" s="1154">
        <v>46113</v>
      </c>
      <c r="E127" s="1151">
        <f t="shared" si="214"/>
        <v>46119</v>
      </c>
      <c r="F127" s="1177" t="s">
        <v>283</v>
      </c>
      <c r="G127" s="1177" t="s">
        <v>283</v>
      </c>
      <c r="H127" s="1151">
        <f>D127+18</f>
        <v>46131</v>
      </c>
      <c r="I127" s="1151">
        <f t="shared" si="216"/>
        <v>46134</v>
      </c>
      <c r="J127" s="1151">
        <f t="shared" si="217"/>
        <v>46138</v>
      </c>
      <c r="K127" s="1177" t="s">
        <v>283</v>
      </c>
      <c r="L127" s="1199"/>
      <c r="M127" s="1151">
        <v>13</v>
      </c>
    </row>
    <row r="128" spans="1:13" ht="17.25" hidden="1" customHeight="1">
      <c r="A128" s="382"/>
      <c r="B128" s="1308" t="s">
        <v>5258</v>
      </c>
      <c r="C128" s="1154" t="s">
        <v>6975</v>
      </c>
      <c r="D128" s="1154">
        <v>46109</v>
      </c>
      <c r="E128" s="1151">
        <f t="shared" ref="E128" si="221">D128+6</f>
        <v>46115</v>
      </c>
      <c r="F128" s="1151">
        <f t="shared" ref="F128" si="222">E128+4</f>
        <v>46119</v>
      </c>
      <c r="G128" s="1151">
        <f t="shared" ref="G128" si="223">F128+2</f>
        <v>46121</v>
      </c>
      <c r="H128" s="1151">
        <f t="shared" ref="H128" si="224">G128+5</f>
        <v>46126</v>
      </c>
      <c r="I128" s="1151">
        <f t="shared" si="216"/>
        <v>46129</v>
      </c>
      <c r="J128" s="1151">
        <f t="shared" si="217"/>
        <v>46133</v>
      </c>
      <c r="K128" s="1151">
        <f t="shared" ref="K128" si="225">J128+4</f>
        <v>46137</v>
      </c>
      <c r="L128" s="1199"/>
      <c r="M128" s="1151">
        <v>14</v>
      </c>
    </row>
    <row r="129" spans="1:18" ht="17.25" hidden="1" customHeight="1">
      <c r="A129" s="382"/>
      <c r="B129" s="1308" t="s">
        <v>5738</v>
      </c>
      <c r="C129" s="1154" t="s">
        <v>6976</v>
      </c>
      <c r="D129" s="1154">
        <v>46122</v>
      </c>
      <c r="E129" s="1151">
        <f t="shared" ref="E129:E132" si="226">D129+6</f>
        <v>46128</v>
      </c>
      <c r="F129" s="1151">
        <f t="shared" ref="F129:F130" si="227">E129+4</f>
        <v>46132</v>
      </c>
      <c r="G129" s="1151">
        <f t="shared" ref="G129:G130" si="228">F129+2</f>
        <v>46134</v>
      </c>
      <c r="H129" s="1151">
        <f t="shared" ref="H129:H130" si="229">G129+5</f>
        <v>46139</v>
      </c>
      <c r="I129" s="1151">
        <f t="shared" ref="I129:I132" si="230">H129+3</f>
        <v>46142</v>
      </c>
      <c r="J129" s="1151">
        <f t="shared" ref="J129:J132" si="231">I129+4</f>
        <v>46146</v>
      </c>
      <c r="K129" s="1151">
        <f t="shared" ref="K129:K131" si="232">J129+4</f>
        <v>46150</v>
      </c>
      <c r="L129" s="1199"/>
      <c r="M129" s="1151">
        <v>15</v>
      </c>
    </row>
    <row r="130" spans="1:18" ht="17.25" hidden="1" customHeight="1">
      <c r="A130" s="382" t="s">
        <v>5312</v>
      </c>
      <c r="B130" s="1308" t="s">
        <v>5734</v>
      </c>
      <c r="C130" s="1154" t="s">
        <v>6977</v>
      </c>
      <c r="D130" s="1154">
        <v>46134</v>
      </c>
      <c r="E130" s="1151">
        <f t="shared" si="226"/>
        <v>46140</v>
      </c>
      <c r="F130" s="1151">
        <f t="shared" si="227"/>
        <v>46144</v>
      </c>
      <c r="G130" s="1151">
        <f t="shared" si="228"/>
        <v>46146</v>
      </c>
      <c r="H130" s="1151">
        <f t="shared" si="229"/>
        <v>46151</v>
      </c>
      <c r="I130" s="1151">
        <f t="shared" si="230"/>
        <v>46154</v>
      </c>
      <c r="J130" s="1151">
        <f t="shared" si="231"/>
        <v>46158</v>
      </c>
      <c r="K130" s="1151">
        <f t="shared" si="232"/>
        <v>46162</v>
      </c>
      <c r="L130" s="1199"/>
      <c r="M130" s="1151">
        <v>16</v>
      </c>
    </row>
    <row r="131" spans="1:18" ht="17.25" hidden="1" customHeight="1">
      <c r="A131" s="382"/>
      <c r="B131" s="1308" t="s">
        <v>5312</v>
      </c>
      <c r="C131" s="1154" t="s">
        <v>6978</v>
      </c>
      <c r="D131" s="1177" t="s">
        <v>283</v>
      </c>
      <c r="E131" s="1151">
        <v>46160</v>
      </c>
      <c r="F131" s="1177" t="s">
        <v>283</v>
      </c>
      <c r="G131" s="1177" t="s">
        <v>283</v>
      </c>
      <c r="H131" s="1151">
        <v>46172</v>
      </c>
      <c r="I131" s="1151">
        <f t="shared" si="230"/>
        <v>46175</v>
      </c>
      <c r="J131" s="1151">
        <f t="shared" si="231"/>
        <v>46179</v>
      </c>
      <c r="K131" s="1151">
        <f t="shared" si="232"/>
        <v>46183</v>
      </c>
      <c r="L131" s="1199"/>
      <c r="M131" s="1151">
        <v>17</v>
      </c>
    </row>
    <row r="132" spans="1:18" ht="17.25" hidden="1" customHeight="1">
      <c r="A132" s="382"/>
      <c r="B132" s="1308" t="s">
        <v>5740</v>
      </c>
      <c r="C132" s="1154" t="s">
        <v>6979</v>
      </c>
      <c r="D132" s="1154">
        <v>46155</v>
      </c>
      <c r="E132" s="1151">
        <f t="shared" si="226"/>
        <v>46161</v>
      </c>
      <c r="F132" s="1177" t="s">
        <v>283</v>
      </c>
      <c r="G132" s="1177" t="s">
        <v>283</v>
      </c>
      <c r="H132" s="1151">
        <f>D132+18</f>
        <v>46173</v>
      </c>
      <c r="I132" s="1151">
        <f t="shared" si="230"/>
        <v>46176</v>
      </c>
      <c r="J132" s="1151">
        <f t="shared" si="231"/>
        <v>46180</v>
      </c>
      <c r="K132" s="1177" t="s">
        <v>283</v>
      </c>
      <c r="L132" s="1199"/>
      <c r="M132" s="1151">
        <v>18</v>
      </c>
    </row>
    <row r="133" spans="1:18" ht="17.25" hidden="1" customHeight="1">
      <c r="A133" s="382"/>
      <c r="B133" s="1308" t="s">
        <v>5144</v>
      </c>
      <c r="C133" s="1154" t="s">
        <v>6980</v>
      </c>
      <c r="D133" s="1154">
        <v>46165</v>
      </c>
      <c r="E133" s="1151">
        <f t="shared" ref="E133:E134" si="233">D133+6</f>
        <v>46171</v>
      </c>
      <c r="F133" s="1151">
        <f t="shared" ref="F133" si="234">E133+4</f>
        <v>46175</v>
      </c>
      <c r="G133" s="1151">
        <f t="shared" ref="G133" si="235">F133+2</f>
        <v>46177</v>
      </c>
      <c r="H133" s="1177" t="s">
        <v>283</v>
      </c>
      <c r="I133" s="1151">
        <f>D133+21</f>
        <v>46186</v>
      </c>
      <c r="J133" s="1151">
        <f t="shared" ref="J133:J134" si="236">I133+4</f>
        <v>46190</v>
      </c>
      <c r="K133" s="1177" t="s">
        <v>283</v>
      </c>
      <c r="L133" s="1199"/>
      <c r="M133" s="1263">
        <v>19</v>
      </c>
    </row>
    <row r="134" spans="1:18" ht="17.25" hidden="1" customHeight="1">
      <c r="A134" s="382"/>
      <c r="B134" s="1308" t="s">
        <v>5274</v>
      </c>
      <c r="C134" s="1154" t="s">
        <v>6981</v>
      </c>
      <c r="D134" s="1154">
        <v>46169</v>
      </c>
      <c r="E134" s="1151">
        <f t="shared" si="233"/>
        <v>46175</v>
      </c>
      <c r="F134" s="1177" t="s">
        <v>283</v>
      </c>
      <c r="G134" s="1151">
        <f>D134+13</f>
        <v>46182</v>
      </c>
      <c r="H134" s="1151">
        <f t="shared" ref="H134" si="237">G134+5</f>
        <v>46187</v>
      </c>
      <c r="I134" s="1151">
        <f t="shared" ref="I134" si="238">H134+3</f>
        <v>46190</v>
      </c>
      <c r="J134" s="1151">
        <f t="shared" si="236"/>
        <v>46194</v>
      </c>
      <c r="K134" s="1151">
        <f t="shared" ref="K134" si="239">J134+4</f>
        <v>46198</v>
      </c>
      <c r="L134" s="1199"/>
      <c r="M134" s="1263">
        <v>20</v>
      </c>
    </row>
    <row r="135" spans="1:18" ht="17.25" hidden="1" customHeight="1">
      <c r="A135" s="382"/>
      <c r="B135" s="1308" t="s">
        <v>5318</v>
      </c>
      <c r="C135" s="1154" t="s">
        <v>6982</v>
      </c>
      <c r="D135" s="1154">
        <v>46168</v>
      </c>
      <c r="E135" s="1177" t="s">
        <v>283</v>
      </c>
      <c r="F135" s="1177" t="s">
        <v>283</v>
      </c>
      <c r="G135" s="1177" t="s">
        <v>283</v>
      </c>
      <c r="H135" s="1177" t="s">
        <v>283</v>
      </c>
      <c r="I135" s="1151">
        <f>D135+21</f>
        <v>46189</v>
      </c>
      <c r="J135" s="1151">
        <f>D135+25</f>
        <v>46193</v>
      </c>
      <c r="K135" s="1177" t="s">
        <v>283</v>
      </c>
      <c r="L135" s="1199"/>
      <c r="M135" s="1263">
        <v>21</v>
      </c>
    </row>
    <row r="136" spans="1:18" ht="17.25" hidden="1" customHeight="1">
      <c r="A136" s="382"/>
      <c r="B136" s="1308" t="s">
        <v>5302</v>
      </c>
      <c r="C136" s="1154" t="s">
        <v>6983</v>
      </c>
      <c r="D136" s="1154">
        <v>46180</v>
      </c>
      <c r="E136" s="1177" t="s">
        <v>283</v>
      </c>
      <c r="F136" s="1151">
        <f>D136+10</f>
        <v>46190</v>
      </c>
      <c r="G136" s="1151">
        <f>D136+13</f>
        <v>46193</v>
      </c>
      <c r="H136" s="1177" t="s">
        <v>283</v>
      </c>
      <c r="I136" s="1151">
        <f>D136+21</f>
        <v>46201</v>
      </c>
      <c r="J136" s="1151">
        <f t="shared" ref="J136" si="240">I136+4</f>
        <v>46205</v>
      </c>
      <c r="K136" s="1151">
        <f t="shared" ref="K136:K138" si="241">J136+4</f>
        <v>46209</v>
      </c>
      <c r="L136" s="1199"/>
      <c r="M136" s="1263">
        <v>22</v>
      </c>
    </row>
    <row r="137" spans="1:18" ht="17.25" customHeight="1">
      <c r="A137" s="382"/>
      <c r="B137" s="1308" t="s">
        <v>5726</v>
      </c>
      <c r="C137" s="1154" t="s">
        <v>6984</v>
      </c>
      <c r="D137" s="1154">
        <v>46188</v>
      </c>
      <c r="E137" s="1151">
        <f>D137+6</f>
        <v>46194</v>
      </c>
      <c r="F137" s="1177" t="s">
        <v>283</v>
      </c>
      <c r="G137" s="1177" t="s">
        <v>283</v>
      </c>
      <c r="H137" s="1151">
        <f>D137+18</f>
        <v>46206</v>
      </c>
      <c r="I137" s="1151">
        <f t="shared" ref="I137" si="242">H137+3</f>
        <v>46209</v>
      </c>
      <c r="J137" s="1151">
        <f t="shared" ref="J137" si="243">I137+4</f>
        <v>46213</v>
      </c>
      <c r="K137" s="1177" t="s">
        <v>283</v>
      </c>
      <c r="L137" s="1199"/>
      <c r="M137" s="1263">
        <v>23</v>
      </c>
    </row>
    <row r="138" spans="1:18" ht="17.25" customHeight="1">
      <c r="A138" s="382"/>
      <c r="B138" s="1308" t="s">
        <v>5237</v>
      </c>
      <c r="C138" s="1154" t="s">
        <v>6985</v>
      </c>
      <c r="D138" s="1177" t="s">
        <v>283</v>
      </c>
      <c r="E138" s="1177" t="s">
        <v>283</v>
      </c>
      <c r="F138" s="1151">
        <v>46208</v>
      </c>
      <c r="G138" s="1177" t="s">
        <v>283</v>
      </c>
      <c r="H138" s="1151">
        <v>46216</v>
      </c>
      <c r="I138" s="1151">
        <f>H138+3</f>
        <v>46219</v>
      </c>
      <c r="J138" s="1151">
        <f>I138+4</f>
        <v>46223</v>
      </c>
      <c r="K138" s="1151">
        <f t="shared" si="241"/>
        <v>46227</v>
      </c>
      <c r="L138" s="1199"/>
      <c r="M138" s="1263">
        <v>24</v>
      </c>
    </row>
    <row r="139" spans="1:18" ht="17.25" customHeight="1">
      <c r="B139" s="147" t="s">
        <v>464</v>
      </c>
      <c r="C139" s="155"/>
      <c r="D139" s="155"/>
      <c r="E139" s="155"/>
      <c r="F139" s="155"/>
      <c r="G139" s="155"/>
      <c r="H139" s="155"/>
      <c r="I139" s="418"/>
      <c r="J139" s="418"/>
      <c r="K139" s="418"/>
      <c r="L139" s="418"/>
      <c r="M139" s="418"/>
      <c r="N139" s="428"/>
      <c r="O139" s="180"/>
      <c r="P139" s="147"/>
      <c r="Q139" s="147"/>
      <c r="R139" s="147"/>
    </row>
    <row r="140" spans="1:18" ht="17.25" customHeight="1">
      <c r="B140" s="147"/>
      <c r="C140" s="155"/>
      <c r="D140" s="155"/>
      <c r="E140" s="155"/>
      <c r="F140" s="155"/>
      <c r="G140" s="155"/>
      <c r="H140" s="155"/>
      <c r="I140" s="418"/>
      <c r="J140" s="418"/>
      <c r="K140" s="418"/>
      <c r="L140" s="418"/>
      <c r="M140" s="418"/>
      <c r="N140" s="428"/>
      <c r="O140" s="180"/>
      <c r="P140" s="147"/>
      <c r="Q140" s="147"/>
      <c r="R140" s="147"/>
    </row>
    <row r="141" spans="1:18" ht="17.25" customHeight="1" thickBot="1">
      <c r="A141" s="310"/>
      <c r="B141" s="157"/>
    </row>
    <row r="142" spans="1:18" s="147" customFormat="1" ht="18.75" customHeight="1">
      <c r="B142" s="887"/>
      <c r="C142" s="888"/>
      <c r="D142" s="889"/>
      <c r="E142" s="890"/>
      <c r="F142" s="891"/>
      <c r="G142" s="892"/>
      <c r="H142" s="893"/>
    </row>
    <row r="143" spans="1:18" s="147" customFormat="1" ht="18.75" customHeight="1">
      <c r="B143" s="777" t="s">
        <v>465</v>
      </c>
      <c r="C143" s="145"/>
      <c r="D143" s="147" t="s">
        <v>466</v>
      </c>
      <c r="G143" s="147" t="s">
        <v>467</v>
      </c>
      <c r="H143" s="778"/>
    </row>
    <row r="144" spans="1:18" s="147" customFormat="1" ht="18.75" customHeight="1">
      <c r="B144" s="779" t="s">
        <v>468</v>
      </c>
      <c r="C144" s="1080" t="s">
        <v>469</v>
      </c>
      <c r="D144" s="133" t="s">
        <v>470</v>
      </c>
      <c r="F144" s="1080" t="s">
        <v>471</v>
      </c>
      <c r="G144" s="145" t="s">
        <v>472</v>
      </c>
      <c r="H144" s="1081" t="s">
        <v>473</v>
      </c>
    </row>
    <row r="145" spans="1:14" s="147" customFormat="1" ht="18.75" customHeight="1">
      <c r="B145" s="779" t="s">
        <v>474</v>
      </c>
      <c r="C145" s="1080" t="s">
        <v>475</v>
      </c>
      <c r="D145" s="133" t="s">
        <v>476</v>
      </c>
      <c r="E145" s="148" t="s">
        <v>477</v>
      </c>
      <c r="F145" s="1082" t="s">
        <v>478</v>
      </c>
      <c r="G145" s="145" t="s">
        <v>479</v>
      </c>
      <c r="H145" s="1081" t="s">
        <v>480</v>
      </c>
    </row>
    <row r="146" spans="1:14" s="147" customFormat="1" ht="18.75" customHeight="1">
      <c r="B146" s="782" t="s">
        <v>481</v>
      </c>
      <c r="C146" s="1083" t="s">
        <v>482</v>
      </c>
      <c r="D146" s="133" t="s">
        <v>483</v>
      </c>
      <c r="E146" s="148" t="s">
        <v>484</v>
      </c>
      <c r="F146" s="1082" t="s">
        <v>485</v>
      </c>
      <c r="G146" s="587" t="s">
        <v>486</v>
      </c>
      <c r="H146" s="1084" t="s">
        <v>487</v>
      </c>
    </row>
    <row r="147" spans="1:14" s="147" customFormat="1" ht="18.75" customHeight="1">
      <c r="B147" s="782" t="s">
        <v>488</v>
      </c>
      <c r="C147" s="1083" t="s">
        <v>489</v>
      </c>
      <c r="D147" s="133" t="s">
        <v>490</v>
      </c>
      <c r="E147" s="148" t="s">
        <v>491</v>
      </c>
      <c r="F147" s="1082" t="s">
        <v>492</v>
      </c>
      <c r="G147" s="587" t="s">
        <v>493</v>
      </c>
      <c r="H147" s="1084" t="s">
        <v>494</v>
      </c>
      <c r="N147" s="149"/>
    </row>
    <row r="148" spans="1:14" s="147" customFormat="1" ht="18.75" customHeight="1">
      <c r="B148" s="782" t="s">
        <v>1888</v>
      </c>
      <c r="C148" s="1083" t="s">
        <v>496</v>
      </c>
      <c r="D148" s="133" t="s">
        <v>497</v>
      </c>
      <c r="E148" s="148" t="s">
        <v>498</v>
      </c>
      <c r="F148" s="1082" t="s">
        <v>499</v>
      </c>
      <c r="G148" s="587" t="s">
        <v>500</v>
      </c>
      <c r="H148" s="1084" t="s">
        <v>501</v>
      </c>
      <c r="N148" s="149"/>
    </row>
    <row r="149" spans="1:14" s="147" customFormat="1" ht="18.75" customHeight="1">
      <c r="B149" s="782" t="s">
        <v>502</v>
      </c>
      <c r="C149" s="1083" t="s">
        <v>503</v>
      </c>
      <c r="D149" s="133" t="s">
        <v>504</v>
      </c>
      <c r="E149" s="148" t="s">
        <v>505</v>
      </c>
      <c r="F149" s="1082" t="s">
        <v>506</v>
      </c>
      <c r="G149" s="587" t="s">
        <v>507</v>
      </c>
      <c r="H149" s="1084" t="s">
        <v>508</v>
      </c>
      <c r="N149" s="149"/>
    </row>
    <row r="150" spans="1:14" s="147" customFormat="1" ht="18.75" customHeight="1">
      <c r="B150" s="782" t="s">
        <v>509</v>
      </c>
      <c r="C150" s="1083" t="s">
        <v>510</v>
      </c>
      <c r="D150" s="133" t="s">
        <v>511</v>
      </c>
      <c r="E150" s="148" t="s">
        <v>512</v>
      </c>
      <c r="F150" s="1080" t="s">
        <v>513</v>
      </c>
      <c r="G150" s="587" t="s">
        <v>514</v>
      </c>
      <c r="H150" s="786" t="s">
        <v>515</v>
      </c>
      <c r="N150" s="149"/>
    </row>
    <row r="151" spans="1:14" s="149" customFormat="1" ht="18.75" customHeight="1">
      <c r="A151" s="1018"/>
      <c r="B151" s="782" t="s">
        <v>516</v>
      </c>
      <c r="C151" s="1083" t="s">
        <v>517</v>
      </c>
      <c r="D151" s="133" t="s">
        <v>518</v>
      </c>
      <c r="E151" s="148" t="s">
        <v>519</v>
      </c>
      <c r="F151" s="738" t="s">
        <v>520</v>
      </c>
      <c r="G151" s="147"/>
      <c r="H151" s="787"/>
      <c r="I151" s="145"/>
      <c r="J151" s="145"/>
      <c r="K151" s="145"/>
      <c r="L151" s="145"/>
    </row>
    <row r="152" spans="1:14" s="149" customFormat="1" ht="17.25" customHeight="1" thickBot="1">
      <c r="A152" s="1018"/>
      <c r="B152" s="1085"/>
      <c r="C152" s="790"/>
      <c r="D152" s="790"/>
      <c r="E152" s="790"/>
      <c r="F152" s="790"/>
      <c r="G152" s="790"/>
      <c r="H152" s="1086"/>
      <c r="I152" s="145"/>
      <c r="J152" s="145"/>
      <c r="K152" s="145"/>
      <c r="L152" s="145"/>
    </row>
  </sheetData>
  <customSheetViews>
    <customSheetView guid="{1ECD3B71-3848-4973-92B4-4B4B149BC657}" scale="85" fitToPage="1" topLeftCell="A25">
      <selection activeCell="J16" sqref="J16"/>
      <pageMargins left="0" right="0" top="0" bottom="0" header="0" footer="0"/>
      <pageSetup paperSize="9" scale="64" orientation="landscape" r:id="rId1"/>
      <headerFooter>
        <oddFooter>&amp;L&amp;1#&amp;"Calibri"&amp;10 Sensitivity: Public</oddFooter>
      </headerFooter>
    </customSheetView>
    <customSheetView guid="{BA712AC7-4015-4F77-9461-7852ED983D52}" scale="75" fitToPage="1">
      <selection activeCell="B16" sqref="B16:D18"/>
      <pageMargins left="0" right="0" top="0" bottom="0" header="0" footer="0"/>
      <pageSetup paperSize="9" scale="58" orientation="landscape" r:id="rId2"/>
    </customSheetView>
    <customSheetView guid="{081BDD81-EE06-4095-AD37-7E4189D26072}" scale="75" fitToPage="1">
      <selection activeCell="B7" sqref="B7"/>
      <pageMargins left="0" right="0" top="0" bottom="0" header="0" footer="0"/>
      <pageSetup paperSize="9" scale="58" orientation="landscape" r:id="rId3"/>
    </customSheetView>
    <customSheetView guid="{9E7EEAA3-A5FB-49FD-8C3A-1AF14EAE95FB}" scale="75" fitToPage="1">
      <selection activeCell="G7" sqref="G7"/>
      <pageMargins left="0" right="0" top="0" bottom="0" header="0" footer="0"/>
      <pageSetup paperSize="9" scale="58" orientation="landscape" r:id="rId4"/>
    </customSheetView>
    <customSheetView guid="{2EFCC4AA-DFFF-400E-B34F-BF7B9FA2A1FF}" fitToPage="1">
      <selection sqref="A1:XFD1048576"/>
      <pageMargins left="0" right="0" top="0" bottom="0" header="0" footer="0"/>
      <pageSetup paperSize="9" scale="58" orientation="landscape" r:id="rId5"/>
    </customSheetView>
    <customSheetView guid="{3485952D-0C31-4884-9EDF-552F3D1B124B}" showPageBreaks="1" fitToPage="1" topLeftCell="A4">
      <selection activeCell="L10" sqref="L10"/>
      <pageMargins left="0" right="0" top="0" bottom="0" header="0" footer="0"/>
      <pageSetup paperSize="9" scale="64" orientation="landscape" r:id="rId6"/>
      <headerFooter>
        <oddFooter>&amp;L&amp;1#&amp;"Calibri"&amp;10 Sensitivity: Internal</oddFooter>
      </headerFooter>
    </customSheetView>
    <customSheetView guid="{3FEF6608-25EF-43D8-8468-19FFFC3BCE74}" showPageBreaks="1" fitToPage="1" topLeftCell="A4">
      <selection activeCell="E15" sqref="E15"/>
      <pageMargins left="0" right="0" top="0" bottom="0" header="0" footer="0"/>
      <pageSetup paperSize="9" scale="64" orientation="landscape" r:id="rId7"/>
      <headerFooter>
        <oddFooter>&amp;L&amp;1#&amp;"Calibri"&amp;10 Sensitivity: Public</oddFooter>
      </headerFooter>
    </customSheetView>
    <customSheetView guid="{8773B614-CBE7-474E-B57F-0A27A3791CF3}" scale="75" fitToPage="1">
      <selection activeCell="E10" sqref="E10"/>
      <pageMargins left="0" right="0" top="0" bottom="0" header="0" footer="0"/>
      <pageSetup paperSize="9" scale="58" orientation="landscape" r:id="rId8"/>
    </customSheetView>
    <customSheetView guid="{1BFD2ADD-60C4-4334-9BDE-E3C6DD17BEED}" scale="85" fitToPage="1">
      <selection activeCell="B4" sqref="B4:F13"/>
      <pageMargins left="0" right="0" top="0" bottom="0" header="0" footer="0"/>
      <pageSetup paperSize="9" scale="64" orientation="landscape" r:id="rId9"/>
      <headerFooter>
        <oddFooter>&amp;L&amp;1#&amp;"Calibri"&amp;10 Sensitivity: Public</oddFooter>
      </headerFooter>
    </customSheetView>
    <customSheetView guid="{7D3CEC1C-CCEC-4C4E-963E-DDD8383A68C1}" scale="85" fitToPage="1" topLeftCell="A4">
      <selection activeCell="I17" sqref="I17"/>
      <pageMargins left="0" right="0" top="0" bottom="0" header="0" footer="0"/>
      <pageSetup paperSize="9" scale="64" orientation="landscape" r:id="rId10"/>
      <headerFooter>
        <oddFooter>&amp;L&amp;1#&amp;"Calibri"&amp;10 Sensitivity: Public</oddFooter>
      </headerFooter>
    </customSheetView>
    <customSheetView guid="{03DD319B-D6A9-4830-871F-6D56EEAA4879}" scale="85" fitToPage="1">
      <selection activeCell="E12" sqref="E12"/>
      <pageMargins left="0" right="0" top="0" bottom="0" header="0" footer="0"/>
      <pageSetup paperSize="9" scale="64" orientation="landscape" r:id="rId11"/>
      <headerFooter>
        <oddFooter>&amp;L&amp;1#&amp;"Calibri"&amp;10 Sensitivity: Public</oddFooter>
      </headerFooter>
    </customSheetView>
    <customSheetView guid="{6B324A58-5A89-471C-AD21-0822EB95E67E}" scale="85" fitToPage="1">
      <selection activeCell="G18" sqref="G18"/>
      <pageMargins left="0" right="0" top="0" bottom="0" header="0" footer="0"/>
      <pageSetup paperSize="9" scale="57" orientation="landscape" r:id="rId12"/>
      <headerFooter>
        <oddFooter>&amp;L&amp;1#&amp;"Calibri"&amp;10 Sensitivity: Public</oddFooter>
      </headerFooter>
    </customSheetView>
    <customSheetView guid="{613E785B-CD51-494D-B041-E8D30BF6F1EC}" scale="85" showPageBreaks="1" fitToPage="1">
      <selection activeCell="H14" sqref="B6:H14"/>
      <pageMargins left="0" right="0" top="0" bottom="0" header="0" footer="0"/>
      <pageSetup paperSize="9" scale="57" orientation="landscape" r:id="rId13"/>
      <headerFooter>
        <oddFooter>&amp;L&amp;1#&amp;"Calibri"&amp;10 Sensitivity: Public</oddFooter>
      </headerFooter>
    </customSheetView>
  </customSheetViews>
  <mergeCells count="7">
    <mergeCell ref="B82:C82"/>
    <mergeCell ref="D82:D83"/>
    <mergeCell ref="B2:H2"/>
    <mergeCell ref="B4:H4"/>
    <mergeCell ref="B24:B26"/>
    <mergeCell ref="D7:D8"/>
    <mergeCell ref="B7:C7"/>
  </mergeCells>
  <hyperlinks>
    <hyperlink ref="I2" location="HOME!Print_Area" display="HOME" xr:uid="{634AD75F-CD2A-41AE-96DE-EDB558C8D1A5}"/>
    <hyperlink ref="H144" r:id="rId14" xr:uid="{1B8DEAD1-7EDB-4911-801C-EEFB1897AF06}"/>
    <hyperlink ref="C144" r:id="rId15" xr:uid="{406D3E17-0CC4-4C8B-A56F-C7237A6C9827}"/>
    <hyperlink ref="H149" r:id="rId16" xr:uid="{6DB46177-AAA1-42F9-8CC1-DD9C8E167BB7}"/>
    <hyperlink ref="H148" r:id="rId17" xr:uid="{089DF3AB-8FFF-4D8A-A59E-22AF2949EFFF}"/>
    <hyperlink ref="C147" r:id="rId18" xr:uid="{F6647D57-1C3C-4E49-BBFB-E6D49C9015E0}"/>
    <hyperlink ref="C145" r:id="rId19" xr:uid="{7F5670BE-E62E-4610-A1A6-BC2BEBFC2384}"/>
    <hyperlink ref="C151" r:id="rId20" xr:uid="{EBC87B9C-4F4D-4275-A8E7-7FD54A1BEC76}"/>
    <hyperlink ref="H147" r:id="rId21" xr:uid="{32B04AF4-4447-4C23-A578-485FD321AD9C}"/>
    <hyperlink ref="H150" r:id="rId22" xr:uid="{EC5E2DBC-03D4-41DF-B80B-AA2E2085805F}"/>
    <hyperlink ref="F144" r:id="rId23" xr:uid="{E6E72A97-B07C-4F0F-852C-90DF7A53576A}"/>
    <hyperlink ref="F149" r:id="rId24" xr:uid="{DEFD5F24-9B57-4110-8AC7-A7D46BE93ABA}"/>
    <hyperlink ref="F145" r:id="rId25" xr:uid="{940E7C0E-66A8-421D-BD4C-E866FE1DDE94}"/>
    <hyperlink ref="F146" r:id="rId26" xr:uid="{17071E8D-8D6B-476B-8970-DA817BAA105B}"/>
    <hyperlink ref="F147" r:id="rId27" xr:uid="{2A12EAE5-34B1-4458-831C-A3AF73335918}"/>
    <hyperlink ref="F148" r:id="rId28" xr:uid="{E56385E9-C1AD-4502-8B56-2C397447B7FA}"/>
    <hyperlink ref="H145" r:id="rId29" xr:uid="{4A4B3850-15CA-4F9E-8D61-8111A7AE537B}"/>
    <hyperlink ref="H146" r:id="rId30" xr:uid="{E433B05B-5DE2-4D05-B139-1D2A225E4EA4}"/>
    <hyperlink ref="F150" r:id="rId31" xr:uid="{5745500D-3688-4266-B92A-270895902945}"/>
    <hyperlink ref="C146" r:id="rId32" xr:uid="{C221D940-746A-4E6D-B59D-0FAAD2AFAF06}"/>
    <hyperlink ref="C148" r:id="rId33" xr:uid="{17171318-2F93-42A6-8C4B-986B0CC15A7F}"/>
    <hyperlink ref="C149" r:id="rId34" xr:uid="{E9A75D1B-4068-4B10-ADEF-CE73CD60E7B7}"/>
    <hyperlink ref="C150" r:id="rId35" xr:uid="{209E1248-24E7-418B-801E-9F6CC20BA587}"/>
    <hyperlink ref="F151" r:id="rId36" xr:uid="{9D45F9C4-0BA0-4591-A6DA-B0133C3E51EF}"/>
  </hyperlinks>
  <pageMargins left="0.7" right="0.7" top="0.75" bottom="0.75" header="0.3" footer="0.3"/>
  <pageSetup paperSize="9" scale="35" orientation="landscape" r:id="rId37"/>
  <headerFooter>
    <oddFooter>&amp;L_x000D_&amp;1#&amp;"Calibri"&amp;10&amp;K000000 Sensitivity: Public</oddFooter>
  </headerFooter>
  <ignoredErrors>
    <ignoredError sqref="G84 G90 G86:G87 G92:G93 G99 G102 G95 G105" formula="1"/>
  </ignoredError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BF68-7C0D-4F55-B5E5-A95D912FA7D9}">
  <sheetPr>
    <tabColor rgb="FFFFCCCC"/>
    <pageSetUpPr fitToPage="1"/>
  </sheetPr>
  <dimension ref="A1:S70"/>
  <sheetViews>
    <sheetView showGridLines="0" zoomScale="115" zoomScaleNormal="115" zoomScaleSheetLayoutView="75" workbookViewId="0">
      <selection activeCell="H8" sqref="H8"/>
    </sheetView>
  </sheetViews>
  <sheetFormatPr defaultColWidth="9.140625" defaultRowHeight="17.25" customHeight="1"/>
  <cols>
    <col min="1" max="1" width="16.7109375" style="329" customWidth="1"/>
    <col min="2" max="2" width="22.42578125" style="145" customWidth="1"/>
    <col min="3" max="3" width="24.42578125" style="145" customWidth="1"/>
    <col min="4" max="5" width="18.7109375" style="145" customWidth="1"/>
    <col min="6" max="6" width="23.5703125" style="145" customWidth="1"/>
    <col min="7" max="7" width="18.7109375" style="145" customWidth="1"/>
    <col min="8" max="8" width="23" style="145" customWidth="1"/>
    <col min="9" max="9" width="10.7109375" style="145" customWidth="1"/>
    <col min="10" max="10" width="20.42578125" style="145" customWidth="1"/>
    <col min="11" max="11" width="18.7109375" style="145" customWidth="1"/>
    <col min="12" max="19" width="25.7109375" style="145" customWidth="1"/>
    <col min="20" max="20" width="18.7109375" style="145" customWidth="1"/>
    <col min="21" max="16384" width="9.140625" style="145"/>
  </cols>
  <sheetData>
    <row r="1" spans="1:12" ht="17.25" customHeight="1" thickBot="1"/>
    <row r="2" spans="1:12" ht="17.25" customHeight="1" thickBot="1">
      <c r="B2" s="1573" t="s">
        <v>0</v>
      </c>
      <c r="C2" s="1573"/>
      <c r="D2" s="1573"/>
      <c r="E2" s="1573"/>
      <c r="F2" s="1573"/>
      <c r="G2" s="1573"/>
      <c r="H2" s="1573"/>
      <c r="I2" s="978"/>
      <c r="J2" s="943" t="s">
        <v>241</v>
      </c>
    </row>
    <row r="3" spans="1:12" ht="17.25" customHeight="1" thickBot="1">
      <c r="B3" s="165"/>
    </row>
    <row r="4" spans="1:12" ht="30" customHeight="1" thickBot="1">
      <c r="A4" s="186"/>
      <c r="B4" s="1574" t="s">
        <v>6986</v>
      </c>
      <c r="C4" s="1575"/>
      <c r="D4" s="1575"/>
      <c r="E4" s="1575"/>
      <c r="F4" s="1575"/>
      <c r="G4" s="1575"/>
      <c r="H4" s="1576"/>
      <c r="I4" s="147"/>
      <c r="K4" s="976"/>
      <c r="L4" s="976"/>
    </row>
    <row r="5" spans="1:12" ht="16.5" customHeight="1">
      <c r="C5" s="148"/>
      <c r="D5" s="148"/>
      <c r="E5" s="148"/>
      <c r="F5" s="148"/>
      <c r="G5" s="148"/>
      <c r="H5" s="148"/>
      <c r="I5" s="148"/>
    </row>
    <row r="6" spans="1:12" ht="16.5" customHeight="1">
      <c r="B6" s="148"/>
      <c r="C6" s="148"/>
      <c r="D6" s="148"/>
      <c r="E6" s="148"/>
      <c r="F6" s="148"/>
      <c r="G6" s="148"/>
      <c r="H6" s="148"/>
      <c r="I6" s="148"/>
    </row>
    <row r="7" spans="1:12" ht="50.1" customHeight="1">
      <c r="A7" s="310"/>
      <c r="B7" s="1593"/>
      <c r="C7" s="1594"/>
      <c r="D7" s="1636" t="s">
        <v>247</v>
      </c>
      <c r="E7" s="931" t="s">
        <v>6987</v>
      </c>
    </row>
    <row r="8" spans="1:12" ht="20.100000000000001" customHeight="1">
      <c r="A8" s="310"/>
      <c r="B8" s="931" t="s">
        <v>249</v>
      </c>
      <c r="C8" s="931" t="s">
        <v>250</v>
      </c>
      <c r="D8" s="1637"/>
      <c r="E8" s="927" t="s">
        <v>47</v>
      </c>
    </row>
    <row r="9" spans="1:12" ht="17.25" hidden="1" customHeight="1">
      <c r="B9" s="718" t="s">
        <v>6522</v>
      </c>
      <c r="C9" s="757" t="s">
        <v>6854</v>
      </c>
      <c r="D9" s="617">
        <v>44930</v>
      </c>
      <c r="E9" s="617">
        <f t="shared" ref="E9:E49" si="0">D9+5</f>
        <v>44935</v>
      </c>
    </row>
    <row r="10" spans="1:12" ht="17.25" hidden="1" customHeight="1">
      <c r="B10" s="718" t="s">
        <v>5271</v>
      </c>
      <c r="C10" s="757" t="s">
        <v>6855</v>
      </c>
      <c r="D10" s="617">
        <f t="shared" ref="D10" si="1">D9+7</f>
        <v>44937</v>
      </c>
      <c r="E10" s="617">
        <f t="shared" si="0"/>
        <v>44942</v>
      </c>
    </row>
    <row r="11" spans="1:12" ht="17.25" hidden="1" customHeight="1">
      <c r="A11" s="329" t="s">
        <v>6856</v>
      </c>
      <c r="B11" s="718" t="s">
        <v>5703</v>
      </c>
      <c r="C11" s="757" t="s">
        <v>6857</v>
      </c>
      <c r="D11" s="617">
        <v>45347</v>
      </c>
      <c r="E11" s="617">
        <f t="shared" si="0"/>
        <v>45352</v>
      </c>
    </row>
    <row r="12" spans="1:12" ht="17.25" hidden="1" customHeight="1">
      <c r="B12" s="718" t="s">
        <v>5820</v>
      </c>
      <c r="C12" s="757" t="s">
        <v>6858</v>
      </c>
      <c r="D12" s="617">
        <v>45354</v>
      </c>
      <c r="E12" s="617">
        <f t="shared" si="0"/>
        <v>45359</v>
      </c>
    </row>
    <row r="13" spans="1:12" ht="17.25" hidden="1" customHeight="1">
      <c r="B13" s="718" t="s">
        <v>5256</v>
      </c>
      <c r="C13" s="757" t="s">
        <v>6859</v>
      </c>
      <c r="D13" s="617">
        <v>45363</v>
      </c>
      <c r="E13" s="617">
        <f t="shared" si="0"/>
        <v>45368</v>
      </c>
    </row>
    <row r="14" spans="1:12" ht="17.25" hidden="1" customHeight="1">
      <c r="B14" s="718" t="s">
        <v>6506</v>
      </c>
      <c r="C14" s="757" t="s">
        <v>6860</v>
      </c>
      <c r="D14" s="617">
        <v>45367</v>
      </c>
      <c r="E14" s="617">
        <f t="shared" si="0"/>
        <v>45372</v>
      </c>
    </row>
    <row r="15" spans="1:12" ht="17.25" hidden="1" customHeight="1">
      <c r="B15" s="977" t="s">
        <v>5845</v>
      </c>
      <c r="C15" s="979" t="s">
        <v>6861</v>
      </c>
      <c r="D15" s="980">
        <v>45374</v>
      </c>
      <c r="E15" s="980">
        <f t="shared" si="0"/>
        <v>45379</v>
      </c>
    </row>
    <row r="16" spans="1:12" ht="17.25" hidden="1" customHeight="1">
      <c r="B16" s="718" t="s">
        <v>6518</v>
      </c>
      <c r="C16" s="757" t="s">
        <v>6862</v>
      </c>
      <c r="D16" s="617">
        <v>45386</v>
      </c>
      <c r="E16" s="617">
        <f t="shared" si="0"/>
        <v>45391</v>
      </c>
    </row>
    <row r="17" spans="1:5" ht="17.25" hidden="1" customHeight="1">
      <c r="B17" s="983" t="s">
        <v>6502</v>
      </c>
      <c r="C17" s="942" t="s">
        <v>6863</v>
      </c>
      <c r="D17" s="942">
        <v>45390</v>
      </c>
      <c r="E17" s="757">
        <f t="shared" si="0"/>
        <v>45395</v>
      </c>
    </row>
    <row r="18" spans="1:5" ht="17.25" hidden="1" customHeight="1">
      <c r="B18" s="983" t="s">
        <v>6548</v>
      </c>
      <c r="C18" s="942" t="s">
        <v>6864</v>
      </c>
      <c r="D18" s="942">
        <v>45402</v>
      </c>
      <c r="E18" s="757">
        <f t="shared" si="0"/>
        <v>45407</v>
      </c>
    </row>
    <row r="19" spans="1:5" ht="17.25" hidden="1" customHeight="1">
      <c r="B19" s="983" t="s">
        <v>5848</v>
      </c>
      <c r="C19" s="942" t="s">
        <v>6865</v>
      </c>
      <c r="D19" s="942">
        <v>45411</v>
      </c>
      <c r="E19" s="757">
        <f t="shared" si="0"/>
        <v>45416</v>
      </c>
    </row>
    <row r="20" spans="1:5" ht="17.25" hidden="1" customHeight="1">
      <c r="B20" s="962" t="s">
        <v>6509</v>
      </c>
      <c r="C20" s="942" t="s">
        <v>6866</v>
      </c>
      <c r="D20" s="942">
        <v>45421</v>
      </c>
      <c r="E20" s="757">
        <f t="shared" si="0"/>
        <v>45426</v>
      </c>
    </row>
    <row r="21" spans="1:5" ht="17.25" hidden="1" customHeight="1">
      <c r="B21" s="962" t="s">
        <v>6522</v>
      </c>
      <c r="C21" s="942" t="s">
        <v>6867</v>
      </c>
      <c r="D21" s="942">
        <v>45424</v>
      </c>
      <c r="E21" s="757">
        <f t="shared" si="0"/>
        <v>45429</v>
      </c>
    </row>
    <row r="22" spans="1:5" ht="17.25" hidden="1" customHeight="1">
      <c r="B22" s="924" t="s">
        <v>283</v>
      </c>
      <c r="C22" s="942" t="s">
        <v>6868</v>
      </c>
      <c r="D22" s="799">
        <v>45439</v>
      </c>
      <c r="E22" s="799">
        <f t="shared" si="0"/>
        <v>45444</v>
      </c>
    </row>
    <row r="23" spans="1:5" ht="17.25" hidden="1" customHeight="1">
      <c r="B23" s="962" t="s">
        <v>5237</v>
      </c>
      <c r="C23" s="942" t="s">
        <v>6869</v>
      </c>
      <c r="D23" s="942">
        <v>45434</v>
      </c>
      <c r="E23" s="757">
        <f t="shared" si="0"/>
        <v>45439</v>
      </c>
    </row>
    <row r="24" spans="1:5" ht="17.25" hidden="1" customHeight="1">
      <c r="B24" s="1686" t="s">
        <v>307</v>
      </c>
      <c r="C24" s="942" t="s">
        <v>6870</v>
      </c>
      <c r="D24" s="799">
        <v>45426</v>
      </c>
      <c r="E24" s="799">
        <f t="shared" si="0"/>
        <v>45431</v>
      </c>
    </row>
    <row r="25" spans="1:5" ht="17.25" hidden="1" customHeight="1">
      <c r="B25" s="1687"/>
      <c r="C25" s="942" t="s">
        <v>6871</v>
      </c>
      <c r="D25" s="799">
        <v>45430</v>
      </c>
      <c r="E25" s="799">
        <f t="shared" si="0"/>
        <v>45435</v>
      </c>
    </row>
    <row r="26" spans="1:5" ht="17.25" hidden="1" customHeight="1">
      <c r="B26" s="1688"/>
      <c r="C26" s="942" t="s">
        <v>6872</v>
      </c>
      <c r="D26" s="799">
        <v>45430</v>
      </c>
      <c r="E26" s="799">
        <f t="shared" si="0"/>
        <v>45435</v>
      </c>
    </row>
    <row r="27" spans="1:5" ht="17.25" hidden="1" customHeight="1">
      <c r="A27" s="329" t="s">
        <v>6873</v>
      </c>
      <c r="B27" s="924" t="s">
        <v>283</v>
      </c>
      <c r="C27" s="942" t="s">
        <v>6874</v>
      </c>
      <c r="D27" s="799">
        <v>45430</v>
      </c>
      <c r="E27" s="799">
        <f t="shared" si="0"/>
        <v>45435</v>
      </c>
    </row>
    <row r="28" spans="1:5" ht="17.25" hidden="1" customHeight="1">
      <c r="B28" s="924" t="s">
        <v>283</v>
      </c>
      <c r="C28" s="942" t="s">
        <v>6875</v>
      </c>
      <c r="D28" s="799">
        <v>45433</v>
      </c>
      <c r="E28" s="799">
        <f t="shared" si="0"/>
        <v>45438</v>
      </c>
    </row>
    <row r="29" spans="1:5" ht="17.25" hidden="1" customHeight="1">
      <c r="B29" s="924" t="s">
        <v>307</v>
      </c>
      <c r="C29" s="942" t="s">
        <v>6876</v>
      </c>
      <c r="D29" s="799">
        <v>45430</v>
      </c>
      <c r="E29" s="799">
        <f t="shared" si="0"/>
        <v>45435</v>
      </c>
    </row>
    <row r="30" spans="1:5" ht="17.25" hidden="1" customHeight="1">
      <c r="B30" s="962" t="s">
        <v>5305</v>
      </c>
      <c r="C30" s="942" t="s">
        <v>6877</v>
      </c>
      <c r="D30" s="942">
        <v>45449</v>
      </c>
      <c r="E30" s="757">
        <f t="shared" si="0"/>
        <v>45454</v>
      </c>
    </row>
    <row r="31" spans="1:5" ht="17.25" hidden="1" customHeight="1">
      <c r="B31" s="962" t="s">
        <v>5703</v>
      </c>
      <c r="C31" s="942" t="s">
        <v>6878</v>
      </c>
      <c r="D31" s="942">
        <v>45464</v>
      </c>
      <c r="E31" s="757">
        <f t="shared" si="0"/>
        <v>45469</v>
      </c>
    </row>
    <row r="32" spans="1:5" ht="17.25" hidden="1" customHeight="1">
      <c r="B32" s="962" t="s">
        <v>5820</v>
      </c>
      <c r="C32" s="942" t="s">
        <v>6879</v>
      </c>
      <c r="D32" s="942">
        <v>45497</v>
      </c>
      <c r="E32" s="757">
        <f t="shared" si="0"/>
        <v>45502</v>
      </c>
    </row>
    <row r="33" spans="2:5" ht="17.25" hidden="1" customHeight="1">
      <c r="B33" s="962" t="s">
        <v>6880</v>
      </c>
      <c r="C33" s="942" t="s">
        <v>6881</v>
      </c>
      <c r="D33" s="942">
        <v>45477</v>
      </c>
      <c r="E33" s="757">
        <f t="shared" si="0"/>
        <v>45482</v>
      </c>
    </row>
    <row r="34" spans="2:5" ht="17.25" hidden="1" customHeight="1">
      <c r="B34" s="962" t="s">
        <v>6506</v>
      </c>
      <c r="C34" s="942" t="s">
        <v>6882</v>
      </c>
      <c r="D34" s="942">
        <v>45486</v>
      </c>
      <c r="E34" s="757">
        <f t="shared" si="0"/>
        <v>45491</v>
      </c>
    </row>
    <row r="35" spans="2:5" ht="17.25" hidden="1" customHeight="1">
      <c r="B35" s="962" t="s">
        <v>5845</v>
      </c>
      <c r="C35" s="942" t="s">
        <v>6883</v>
      </c>
      <c r="D35" s="942">
        <v>45490</v>
      </c>
      <c r="E35" s="757">
        <f t="shared" si="0"/>
        <v>45495</v>
      </c>
    </row>
    <row r="36" spans="2:5" ht="17.25" hidden="1" customHeight="1">
      <c r="B36" s="962" t="s">
        <v>5258</v>
      </c>
      <c r="C36" s="942" t="s">
        <v>6884</v>
      </c>
      <c r="D36" s="942">
        <v>45494</v>
      </c>
      <c r="E36" s="757">
        <f t="shared" si="0"/>
        <v>45499</v>
      </c>
    </row>
    <row r="37" spans="2:5" ht="17.25" hidden="1" customHeight="1">
      <c r="B37" s="962" t="s">
        <v>6502</v>
      </c>
      <c r="C37" s="942" t="s">
        <v>6885</v>
      </c>
      <c r="D37" s="942">
        <v>45511</v>
      </c>
      <c r="E37" s="757">
        <f t="shared" si="0"/>
        <v>45516</v>
      </c>
    </row>
    <row r="38" spans="2:5" ht="17.25" hidden="1" customHeight="1">
      <c r="B38" s="962" t="s">
        <v>6548</v>
      </c>
      <c r="C38" s="942" t="s">
        <v>6886</v>
      </c>
      <c r="D38" s="942">
        <v>45517</v>
      </c>
      <c r="E38" s="757">
        <f t="shared" si="0"/>
        <v>45522</v>
      </c>
    </row>
    <row r="39" spans="2:5" ht="17.25" hidden="1" customHeight="1">
      <c r="B39" s="962" t="s">
        <v>5280</v>
      </c>
      <c r="C39" s="942" t="s">
        <v>6887</v>
      </c>
      <c r="D39" s="942">
        <v>45518</v>
      </c>
      <c r="E39" s="757">
        <f t="shared" si="0"/>
        <v>45523</v>
      </c>
    </row>
    <row r="40" spans="2:5" ht="17.25" hidden="1" customHeight="1">
      <c r="B40" s="962" t="s">
        <v>6509</v>
      </c>
      <c r="C40" s="942" t="s">
        <v>6888</v>
      </c>
      <c r="D40" s="942">
        <v>45533</v>
      </c>
      <c r="E40" s="757">
        <f t="shared" si="0"/>
        <v>45538</v>
      </c>
    </row>
    <row r="41" spans="2:5" ht="17.25" hidden="1" customHeight="1">
      <c r="B41" s="962" t="s">
        <v>6522</v>
      </c>
      <c r="C41" s="942" t="s">
        <v>6889</v>
      </c>
      <c r="D41" s="942">
        <v>45538</v>
      </c>
      <c r="E41" s="757">
        <f t="shared" si="0"/>
        <v>45543</v>
      </c>
    </row>
    <row r="42" spans="2:5" ht="17.25" hidden="1" customHeight="1">
      <c r="B42" s="962" t="s">
        <v>6873</v>
      </c>
      <c r="C42" s="942" t="s">
        <v>6890</v>
      </c>
      <c r="D42" s="942">
        <v>45542</v>
      </c>
      <c r="E42" s="757">
        <f t="shared" si="0"/>
        <v>45547</v>
      </c>
    </row>
    <row r="43" spans="2:5" ht="17.25" hidden="1" customHeight="1">
      <c r="B43" s="962" t="s">
        <v>5271</v>
      </c>
      <c r="C43" s="942" t="s">
        <v>6891</v>
      </c>
      <c r="D43" s="942">
        <v>45549</v>
      </c>
      <c r="E43" s="757">
        <f t="shared" si="0"/>
        <v>45554</v>
      </c>
    </row>
    <row r="44" spans="2:5" ht="17.25" hidden="1" customHeight="1">
      <c r="B44" s="962" t="s">
        <v>5237</v>
      </c>
      <c r="C44" s="942" t="s">
        <v>6892</v>
      </c>
      <c r="D44" s="942">
        <v>45552</v>
      </c>
      <c r="E44" s="757">
        <f t="shared" si="0"/>
        <v>45557</v>
      </c>
    </row>
    <row r="45" spans="2:5" ht="17.25" hidden="1" customHeight="1">
      <c r="B45" s="962" t="s">
        <v>5305</v>
      </c>
      <c r="C45" s="942" t="s">
        <v>6893</v>
      </c>
      <c r="D45" s="942">
        <v>45562</v>
      </c>
      <c r="E45" s="757">
        <f t="shared" si="0"/>
        <v>45567</v>
      </c>
    </row>
    <row r="46" spans="2:5" ht="17.25" hidden="1" customHeight="1">
      <c r="B46" s="962" t="s">
        <v>5820</v>
      </c>
      <c r="C46" s="942" t="s">
        <v>6894</v>
      </c>
      <c r="D46" s="942">
        <v>45572</v>
      </c>
      <c r="E46" s="757">
        <f t="shared" si="0"/>
        <v>45577</v>
      </c>
    </row>
    <row r="47" spans="2:5" ht="17.25" hidden="1" customHeight="1">
      <c r="B47" s="1047" t="s">
        <v>307</v>
      </c>
      <c r="C47" s="942" t="s">
        <v>6895</v>
      </c>
      <c r="D47" s="799" t="e">
        <f t="shared" ref="D47" si="2">B47+11</f>
        <v>#VALUE!</v>
      </c>
      <c r="E47" s="799" t="e">
        <f t="shared" si="0"/>
        <v>#VALUE!</v>
      </c>
    </row>
    <row r="48" spans="2:5" ht="17.25" hidden="1" customHeight="1">
      <c r="B48" s="962" t="s">
        <v>5703</v>
      </c>
      <c r="C48" s="942" t="s">
        <v>6896</v>
      </c>
      <c r="D48" s="942">
        <v>45583</v>
      </c>
      <c r="E48" s="757">
        <f t="shared" si="0"/>
        <v>45588</v>
      </c>
    </row>
    <row r="49" spans="1:19" ht="17.25" hidden="1" customHeight="1">
      <c r="B49" s="962" t="s">
        <v>5256</v>
      </c>
      <c r="C49" s="942" t="s">
        <v>6897</v>
      </c>
      <c r="D49" s="942">
        <v>45588</v>
      </c>
      <c r="E49" s="757">
        <f t="shared" si="0"/>
        <v>45593</v>
      </c>
    </row>
    <row r="50" spans="1:19" ht="17.25" hidden="1" customHeight="1">
      <c r="B50" s="962" t="s">
        <v>6988</v>
      </c>
      <c r="C50" s="942" t="s">
        <v>6989</v>
      </c>
      <c r="D50" s="942">
        <v>45580</v>
      </c>
      <c r="E50" s="757">
        <f>D50+4</f>
        <v>45584</v>
      </c>
    </row>
    <row r="51" spans="1:19" ht="17.25" customHeight="1">
      <c r="B51" s="962" t="s">
        <v>6988</v>
      </c>
      <c r="C51" s="942" t="s">
        <v>6990</v>
      </c>
      <c r="D51" s="942">
        <v>45587</v>
      </c>
      <c r="E51" s="757">
        <f t="shared" ref="E51:E56" si="3">D51+4</f>
        <v>45591</v>
      </c>
    </row>
    <row r="52" spans="1:19" ht="17.25" customHeight="1">
      <c r="B52" s="962" t="s">
        <v>6988</v>
      </c>
      <c r="C52" s="942" t="s">
        <v>6991</v>
      </c>
      <c r="D52" s="942">
        <v>45594</v>
      </c>
      <c r="E52" s="757">
        <f t="shared" si="3"/>
        <v>45598</v>
      </c>
    </row>
    <row r="53" spans="1:19" ht="17.25" customHeight="1">
      <c r="B53" s="962" t="s">
        <v>6988</v>
      </c>
      <c r="C53" s="942" t="s">
        <v>6992</v>
      </c>
      <c r="D53" s="942">
        <v>45601</v>
      </c>
      <c r="E53" s="757">
        <f t="shared" si="3"/>
        <v>45605</v>
      </c>
    </row>
    <row r="54" spans="1:19" ht="17.25" customHeight="1">
      <c r="B54" s="962" t="s">
        <v>6988</v>
      </c>
      <c r="C54" s="942" t="s">
        <v>6993</v>
      </c>
      <c r="D54" s="942">
        <v>45608</v>
      </c>
      <c r="E54" s="757">
        <f t="shared" si="3"/>
        <v>45612</v>
      </c>
    </row>
    <row r="55" spans="1:19" ht="17.25" customHeight="1">
      <c r="B55" s="962" t="s">
        <v>6988</v>
      </c>
      <c r="C55" s="942" t="s">
        <v>6994</v>
      </c>
      <c r="D55" s="942">
        <v>45615</v>
      </c>
      <c r="E55" s="757">
        <f t="shared" si="3"/>
        <v>45619</v>
      </c>
    </row>
    <row r="56" spans="1:19" ht="17.25" customHeight="1">
      <c r="B56" s="962" t="s">
        <v>6988</v>
      </c>
      <c r="C56" s="942" t="s">
        <v>6995</v>
      </c>
      <c r="D56" s="942">
        <v>45622</v>
      </c>
      <c r="E56" s="757">
        <f t="shared" si="3"/>
        <v>45626</v>
      </c>
    </row>
    <row r="57" spans="1:19" ht="17.25" customHeight="1">
      <c r="B57" s="331"/>
      <c r="C57" s="155"/>
      <c r="D57" s="162"/>
      <c r="E57" s="162"/>
    </row>
    <row r="58" spans="1:19" ht="17.25" customHeight="1">
      <c r="B58" s="147" t="s">
        <v>464</v>
      </c>
      <c r="C58" s="155"/>
      <c r="D58" s="155"/>
      <c r="E58" s="155"/>
      <c r="F58" s="155"/>
      <c r="G58" s="155"/>
      <c r="H58" s="155"/>
      <c r="I58" s="418"/>
      <c r="J58" s="418"/>
      <c r="K58" s="418"/>
      <c r="L58" s="418"/>
      <c r="M58" s="155"/>
      <c r="N58" s="155"/>
      <c r="O58" s="428"/>
      <c r="P58" s="180"/>
      <c r="Q58" s="147"/>
      <c r="R58" s="147"/>
      <c r="S58" s="147"/>
    </row>
    <row r="59" spans="1:19" ht="17.25" customHeight="1">
      <c r="A59" s="310"/>
      <c r="C59" s="155"/>
      <c r="D59" s="155"/>
      <c r="E59" s="155"/>
      <c r="F59" s="147"/>
      <c r="G59" s="147"/>
      <c r="H59" s="147"/>
      <c r="I59" s="147"/>
      <c r="J59" s="147"/>
      <c r="K59" s="147"/>
      <c r="L59" s="147"/>
      <c r="M59" s="180"/>
      <c r="O59" s="180"/>
      <c r="P59" s="147"/>
      <c r="Q59" s="147"/>
      <c r="R59" s="147"/>
      <c r="S59" s="147"/>
    </row>
    <row r="60" spans="1:19" ht="17.25" customHeight="1" thickBot="1">
      <c r="A60" s="310"/>
      <c r="B60" s="157"/>
      <c r="M60" s="180"/>
    </row>
    <row r="61" spans="1:19" s="147" customFormat="1" ht="18.75" customHeight="1">
      <c r="A61" s="855"/>
      <c r="B61" s="770"/>
      <c r="C61" s="771"/>
      <c r="D61" s="772"/>
      <c r="E61" s="773"/>
      <c r="F61" s="774"/>
      <c r="G61" s="775"/>
      <c r="H61" s="776"/>
      <c r="I61" s="751"/>
      <c r="J61" s="145"/>
      <c r="K61" s="145"/>
      <c r="L61" s="145"/>
      <c r="M61" s="145"/>
      <c r="N61" s="145"/>
      <c r="O61" s="145"/>
    </row>
    <row r="62" spans="1:19" s="147" customFormat="1" ht="18.75" customHeight="1">
      <c r="A62" s="855"/>
      <c r="B62" s="777" t="s">
        <v>465</v>
      </c>
      <c r="C62" s="145"/>
      <c r="D62" s="147" t="s">
        <v>466</v>
      </c>
      <c r="G62" s="147" t="s">
        <v>467</v>
      </c>
      <c r="H62" s="778"/>
      <c r="J62" s="145"/>
      <c r="K62" s="145"/>
      <c r="L62" s="145"/>
      <c r="M62" s="145"/>
    </row>
    <row r="63" spans="1:19" s="147" customFormat="1" ht="18.75" customHeight="1">
      <c r="A63" s="855"/>
      <c r="B63" s="779" t="s">
        <v>468</v>
      </c>
      <c r="C63" s="780" t="s">
        <v>469</v>
      </c>
      <c r="D63" s="133" t="s">
        <v>470</v>
      </c>
      <c r="F63" s="780" t="s">
        <v>471</v>
      </c>
      <c r="G63" s="145" t="s">
        <v>472</v>
      </c>
      <c r="H63" s="781" t="s">
        <v>473</v>
      </c>
      <c r="J63" s="145"/>
      <c r="K63" s="145"/>
      <c r="L63" s="145"/>
      <c r="M63" s="145"/>
    </row>
    <row r="64" spans="1:19" s="147" customFormat="1" ht="18.75" customHeight="1">
      <c r="A64" s="855"/>
      <c r="B64" s="779" t="s">
        <v>474</v>
      </c>
      <c r="C64" s="780" t="s">
        <v>475</v>
      </c>
      <c r="D64" s="133" t="s">
        <v>476</v>
      </c>
      <c r="E64" s="148" t="s">
        <v>477</v>
      </c>
      <c r="F64" s="784" t="s">
        <v>478</v>
      </c>
      <c r="G64" s="145" t="s">
        <v>479</v>
      </c>
      <c r="H64" s="781" t="s">
        <v>480</v>
      </c>
      <c r="J64" s="145"/>
      <c r="K64" s="145"/>
      <c r="L64" s="145"/>
      <c r="M64" s="145"/>
    </row>
    <row r="65" spans="1:13" s="147" customFormat="1" ht="18.75" customHeight="1">
      <c r="A65" s="855"/>
      <c r="B65" s="782" t="s">
        <v>488</v>
      </c>
      <c r="C65" s="783" t="s">
        <v>489</v>
      </c>
      <c r="D65" s="133" t="s">
        <v>483</v>
      </c>
      <c r="E65" s="148" t="s">
        <v>484</v>
      </c>
      <c r="F65" s="784" t="s">
        <v>485</v>
      </c>
      <c r="G65" s="587" t="s">
        <v>486</v>
      </c>
      <c r="H65" s="785" t="s">
        <v>487</v>
      </c>
      <c r="J65" s="145"/>
      <c r="K65" s="145"/>
      <c r="L65" s="145"/>
      <c r="M65" s="145"/>
    </row>
    <row r="66" spans="1:13" s="147" customFormat="1" ht="18.75" customHeight="1">
      <c r="A66" s="855"/>
      <c r="B66" s="782" t="s">
        <v>2043</v>
      </c>
      <c r="C66" s="783" t="s">
        <v>2044</v>
      </c>
      <c r="D66" s="133" t="s">
        <v>490</v>
      </c>
      <c r="E66" s="148" t="s">
        <v>491</v>
      </c>
      <c r="F66" s="784" t="s">
        <v>492</v>
      </c>
      <c r="G66" s="587" t="s">
        <v>493</v>
      </c>
      <c r="H66" s="785" t="s">
        <v>494</v>
      </c>
      <c r="J66" s="145"/>
      <c r="K66" s="145"/>
      <c r="L66" s="145"/>
      <c r="M66" s="145"/>
    </row>
    <row r="67" spans="1:13" s="147" customFormat="1" ht="18.75" customHeight="1">
      <c r="A67" s="855"/>
      <c r="B67" s="782" t="s">
        <v>481</v>
      </c>
      <c r="C67" s="783" t="s">
        <v>482</v>
      </c>
      <c r="D67" s="133" t="s">
        <v>497</v>
      </c>
      <c r="E67" s="148" t="s">
        <v>498</v>
      </c>
      <c r="F67" s="784" t="s">
        <v>499</v>
      </c>
      <c r="G67" s="587" t="s">
        <v>500</v>
      </c>
      <c r="H67" s="785" t="s">
        <v>501</v>
      </c>
      <c r="J67" s="145"/>
      <c r="K67" s="145"/>
      <c r="L67" s="145"/>
      <c r="M67" s="145"/>
    </row>
    <row r="68" spans="1:13" s="147" customFormat="1" ht="18.75" customHeight="1">
      <c r="A68" s="855"/>
      <c r="B68" s="782" t="s">
        <v>1888</v>
      </c>
      <c r="C68" s="783" t="s">
        <v>496</v>
      </c>
      <c r="D68" s="133" t="s">
        <v>504</v>
      </c>
      <c r="E68" s="148" t="s">
        <v>505</v>
      </c>
      <c r="F68" s="784" t="s">
        <v>506</v>
      </c>
      <c r="G68" s="587" t="s">
        <v>507</v>
      </c>
      <c r="H68" s="785" t="s">
        <v>508</v>
      </c>
      <c r="J68" s="145"/>
      <c r="K68" s="145"/>
      <c r="L68" s="145"/>
      <c r="M68" s="145"/>
    </row>
    <row r="69" spans="1:13" s="147" customFormat="1" ht="18.75" customHeight="1">
      <c r="B69" s="782" t="s">
        <v>2045</v>
      </c>
      <c r="C69" s="783" t="s">
        <v>2046</v>
      </c>
      <c r="D69" s="133" t="s">
        <v>511</v>
      </c>
      <c r="E69" s="148" t="s">
        <v>512</v>
      </c>
      <c r="F69" s="738" t="s">
        <v>513</v>
      </c>
      <c r="G69" s="587" t="s">
        <v>514</v>
      </c>
      <c r="H69" s="786" t="s">
        <v>515</v>
      </c>
    </row>
    <row r="70" spans="1:13" s="147" customFormat="1" ht="18.75" customHeight="1">
      <c r="B70" s="782" t="s">
        <v>502</v>
      </c>
      <c r="C70" s="783" t="s">
        <v>503</v>
      </c>
      <c r="D70" s="133"/>
      <c r="E70" s="145"/>
      <c r="F70" s="587"/>
      <c r="H70" s="787"/>
    </row>
  </sheetData>
  <mergeCells count="5">
    <mergeCell ref="B2:H2"/>
    <mergeCell ref="B4:H4"/>
    <mergeCell ref="B7:C7"/>
    <mergeCell ref="D7:D8"/>
    <mergeCell ref="B24:B26"/>
  </mergeCells>
  <hyperlinks>
    <hyperlink ref="J2" location="HOME!Print_Area" display="HOME" xr:uid="{09E1CC18-89B9-4395-AE22-46F6C7965424}"/>
    <hyperlink ref="H63" r:id="rId1" xr:uid="{28ABC188-D996-4EBF-9423-75B08C38739E}"/>
    <hyperlink ref="C63" r:id="rId2" xr:uid="{0E05CB48-526F-4E21-AC98-8DBA4B7D9C81}"/>
    <hyperlink ref="H68" r:id="rId3" xr:uid="{9095D56A-BDC2-4985-B333-4CF6FAB08D5B}"/>
    <hyperlink ref="H67" r:id="rId4" xr:uid="{DB5B312B-CF58-4F0C-BAD5-93A20B766105}"/>
    <hyperlink ref="C67" r:id="rId5" xr:uid="{DFE55B91-F043-4F49-B726-A7FBF4C03802}"/>
    <hyperlink ref="C68" r:id="rId6" xr:uid="{402EFCFF-F0C4-494E-A4BD-7234948DC9EF}"/>
    <hyperlink ref="C65" r:id="rId7" xr:uid="{F0FAC410-EFE7-4646-8837-AD041F87690A}"/>
    <hyperlink ref="C64" r:id="rId8" xr:uid="{B244A43D-B3AC-4A8D-867F-F19C0567DC5F}"/>
    <hyperlink ref="C70" r:id="rId9" xr:uid="{608F6460-1603-46F3-B48C-A4F140228E37}"/>
    <hyperlink ref="H66" r:id="rId10" xr:uid="{6A7248FC-7BA5-4838-9B66-405CC7FEF6DC}"/>
    <hyperlink ref="H69" r:id="rId11" xr:uid="{7A192232-E3D8-44BA-9BB4-424E90E62951}"/>
    <hyperlink ref="C66" r:id="rId12" xr:uid="{F47D3911-8AA2-4A07-9455-025A0A5A61EE}"/>
    <hyperlink ref="F63" r:id="rId13" xr:uid="{3E7EE22C-17D2-4271-9EA0-9EF0801D9897}"/>
    <hyperlink ref="F68" r:id="rId14" xr:uid="{33ACA791-3055-4F57-9AE8-52CD612D7879}"/>
    <hyperlink ref="F64" r:id="rId15" xr:uid="{5A7A3500-0329-4EFA-B937-3470D0A927E3}"/>
    <hyperlink ref="F65" r:id="rId16" xr:uid="{824F3F4E-0A10-48AF-89D1-FADBF8D976ED}"/>
    <hyperlink ref="F66" r:id="rId17" xr:uid="{2A314EF3-5C28-405F-ADFF-EEE4304085E3}"/>
    <hyperlink ref="F67" r:id="rId18" xr:uid="{DAA314F9-E39A-4ACF-B0A1-4AC9F00D96D7}"/>
    <hyperlink ref="H64" r:id="rId19" xr:uid="{21E48B8A-8064-4A4B-A477-FA0041021412}"/>
    <hyperlink ref="H65" r:id="rId20" xr:uid="{1FD99B3F-BFD4-4C70-B39E-F0C4C7D691FC}"/>
    <hyperlink ref="F69" r:id="rId21" xr:uid="{0E15BBC0-F73D-4AE2-9FC6-A04B7ADBCE50}"/>
  </hyperlinks>
  <pageMargins left="0.7" right="0.7" top="0.75" bottom="0.75" header="0.3" footer="0.3"/>
  <pageSetup paperSize="9" scale="67" orientation="landscape" r:id="rId22"/>
  <headerFooter>
    <oddFooter>&amp;L_x000D_&amp;1#&amp;"Calibri"&amp;10&amp;K000000 Sensitivity: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3EAB-636F-4363-891D-D5D8C6C5B02E}">
  <sheetPr>
    <tabColor rgb="FFFFFF00"/>
    <pageSetUpPr fitToPage="1"/>
  </sheetPr>
  <dimension ref="A1:N264"/>
  <sheetViews>
    <sheetView showGridLines="0" topLeftCell="A4" zoomScale="115" zoomScaleNormal="115" zoomScaleSheetLayoutView="85" workbookViewId="0">
      <selection activeCell="D227" sqref="D227"/>
    </sheetView>
  </sheetViews>
  <sheetFormatPr defaultColWidth="9.140625" defaultRowHeight="18" customHeight="1"/>
  <cols>
    <col min="1" max="1" width="25.7109375" style="853" customWidth="1"/>
    <col min="2" max="2" width="24.140625" style="11" customWidth="1"/>
    <col min="3" max="3" width="24.28515625" style="11" bestFit="1" customWidth="1"/>
    <col min="4" max="4" width="19.7109375" style="11" bestFit="1" customWidth="1"/>
    <col min="5" max="5" width="21.42578125" style="11" customWidth="1"/>
    <col min="6" max="6" width="22.7109375" style="11" bestFit="1" customWidth="1"/>
    <col min="7" max="7" width="18.7109375" style="11" customWidth="1"/>
    <col min="8" max="8" width="21.140625" style="11" bestFit="1" customWidth="1"/>
    <col min="9" max="9" width="15.7109375" style="11" customWidth="1"/>
    <col min="10" max="10" width="17" style="331" bestFit="1" customWidth="1"/>
    <col min="11" max="11" width="25" style="331" bestFit="1" customWidth="1"/>
    <col min="12" max="12" width="22" style="331" bestFit="1" customWidth="1"/>
    <col min="13" max="13" width="13.140625" style="331" customWidth="1"/>
    <col min="14" max="16384" width="9.140625" style="331"/>
  </cols>
  <sheetData>
    <row r="1" spans="1:10" s="122" customFormat="1" ht="18" customHeight="1" thickBot="1">
      <c r="A1" s="853"/>
    </row>
    <row r="2" spans="1:10" s="122" customFormat="1" ht="18" customHeight="1" thickBot="1">
      <c r="A2" s="853"/>
      <c r="B2" s="1573" t="s">
        <v>0</v>
      </c>
      <c r="C2" s="1573"/>
      <c r="D2" s="1573"/>
      <c r="E2" s="1573"/>
      <c r="F2" s="1573"/>
      <c r="H2" s="943" t="s">
        <v>241</v>
      </c>
    </row>
    <row r="3" spans="1:10" s="122" customFormat="1" ht="18" customHeight="1" thickBot="1">
      <c r="A3" s="853"/>
      <c r="B3" s="123"/>
      <c r="H3" s="745"/>
    </row>
    <row r="4" spans="1:10" s="145" customFormat="1" ht="30" customHeight="1" thickBot="1">
      <c r="A4" s="148"/>
      <c r="B4" s="1574" t="s">
        <v>13</v>
      </c>
      <c r="C4" s="1575"/>
      <c r="D4" s="1575"/>
      <c r="E4" s="1575"/>
      <c r="F4" s="1576"/>
      <c r="G4" s="438"/>
    </row>
    <row r="5" spans="1:10" s="145" customFormat="1" ht="18" customHeight="1">
      <c r="A5" s="853"/>
      <c r="B5" s="148"/>
      <c r="C5" s="148"/>
      <c r="D5" s="148"/>
      <c r="E5" s="148"/>
      <c r="F5" s="148"/>
      <c r="G5" s="148"/>
    </row>
    <row r="6" spans="1:10" s="145" customFormat="1" ht="18" hidden="1" customHeight="1">
      <c r="A6" s="804"/>
      <c r="B6" s="933"/>
      <c r="C6" s="763"/>
      <c r="D6" s="751"/>
      <c r="E6" s="763"/>
      <c r="F6" s="763"/>
      <c r="G6" s="331"/>
      <c r="H6" s="795"/>
      <c r="I6" s="430"/>
    </row>
    <row r="7" spans="1:10" s="145" customFormat="1" ht="18" customHeight="1">
      <c r="A7" s="804"/>
      <c r="B7" s="933"/>
      <c r="C7" s="763"/>
      <c r="D7" s="751"/>
      <c r="E7" s="763"/>
      <c r="F7" s="763"/>
      <c r="G7" s="331"/>
      <c r="H7" s="795"/>
      <c r="I7" s="430"/>
    </row>
    <row r="8" spans="1:10" s="145" customFormat="1" ht="18" customHeight="1">
      <c r="A8" s="804"/>
      <c r="B8" s="1604" t="s">
        <v>1318</v>
      </c>
      <c r="C8" s="1587"/>
      <c r="D8" s="1587"/>
      <c r="E8" s="1587"/>
      <c r="F8" s="1587"/>
      <c r="G8" s="331"/>
      <c r="H8" s="795"/>
      <c r="I8" s="430"/>
    </row>
    <row r="9" spans="1:10" s="147" customFormat="1" ht="30" hidden="1" customHeight="1">
      <c r="A9" s="804"/>
      <c r="B9" s="872"/>
      <c r="C9" s="614"/>
      <c r="D9" s="1595" t="s">
        <v>247</v>
      </c>
      <c r="E9" s="928" t="s">
        <v>45</v>
      </c>
      <c r="F9" s="195"/>
      <c r="G9" s="872"/>
      <c r="I9" s="145"/>
      <c r="J9" s="145"/>
    </row>
    <row r="10" spans="1:10" s="145" customFormat="1" ht="18" hidden="1" customHeight="1">
      <c r="A10" s="804"/>
      <c r="B10" s="931" t="s">
        <v>249</v>
      </c>
      <c r="C10" s="931" t="s">
        <v>250</v>
      </c>
      <c r="D10" s="1596"/>
      <c r="E10" s="927" t="s">
        <v>109</v>
      </c>
      <c r="F10" s="331"/>
      <c r="G10" s="930" t="s">
        <v>251</v>
      </c>
    </row>
    <row r="11" spans="1:10" ht="18" hidden="1" customHeight="1">
      <c r="B11" s="617" t="s">
        <v>938</v>
      </c>
      <c r="C11" s="757" t="s">
        <v>939</v>
      </c>
      <c r="D11" s="617">
        <v>45204</v>
      </c>
      <c r="E11" s="757">
        <f>D11+6</f>
        <v>45210</v>
      </c>
      <c r="F11" s="331"/>
      <c r="G11" s="757">
        <v>45205</v>
      </c>
      <c r="I11" s="331"/>
    </row>
    <row r="12" spans="1:10" ht="18" hidden="1" customHeight="1">
      <c r="B12" s="741" t="s">
        <v>941</v>
      </c>
      <c r="C12" s="757" t="s">
        <v>942</v>
      </c>
      <c r="D12" s="617">
        <v>45211</v>
      </c>
      <c r="E12" s="757">
        <f>D12+6</f>
        <v>45217</v>
      </c>
      <c r="F12" s="331"/>
      <c r="G12" s="757">
        <f t="shared" ref="G12:G14" si="0">G11+7</f>
        <v>45212</v>
      </c>
      <c r="I12" s="331"/>
    </row>
    <row r="13" spans="1:10" ht="18" hidden="1" customHeight="1">
      <c r="B13" s="794" t="s">
        <v>944</v>
      </c>
      <c r="C13" s="757" t="s">
        <v>945</v>
      </c>
      <c r="D13" s="617">
        <v>45221</v>
      </c>
      <c r="E13" s="757">
        <f>D13+6</f>
        <v>45227</v>
      </c>
      <c r="F13" s="331"/>
      <c r="G13" s="757">
        <f t="shared" si="0"/>
        <v>45219</v>
      </c>
      <c r="I13" s="331"/>
    </row>
    <row r="14" spans="1:10" ht="18" hidden="1" customHeight="1">
      <c r="B14" s="741" t="s">
        <v>938</v>
      </c>
      <c r="C14" s="757" t="s">
        <v>947</v>
      </c>
      <c r="D14" s="617">
        <v>45225</v>
      </c>
      <c r="E14" s="757">
        <f>D14+6</f>
        <v>45231</v>
      </c>
      <c r="F14" s="331"/>
      <c r="G14" s="757">
        <f t="shared" si="0"/>
        <v>45226</v>
      </c>
      <c r="I14" s="331"/>
    </row>
    <row r="15" spans="1:10" ht="18" hidden="1" customHeight="1">
      <c r="B15" s="617" t="s">
        <v>938</v>
      </c>
      <c r="C15" s="757" t="s">
        <v>1038</v>
      </c>
      <c r="D15" s="617">
        <v>45238</v>
      </c>
      <c r="E15" s="757">
        <f t="shared" ref="E15:E36" si="1">D15+3</f>
        <v>45241</v>
      </c>
      <c r="F15" s="331"/>
      <c r="G15" s="757">
        <f>D15+1</f>
        <v>45239</v>
      </c>
      <c r="I15" s="331"/>
    </row>
    <row r="16" spans="1:10" ht="18" hidden="1" customHeight="1">
      <c r="B16" s="794" t="s">
        <v>941</v>
      </c>
      <c r="C16" s="757" t="s">
        <v>1039</v>
      </c>
      <c r="D16" s="617">
        <f>D15+7</f>
        <v>45245</v>
      </c>
      <c r="E16" s="757">
        <f t="shared" si="1"/>
        <v>45248</v>
      </c>
      <c r="F16" s="331"/>
      <c r="G16" s="757">
        <f>G15+7</f>
        <v>45246</v>
      </c>
      <c r="I16" s="331"/>
    </row>
    <row r="17" spans="2:9" ht="18" hidden="1" customHeight="1">
      <c r="B17" s="741" t="s">
        <v>944</v>
      </c>
      <c r="C17" s="757" t="s">
        <v>1040</v>
      </c>
      <c r="D17" s="617">
        <f t="shared" ref="D17:D31" si="2">D16+7</f>
        <v>45252</v>
      </c>
      <c r="E17" s="757">
        <f t="shared" si="1"/>
        <v>45255</v>
      </c>
      <c r="F17" s="331"/>
      <c r="G17" s="757">
        <f t="shared" ref="G17:G80" si="3">G16+7</f>
        <v>45253</v>
      </c>
      <c r="I17" s="331"/>
    </row>
    <row r="18" spans="2:9" ht="18" hidden="1" customHeight="1">
      <c r="B18" s="617" t="s">
        <v>938</v>
      </c>
      <c r="C18" s="757" t="s">
        <v>1041</v>
      </c>
      <c r="D18" s="617">
        <f t="shared" si="2"/>
        <v>45259</v>
      </c>
      <c r="E18" s="757">
        <f t="shared" si="1"/>
        <v>45262</v>
      </c>
      <c r="F18" s="331"/>
      <c r="G18" s="757">
        <f t="shared" si="3"/>
        <v>45260</v>
      </c>
      <c r="I18" s="331"/>
    </row>
    <row r="19" spans="2:9" ht="18" hidden="1" customHeight="1">
      <c r="B19" s="794" t="s">
        <v>941</v>
      </c>
      <c r="C19" s="757" t="s">
        <v>1042</v>
      </c>
      <c r="D19" s="617">
        <f t="shared" si="2"/>
        <v>45266</v>
      </c>
      <c r="E19" s="757">
        <f t="shared" si="1"/>
        <v>45269</v>
      </c>
      <c r="F19" s="331"/>
      <c r="G19" s="757">
        <f t="shared" si="3"/>
        <v>45267</v>
      </c>
      <c r="I19" s="331"/>
    </row>
    <row r="20" spans="2:9" ht="18" hidden="1" customHeight="1">
      <c r="B20" s="741" t="s">
        <v>944</v>
      </c>
      <c r="C20" s="757" t="s">
        <v>1043</v>
      </c>
      <c r="D20" s="617">
        <f t="shared" si="2"/>
        <v>45273</v>
      </c>
      <c r="E20" s="757">
        <f t="shared" si="1"/>
        <v>45276</v>
      </c>
      <c r="F20" s="331"/>
      <c r="G20" s="757">
        <f t="shared" si="3"/>
        <v>45274</v>
      </c>
      <c r="I20" s="331"/>
    </row>
    <row r="21" spans="2:9" ht="18" hidden="1" customHeight="1">
      <c r="B21" s="617" t="s">
        <v>938</v>
      </c>
      <c r="C21" s="757" t="s">
        <v>1044</v>
      </c>
      <c r="D21" s="617">
        <f t="shared" si="2"/>
        <v>45280</v>
      </c>
      <c r="E21" s="757">
        <f t="shared" si="1"/>
        <v>45283</v>
      </c>
      <c r="F21" s="331"/>
      <c r="G21" s="757">
        <f t="shared" si="3"/>
        <v>45281</v>
      </c>
      <c r="I21" s="331"/>
    </row>
    <row r="22" spans="2:9" ht="18" hidden="1" customHeight="1">
      <c r="B22" s="794" t="s">
        <v>941</v>
      </c>
      <c r="C22" s="757" t="s">
        <v>1045</v>
      </c>
      <c r="D22" s="617">
        <f t="shared" si="2"/>
        <v>45287</v>
      </c>
      <c r="E22" s="757">
        <f t="shared" si="1"/>
        <v>45290</v>
      </c>
      <c r="F22" s="331"/>
      <c r="G22" s="757">
        <f t="shared" si="3"/>
        <v>45288</v>
      </c>
      <c r="I22" s="331"/>
    </row>
    <row r="23" spans="2:9" ht="18" hidden="1" customHeight="1">
      <c r="B23" s="741" t="s">
        <v>944</v>
      </c>
      <c r="C23" s="757" t="s">
        <v>1046</v>
      </c>
      <c r="D23" s="617">
        <f t="shared" si="2"/>
        <v>45294</v>
      </c>
      <c r="E23" s="757">
        <f t="shared" si="1"/>
        <v>45297</v>
      </c>
      <c r="F23" s="331"/>
      <c r="G23" s="757">
        <f t="shared" si="3"/>
        <v>45295</v>
      </c>
      <c r="I23" s="331"/>
    </row>
    <row r="24" spans="2:9" ht="18" hidden="1" customHeight="1">
      <c r="B24" s="617" t="s">
        <v>938</v>
      </c>
      <c r="C24" s="757" t="s">
        <v>1047</v>
      </c>
      <c r="D24" s="617">
        <f t="shared" si="2"/>
        <v>45301</v>
      </c>
      <c r="E24" s="757">
        <f t="shared" si="1"/>
        <v>45304</v>
      </c>
      <c r="F24" s="331"/>
      <c r="G24" s="757">
        <f t="shared" si="3"/>
        <v>45302</v>
      </c>
      <c r="I24" s="331"/>
    </row>
    <row r="25" spans="2:9" ht="18" hidden="1" customHeight="1">
      <c r="B25" s="794" t="s">
        <v>941</v>
      </c>
      <c r="C25" s="757" t="s">
        <v>1048</v>
      </c>
      <c r="D25" s="617">
        <f t="shared" si="2"/>
        <v>45308</v>
      </c>
      <c r="E25" s="757">
        <f t="shared" si="1"/>
        <v>45311</v>
      </c>
      <c r="F25" s="331"/>
      <c r="G25" s="757">
        <f t="shared" si="3"/>
        <v>45309</v>
      </c>
      <c r="I25" s="331"/>
    </row>
    <row r="26" spans="2:9" ht="18" hidden="1" customHeight="1">
      <c r="B26" s="741" t="s">
        <v>944</v>
      </c>
      <c r="C26" s="757" t="s">
        <v>1049</v>
      </c>
      <c r="D26" s="617">
        <f t="shared" si="2"/>
        <v>45315</v>
      </c>
      <c r="E26" s="757">
        <f t="shared" si="1"/>
        <v>45318</v>
      </c>
      <c r="F26" s="331"/>
      <c r="G26" s="757">
        <f t="shared" si="3"/>
        <v>45316</v>
      </c>
      <c r="I26" s="331"/>
    </row>
    <row r="27" spans="2:9" ht="18" hidden="1" customHeight="1">
      <c r="B27" s="617" t="s">
        <v>938</v>
      </c>
      <c r="C27" s="757" t="s">
        <v>1050</v>
      </c>
      <c r="D27" s="617">
        <f t="shared" si="2"/>
        <v>45322</v>
      </c>
      <c r="E27" s="757">
        <f t="shared" si="1"/>
        <v>45325</v>
      </c>
      <c r="F27" s="331"/>
      <c r="G27" s="757">
        <f t="shared" si="3"/>
        <v>45323</v>
      </c>
      <c r="I27" s="331"/>
    </row>
    <row r="28" spans="2:9" ht="18" hidden="1" customHeight="1">
      <c r="B28" s="794" t="s">
        <v>941</v>
      </c>
      <c r="C28" s="757" t="s">
        <v>1051</v>
      </c>
      <c r="D28" s="617">
        <f t="shared" si="2"/>
        <v>45329</v>
      </c>
      <c r="E28" s="757">
        <f t="shared" si="1"/>
        <v>45332</v>
      </c>
      <c r="F28" s="331"/>
      <c r="G28" s="757">
        <f t="shared" si="3"/>
        <v>45330</v>
      </c>
      <c r="I28" s="331"/>
    </row>
    <row r="29" spans="2:9" ht="18" hidden="1" customHeight="1">
      <c r="B29" s="741" t="s">
        <v>944</v>
      </c>
      <c r="C29" s="757" t="s">
        <v>1052</v>
      </c>
      <c r="D29" s="617">
        <f t="shared" si="2"/>
        <v>45336</v>
      </c>
      <c r="E29" s="757">
        <f t="shared" si="1"/>
        <v>45339</v>
      </c>
      <c r="F29" s="331"/>
      <c r="G29" s="757">
        <f t="shared" si="3"/>
        <v>45337</v>
      </c>
      <c r="I29" s="331"/>
    </row>
    <row r="30" spans="2:9" ht="18" hidden="1" customHeight="1">
      <c r="B30" s="617" t="s">
        <v>938</v>
      </c>
      <c r="C30" s="757" t="s">
        <v>1053</v>
      </c>
      <c r="D30" s="617">
        <f t="shared" si="2"/>
        <v>45343</v>
      </c>
      <c r="E30" s="757">
        <f t="shared" si="1"/>
        <v>45346</v>
      </c>
      <c r="F30" s="331"/>
      <c r="G30" s="757">
        <f t="shared" si="3"/>
        <v>45344</v>
      </c>
      <c r="I30" s="331"/>
    </row>
    <row r="31" spans="2:9" ht="18" hidden="1" customHeight="1">
      <c r="B31" s="794" t="s">
        <v>941</v>
      </c>
      <c r="C31" s="757" t="s">
        <v>1054</v>
      </c>
      <c r="D31" s="617">
        <f t="shared" si="2"/>
        <v>45350</v>
      </c>
      <c r="E31" s="757">
        <f t="shared" si="1"/>
        <v>45353</v>
      </c>
      <c r="F31" s="331"/>
      <c r="G31" s="757">
        <f t="shared" si="3"/>
        <v>45351</v>
      </c>
      <c r="I31" s="331"/>
    </row>
    <row r="32" spans="2:9" ht="18" hidden="1" customHeight="1">
      <c r="B32" s="741" t="s">
        <v>944</v>
      </c>
      <c r="C32" s="757" t="s">
        <v>1055</v>
      </c>
      <c r="D32" s="617">
        <v>45358</v>
      </c>
      <c r="E32" s="757">
        <f t="shared" si="1"/>
        <v>45361</v>
      </c>
      <c r="F32" s="331"/>
      <c r="G32" s="757">
        <v>45358</v>
      </c>
      <c r="I32" s="331"/>
    </row>
    <row r="33" spans="1:9" ht="18" hidden="1" customHeight="1">
      <c r="B33" s="617" t="s">
        <v>938</v>
      </c>
      <c r="C33" s="757" t="s">
        <v>1056</v>
      </c>
      <c r="D33" s="617">
        <v>45366</v>
      </c>
      <c r="E33" s="757">
        <f t="shared" si="1"/>
        <v>45369</v>
      </c>
      <c r="F33" s="331"/>
      <c r="G33" s="757">
        <f t="shared" si="3"/>
        <v>45365</v>
      </c>
      <c r="I33" s="331"/>
    </row>
    <row r="34" spans="1:9" ht="18" hidden="1" customHeight="1">
      <c r="B34" s="794" t="s">
        <v>941</v>
      </c>
      <c r="C34" s="757" t="s">
        <v>1057</v>
      </c>
      <c r="D34" s="617">
        <v>45375</v>
      </c>
      <c r="E34" s="757">
        <f t="shared" si="1"/>
        <v>45378</v>
      </c>
      <c r="F34" s="331"/>
      <c r="G34" s="757">
        <f t="shared" si="3"/>
        <v>45372</v>
      </c>
      <c r="I34" s="331"/>
    </row>
    <row r="35" spans="1:9" ht="18" hidden="1" customHeight="1">
      <c r="B35" s="741" t="s">
        <v>944</v>
      </c>
      <c r="C35" s="757" t="s">
        <v>1058</v>
      </c>
      <c r="D35" s="617">
        <v>45378</v>
      </c>
      <c r="E35" s="757">
        <f t="shared" si="1"/>
        <v>45381</v>
      </c>
      <c r="F35" s="331"/>
      <c r="G35" s="757">
        <f t="shared" si="3"/>
        <v>45379</v>
      </c>
      <c r="I35" s="331"/>
    </row>
    <row r="36" spans="1:9" ht="18" hidden="1" customHeight="1">
      <c r="B36" s="942" t="s">
        <v>938</v>
      </c>
      <c r="C36" s="942" t="s">
        <v>1059</v>
      </c>
      <c r="D36" s="942">
        <f t="shared" ref="D36:D37" si="4">D35+7</f>
        <v>45385</v>
      </c>
      <c r="E36" s="757">
        <f t="shared" si="1"/>
        <v>45388</v>
      </c>
      <c r="F36" s="331"/>
      <c r="G36" s="757">
        <f t="shared" si="3"/>
        <v>45386</v>
      </c>
      <c r="I36" s="331"/>
    </row>
    <row r="37" spans="1:9" ht="18" hidden="1" customHeight="1">
      <c r="B37" s="871" t="s">
        <v>283</v>
      </c>
      <c r="C37" s="942" t="s">
        <v>1060</v>
      </c>
      <c r="D37" s="799">
        <f t="shared" si="4"/>
        <v>45392</v>
      </c>
      <c r="E37" s="970"/>
      <c r="F37" s="331"/>
      <c r="G37" s="757">
        <f t="shared" si="3"/>
        <v>45393</v>
      </c>
      <c r="I37" s="331"/>
    </row>
    <row r="38" spans="1:9" ht="18" hidden="1" customHeight="1">
      <c r="A38" s="853" t="s">
        <v>1061</v>
      </c>
      <c r="B38" s="942" t="s">
        <v>944</v>
      </c>
      <c r="C38" s="942" t="s">
        <v>1062</v>
      </c>
      <c r="D38" s="942">
        <v>45402</v>
      </c>
      <c r="E38" s="757">
        <f>D38+3</f>
        <v>45405</v>
      </c>
      <c r="F38" s="331"/>
      <c r="G38" s="757">
        <f t="shared" si="3"/>
        <v>45400</v>
      </c>
      <c r="I38" s="331"/>
    </row>
    <row r="39" spans="1:9" ht="18" hidden="1" customHeight="1">
      <c r="B39" s="942" t="s">
        <v>938</v>
      </c>
      <c r="C39" s="942" t="s">
        <v>1063</v>
      </c>
      <c r="D39" s="942">
        <v>45408</v>
      </c>
      <c r="E39" s="757">
        <f>D39+3</f>
        <v>45411</v>
      </c>
      <c r="F39" s="331"/>
      <c r="G39" s="757">
        <f t="shared" si="3"/>
        <v>45407</v>
      </c>
      <c r="I39" s="331"/>
    </row>
    <row r="40" spans="1:9" ht="18" hidden="1" customHeight="1">
      <c r="A40" s="853" t="s">
        <v>1064</v>
      </c>
      <c r="B40" s="942" t="s">
        <v>941</v>
      </c>
      <c r="C40" s="942" t="s">
        <v>1065</v>
      </c>
      <c r="D40" s="942">
        <v>45418</v>
      </c>
      <c r="E40" s="757">
        <v>45420</v>
      </c>
      <c r="F40" s="331"/>
      <c r="G40" s="757">
        <f t="shared" si="3"/>
        <v>45414</v>
      </c>
      <c r="I40" s="331"/>
    </row>
    <row r="41" spans="1:9" ht="18" hidden="1" customHeight="1">
      <c r="B41" s="942" t="s">
        <v>944</v>
      </c>
      <c r="C41" s="942" t="s">
        <v>1066</v>
      </c>
      <c r="D41" s="942">
        <v>45423</v>
      </c>
      <c r="E41" s="757">
        <f>D41+3</f>
        <v>45426</v>
      </c>
      <c r="F41" s="331"/>
      <c r="G41" s="757">
        <f t="shared" si="3"/>
        <v>45421</v>
      </c>
      <c r="I41" s="331"/>
    </row>
    <row r="42" spans="1:9" ht="18" hidden="1" customHeight="1">
      <c r="A42" s="853" t="s">
        <v>938</v>
      </c>
      <c r="B42" s="871" t="s">
        <v>283</v>
      </c>
      <c r="C42" s="942" t="s">
        <v>1067</v>
      </c>
      <c r="D42" s="799">
        <v>45429</v>
      </c>
      <c r="E42" s="799">
        <f>D42+3</f>
        <v>45432</v>
      </c>
      <c r="F42" s="331"/>
      <c r="G42" s="757">
        <f t="shared" si="3"/>
        <v>45428</v>
      </c>
      <c r="I42" s="331"/>
    </row>
    <row r="43" spans="1:9" ht="18" hidden="1" customHeight="1">
      <c r="B43" s="942" t="s">
        <v>941</v>
      </c>
      <c r="C43" s="942" t="s">
        <v>1068</v>
      </c>
      <c r="D43" s="942">
        <v>45436</v>
      </c>
      <c r="E43" s="871" t="s">
        <v>283</v>
      </c>
      <c r="F43" s="331"/>
      <c r="G43" s="757">
        <f t="shared" si="3"/>
        <v>45435</v>
      </c>
      <c r="I43" s="331"/>
    </row>
    <row r="44" spans="1:9" ht="18" hidden="1" customHeight="1">
      <c r="B44" s="942" t="s">
        <v>944</v>
      </c>
      <c r="C44" s="942" t="s">
        <v>1069</v>
      </c>
      <c r="D44" s="942">
        <v>45444</v>
      </c>
      <c r="E44" s="871" t="s">
        <v>283</v>
      </c>
      <c r="F44" s="331"/>
      <c r="G44" s="757">
        <f t="shared" si="3"/>
        <v>45442</v>
      </c>
      <c r="I44" s="331"/>
    </row>
    <row r="45" spans="1:9" ht="18" hidden="1" customHeight="1">
      <c r="B45" s="942" t="s">
        <v>938</v>
      </c>
      <c r="C45" s="942" t="s">
        <v>1070</v>
      </c>
      <c r="D45" s="942">
        <v>45450</v>
      </c>
      <c r="E45" s="871" t="s">
        <v>283</v>
      </c>
      <c r="F45" s="331"/>
      <c r="G45" s="757">
        <f t="shared" si="3"/>
        <v>45449</v>
      </c>
      <c r="I45" s="331"/>
    </row>
    <row r="46" spans="1:9" ht="18" hidden="1" customHeight="1">
      <c r="B46" s="942" t="s">
        <v>941</v>
      </c>
      <c r="C46" s="942" t="s">
        <v>1071</v>
      </c>
      <c r="D46" s="942">
        <v>45455</v>
      </c>
      <c r="E46" s="871" t="s">
        <v>283</v>
      </c>
      <c r="F46" s="331"/>
      <c r="G46" s="757">
        <f t="shared" si="3"/>
        <v>45456</v>
      </c>
      <c r="I46" s="331"/>
    </row>
    <row r="47" spans="1:9" ht="18" hidden="1" customHeight="1">
      <c r="B47" s="942" t="s">
        <v>944</v>
      </c>
      <c r="C47" s="942" t="s">
        <v>1072</v>
      </c>
      <c r="D47" s="942">
        <v>45462</v>
      </c>
      <c r="E47" s="871" t="s">
        <v>283</v>
      </c>
      <c r="F47" s="331"/>
      <c r="G47" s="757">
        <f t="shared" si="3"/>
        <v>45463</v>
      </c>
      <c r="I47" s="331"/>
    </row>
    <row r="48" spans="1:9" ht="18" hidden="1" customHeight="1">
      <c r="B48" s="942" t="s">
        <v>938</v>
      </c>
      <c r="C48" s="942" t="s">
        <v>1073</v>
      </c>
      <c r="D48" s="942">
        <v>45471</v>
      </c>
      <c r="E48" s="871" t="s">
        <v>283</v>
      </c>
      <c r="F48" s="331"/>
      <c r="G48" s="757">
        <f t="shared" si="3"/>
        <v>45470</v>
      </c>
      <c r="I48" s="331"/>
    </row>
    <row r="49" spans="1:9" ht="18" hidden="1" customHeight="1">
      <c r="B49" s="942" t="s">
        <v>941</v>
      </c>
      <c r="C49" s="942" t="s">
        <v>1074</v>
      </c>
      <c r="D49" s="942">
        <v>45476</v>
      </c>
      <c r="E49" s="871" t="s">
        <v>283</v>
      </c>
      <c r="F49" s="331"/>
      <c r="G49" s="757">
        <f t="shared" si="3"/>
        <v>45477</v>
      </c>
      <c r="I49" s="331"/>
    </row>
    <row r="50" spans="1:9" ht="18" hidden="1" customHeight="1">
      <c r="B50" s="942" t="s">
        <v>944</v>
      </c>
      <c r="C50" s="942" t="s">
        <v>1075</v>
      </c>
      <c r="D50" s="942">
        <v>45483</v>
      </c>
      <c r="E50" s="871" t="s">
        <v>283</v>
      </c>
      <c r="F50" s="331"/>
      <c r="G50" s="757">
        <f t="shared" si="3"/>
        <v>45484</v>
      </c>
      <c r="I50" s="331"/>
    </row>
    <row r="51" spans="1:9" ht="18" hidden="1" customHeight="1">
      <c r="B51" s="942" t="s">
        <v>938</v>
      </c>
      <c r="C51" s="942" t="s">
        <v>1076</v>
      </c>
      <c r="D51" s="942">
        <v>45490</v>
      </c>
      <c r="E51" s="871" t="s">
        <v>283</v>
      </c>
      <c r="F51" s="331"/>
      <c r="G51" s="757">
        <f t="shared" si="3"/>
        <v>45491</v>
      </c>
      <c r="I51" s="331"/>
    </row>
    <row r="52" spans="1:9" ht="18" hidden="1" customHeight="1">
      <c r="B52" s="942" t="s">
        <v>941</v>
      </c>
      <c r="C52" s="942" t="s">
        <v>1077</v>
      </c>
      <c r="D52" s="942">
        <v>45497</v>
      </c>
      <c r="E52" s="871" t="s">
        <v>283</v>
      </c>
      <c r="F52" s="331"/>
      <c r="G52" s="757">
        <f t="shared" si="3"/>
        <v>45498</v>
      </c>
      <c r="I52" s="331"/>
    </row>
    <row r="53" spans="1:9" ht="18" hidden="1" customHeight="1">
      <c r="B53" s="942" t="s">
        <v>944</v>
      </c>
      <c r="C53" s="942" t="s">
        <v>1078</v>
      </c>
      <c r="D53" s="942">
        <v>45504</v>
      </c>
      <c r="E53" s="871" t="s">
        <v>283</v>
      </c>
      <c r="F53" s="331"/>
      <c r="G53" s="757">
        <f t="shared" si="3"/>
        <v>45505</v>
      </c>
      <c r="I53" s="331"/>
    </row>
    <row r="54" spans="1:9" ht="18" hidden="1" customHeight="1">
      <c r="B54" s="942" t="s">
        <v>938</v>
      </c>
      <c r="C54" s="942" t="s">
        <v>1079</v>
      </c>
      <c r="D54" s="942">
        <v>45514</v>
      </c>
      <c r="E54" s="757">
        <f>D54+3</f>
        <v>45517</v>
      </c>
      <c r="F54" s="331"/>
      <c r="G54" s="757">
        <f t="shared" si="3"/>
        <v>45512</v>
      </c>
      <c r="I54" s="331"/>
    </row>
    <row r="55" spans="1:9" ht="18" hidden="1" customHeight="1">
      <c r="B55" s="942" t="s">
        <v>941</v>
      </c>
      <c r="C55" s="942" t="s">
        <v>1080</v>
      </c>
      <c r="D55" s="942">
        <v>45519</v>
      </c>
      <c r="E55" s="871" t="s">
        <v>283</v>
      </c>
      <c r="F55" s="331"/>
      <c r="G55" s="757">
        <f t="shared" si="3"/>
        <v>45519</v>
      </c>
      <c r="I55" s="331"/>
    </row>
    <row r="56" spans="1:9" ht="18" hidden="1" customHeight="1">
      <c r="B56" s="942" t="s">
        <v>944</v>
      </c>
      <c r="C56" s="942" t="s">
        <v>1081</v>
      </c>
      <c r="D56" s="942">
        <v>45525</v>
      </c>
      <c r="E56" s="871" t="s">
        <v>283</v>
      </c>
      <c r="F56" s="331"/>
      <c r="G56" s="757">
        <f t="shared" si="3"/>
        <v>45526</v>
      </c>
      <c r="I56" s="331"/>
    </row>
    <row r="57" spans="1:9" ht="18" hidden="1" customHeight="1">
      <c r="B57" s="942" t="s">
        <v>938</v>
      </c>
      <c r="C57" s="942" t="s">
        <v>1082</v>
      </c>
      <c r="D57" s="942">
        <v>45534</v>
      </c>
      <c r="E57" s="871" t="s">
        <v>283</v>
      </c>
      <c r="F57" s="331"/>
      <c r="G57" s="757">
        <f t="shared" si="3"/>
        <v>45533</v>
      </c>
      <c r="I57" s="331"/>
    </row>
    <row r="58" spans="1:9" ht="18" hidden="1" customHeight="1">
      <c r="B58" s="942" t="s">
        <v>941</v>
      </c>
      <c r="C58" s="942" t="s">
        <v>1083</v>
      </c>
      <c r="D58" s="942">
        <v>45542</v>
      </c>
      <c r="E58" s="871" t="s">
        <v>283</v>
      </c>
      <c r="F58" s="331"/>
      <c r="G58" s="757">
        <f t="shared" si="3"/>
        <v>45540</v>
      </c>
      <c r="I58" s="331"/>
    </row>
    <row r="59" spans="1:9" ht="18" hidden="1" customHeight="1">
      <c r="B59" s="942" t="s">
        <v>938</v>
      </c>
      <c r="C59" s="942" t="s">
        <v>1084</v>
      </c>
      <c r="D59" s="942">
        <v>45546</v>
      </c>
      <c r="E59" s="757">
        <f>D59+3</f>
        <v>45549</v>
      </c>
      <c r="F59" s="331"/>
      <c r="G59" s="757">
        <f t="shared" si="3"/>
        <v>45547</v>
      </c>
      <c r="I59" s="331"/>
    </row>
    <row r="60" spans="1:9" ht="18" hidden="1" customHeight="1">
      <c r="B60" s="1011" t="s">
        <v>307</v>
      </c>
      <c r="C60" s="942" t="s">
        <v>1085</v>
      </c>
      <c r="D60" s="942">
        <v>45553</v>
      </c>
      <c r="E60" s="799">
        <f>D60+3</f>
        <v>45556</v>
      </c>
      <c r="F60" s="331"/>
      <c r="G60" s="757">
        <f t="shared" si="3"/>
        <v>45554</v>
      </c>
      <c r="I60" s="331"/>
    </row>
    <row r="61" spans="1:9" ht="18" hidden="1" customHeight="1">
      <c r="B61" s="942" t="s">
        <v>999</v>
      </c>
      <c r="C61" s="942" t="s">
        <v>1086</v>
      </c>
      <c r="D61" s="942">
        <v>45560</v>
      </c>
      <c r="E61" s="757">
        <f>D61+3</f>
        <v>45563</v>
      </c>
      <c r="F61" s="331"/>
      <c r="G61" s="757">
        <f t="shared" si="3"/>
        <v>45561</v>
      </c>
      <c r="I61" s="331"/>
    </row>
    <row r="62" spans="1:9" ht="18" hidden="1" customHeight="1">
      <c r="A62" s="853" t="s">
        <v>938</v>
      </c>
      <c r="B62" s="942" t="s">
        <v>1005</v>
      </c>
      <c r="C62" s="942" t="s">
        <v>1087</v>
      </c>
      <c r="D62" s="942">
        <v>45569</v>
      </c>
      <c r="E62" s="757">
        <f>D62+3</f>
        <v>45572</v>
      </c>
      <c r="F62" s="331"/>
      <c r="G62" s="757">
        <f t="shared" si="3"/>
        <v>45568</v>
      </c>
      <c r="I62" s="331"/>
    </row>
    <row r="63" spans="1:9" ht="18" hidden="1" customHeight="1">
      <c r="B63" s="942" t="s">
        <v>941</v>
      </c>
      <c r="C63" s="942" t="s">
        <v>1088</v>
      </c>
      <c r="D63" s="942">
        <v>45574</v>
      </c>
      <c r="E63" s="757">
        <f>D63+3</f>
        <v>45577</v>
      </c>
      <c r="F63" s="331"/>
      <c r="G63" s="757">
        <f t="shared" si="3"/>
        <v>45575</v>
      </c>
      <c r="I63" s="331"/>
    </row>
    <row r="64" spans="1:9" ht="18" hidden="1" customHeight="1">
      <c r="B64" s="942" t="s">
        <v>999</v>
      </c>
      <c r="C64" s="942" t="s">
        <v>1089</v>
      </c>
      <c r="D64" s="942">
        <v>45581</v>
      </c>
      <c r="E64" s="871" t="s">
        <v>283</v>
      </c>
      <c r="F64" s="331"/>
      <c r="G64" s="757">
        <f t="shared" si="3"/>
        <v>45582</v>
      </c>
      <c r="I64" s="331"/>
    </row>
    <row r="65" spans="1:9" ht="18" hidden="1" customHeight="1">
      <c r="A65" s="853" t="s">
        <v>938</v>
      </c>
      <c r="B65" s="942" t="s">
        <v>1005</v>
      </c>
      <c r="C65" s="942" t="s">
        <v>1090</v>
      </c>
      <c r="D65" s="942">
        <v>45589</v>
      </c>
      <c r="E65" s="757">
        <f t="shared" ref="E65:E82" si="5">D65+3</f>
        <v>45592</v>
      </c>
      <c r="F65" s="331"/>
      <c r="G65" s="757">
        <f t="shared" si="3"/>
        <v>45589</v>
      </c>
      <c r="I65" s="331"/>
    </row>
    <row r="66" spans="1:9" ht="18" hidden="1" customHeight="1">
      <c r="B66" s="942" t="s">
        <v>941</v>
      </c>
      <c r="C66" s="942" t="s">
        <v>1091</v>
      </c>
      <c r="D66" s="942">
        <v>45595</v>
      </c>
      <c r="E66" s="757">
        <f t="shared" si="5"/>
        <v>45598</v>
      </c>
      <c r="F66" s="331"/>
      <c r="G66" s="757">
        <f t="shared" si="3"/>
        <v>45596</v>
      </c>
      <c r="I66" s="331"/>
    </row>
    <row r="67" spans="1:9" ht="18" hidden="1" customHeight="1">
      <c r="B67" s="1011" t="s">
        <v>307</v>
      </c>
      <c r="C67" s="942" t="s">
        <v>1092</v>
      </c>
      <c r="D67" s="799">
        <v>45603</v>
      </c>
      <c r="E67" s="799">
        <f t="shared" si="5"/>
        <v>45606</v>
      </c>
      <c r="F67" s="331"/>
      <c r="G67" s="757">
        <f t="shared" si="3"/>
        <v>45603</v>
      </c>
      <c r="I67" s="331"/>
    </row>
    <row r="68" spans="1:9" ht="18" hidden="1" customHeight="1">
      <c r="A68" s="853" t="s">
        <v>1093</v>
      </c>
      <c r="B68" s="942" t="s">
        <v>288</v>
      </c>
      <c r="C68" s="942" t="s">
        <v>1094</v>
      </c>
      <c r="D68" s="942">
        <v>45614</v>
      </c>
      <c r="E68" s="757">
        <f t="shared" si="5"/>
        <v>45617</v>
      </c>
      <c r="F68" s="331"/>
      <c r="G68" s="757">
        <f t="shared" si="3"/>
        <v>45610</v>
      </c>
      <c r="I68" s="331"/>
    </row>
    <row r="69" spans="1:9" ht="18" hidden="1" customHeight="1">
      <c r="A69" s="853" t="s">
        <v>941</v>
      </c>
      <c r="B69" s="942" t="s">
        <v>288</v>
      </c>
      <c r="C69" s="942" t="s">
        <v>1095</v>
      </c>
      <c r="D69" s="942">
        <v>45620</v>
      </c>
      <c r="E69" s="757">
        <f t="shared" si="5"/>
        <v>45623</v>
      </c>
      <c r="F69" s="331"/>
      <c r="G69" s="757">
        <f t="shared" si="3"/>
        <v>45617</v>
      </c>
      <c r="I69" s="331"/>
    </row>
    <row r="70" spans="1:9" ht="18" hidden="1" customHeight="1">
      <c r="B70" s="942" t="s">
        <v>288</v>
      </c>
      <c r="C70" s="942" t="s">
        <v>1096</v>
      </c>
      <c r="D70" s="942">
        <v>45627</v>
      </c>
      <c r="E70" s="757">
        <f t="shared" si="5"/>
        <v>45630</v>
      </c>
      <c r="F70" s="331"/>
      <c r="G70" s="757">
        <f t="shared" si="3"/>
        <v>45624</v>
      </c>
      <c r="I70" s="331"/>
    </row>
    <row r="71" spans="1:9" ht="18" hidden="1" customHeight="1">
      <c r="B71" s="942" t="s">
        <v>288</v>
      </c>
      <c r="C71" s="942" t="s">
        <v>1097</v>
      </c>
      <c r="D71" s="942">
        <v>45633</v>
      </c>
      <c r="E71" s="757">
        <f t="shared" si="5"/>
        <v>45636</v>
      </c>
      <c r="F71" s="331"/>
      <c r="G71" s="757">
        <f t="shared" si="3"/>
        <v>45631</v>
      </c>
      <c r="I71" s="331"/>
    </row>
    <row r="72" spans="1:9" ht="18" hidden="1" customHeight="1">
      <c r="A72" s="853" t="s">
        <v>288</v>
      </c>
      <c r="B72" s="942" t="s">
        <v>288</v>
      </c>
      <c r="C72" s="942" t="s">
        <v>1098</v>
      </c>
      <c r="D72" s="942">
        <v>45637</v>
      </c>
      <c r="E72" s="757">
        <f t="shared" si="5"/>
        <v>45640</v>
      </c>
      <c r="F72" s="331"/>
      <c r="G72" s="757">
        <f t="shared" si="3"/>
        <v>45638</v>
      </c>
      <c r="I72" s="331"/>
    </row>
    <row r="73" spans="1:9" ht="18" hidden="1" customHeight="1">
      <c r="A73" s="853" t="s">
        <v>288</v>
      </c>
      <c r="B73" s="942" t="s">
        <v>288</v>
      </c>
      <c r="C73" s="942" t="s">
        <v>1099</v>
      </c>
      <c r="D73" s="942">
        <v>45644</v>
      </c>
      <c r="E73" s="757">
        <f t="shared" si="5"/>
        <v>45647</v>
      </c>
      <c r="F73" s="331"/>
      <c r="G73" s="757">
        <f t="shared" si="3"/>
        <v>45645</v>
      </c>
      <c r="I73" s="331"/>
    </row>
    <row r="74" spans="1:9" ht="18" hidden="1" customHeight="1">
      <c r="B74" s="942" t="s">
        <v>288</v>
      </c>
      <c r="C74" s="942" t="s">
        <v>1100</v>
      </c>
      <c r="D74" s="942">
        <v>45650</v>
      </c>
      <c r="E74" s="757">
        <f t="shared" si="5"/>
        <v>45653</v>
      </c>
      <c r="F74" s="331"/>
      <c r="G74" s="757">
        <f t="shared" si="3"/>
        <v>45652</v>
      </c>
      <c r="I74" s="331"/>
    </row>
    <row r="75" spans="1:9" ht="18" hidden="1" customHeight="1">
      <c r="B75" s="942" t="s">
        <v>288</v>
      </c>
      <c r="C75" s="942" t="s">
        <v>1101</v>
      </c>
      <c r="D75" s="942">
        <v>45657</v>
      </c>
      <c r="E75" s="757">
        <f t="shared" si="5"/>
        <v>45660</v>
      </c>
      <c r="F75" s="331"/>
      <c r="G75" s="757">
        <f t="shared" si="3"/>
        <v>45659</v>
      </c>
      <c r="I75" s="331"/>
    </row>
    <row r="76" spans="1:9" ht="18" hidden="1" customHeight="1">
      <c r="B76" s="942" t="s">
        <v>288</v>
      </c>
      <c r="C76" s="942" t="s">
        <v>1102</v>
      </c>
      <c r="D76" s="942">
        <v>45664</v>
      </c>
      <c r="E76" s="757">
        <f t="shared" si="5"/>
        <v>45667</v>
      </c>
      <c r="F76" s="331"/>
      <c r="G76" s="757">
        <f t="shared" si="3"/>
        <v>45666</v>
      </c>
      <c r="I76" s="331"/>
    </row>
    <row r="77" spans="1:9" ht="18" hidden="1" customHeight="1">
      <c r="B77" s="942" t="s">
        <v>288</v>
      </c>
      <c r="C77" s="942" t="s">
        <v>1103</v>
      </c>
      <c r="D77" s="942">
        <v>45671</v>
      </c>
      <c r="E77" s="757">
        <f t="shared" si="5"/>
        <v>45674</v>
      </c>
      <c r="F77" s="331"/>
      <c r="G77" s="757">
        <f t="shared" si="3"/>
        <v>45673</v>
      </c>
      <c r="I77" s="331"/>
    </row>
    <row r="78" spans="1:9" ht="18" hidden="1" customHeight="1">
      <c r="B78" s="942" t="s">
        <v>288</v>
      </c>
      <c r="C78" s="942" t="s">
        <v>1104</v>
      </c>
      <c r="D78" s="942">
        <v>45313</v>
      </c>
      <c r="E78" s="757">
        <f t="shared" si="5"/>
        <v>45316</v>
      </c>
      <c r="F78" s="331"/>
      <c r="G78" s="757">
        <f t="shared" si="3"/>
        <v>45680</v>
      </c>
      <c r="I78" s="331"/>
    </row>
    <row r="79" spans="1:9" ht="18" hidden="1" customHeight="1">
      <c r="B79" s="942" t="s">
        <v>288</v>
      </c>
      <c r="C79" s="942" t="s">
        <v>1105</v>
      </c>
      <c r="D79" s="942">
        <v>45320</v>
      </c>
      <c r="E79" s="757">
        <f t="shared" si="5"/>
        <v>45323</v>
      </c>
      <c r="F79" s="331"/>
      <c r="G79" s="757">
        <f t="shared" si="3"/>
        <v>45687</v>
      </c>
      <c r="I79" s="331"/>
    </row>
    <row r="80" spans="1:9" ht="18" hidden="1" customHeight="1">
      <c r="B80" s="942" t="s">
        <v>288</v>
      </c>
      <c r="C80" s="942" t="s">
        <v>1106</v>
      </c>
      <c r="D80" s="942">
        <v>45327</v>
      </c>
      <c r="E80" s="757">
        <f t="shared" si="5"/>
        <v>45330</v>
      </c>
      <c r="F80" s="331"/>
      <c r="G80" s="757">
        <f t="shared" si="3"/>
        <v>45694</v>
      </c>
      <c r="I80" s="331"/>
    </row>
    <row r="81" spans="1:9" ht="18" hidden="1" customHeight="1">
      <c r="B81" s="942" t="s">
        <v>1107</v>
      </c>
      <c r="C81" s="942" t="s">
        <v>1108</v>
      </c>
      <c r="D81" s="942">
        <v>45700</v>
      </c>
      <c r="E81" s="757">
        <f t="shared" si="5"/>
        <v>45703</v>
      </c>
      <c r="F81" s="331"/>
      <c r="G81" s="757">
        <f t="shared" ref="G81:G92" si="6">G80+7</f>
        <v>45701</v>
      </c>
      <c r="I81" s="331"/>
    </row>
    <row r="82" spans="1:9" ht="18" hidden="1" customHeight="1">
      <c r="B82" s="942" t="s">
        <v>1109</v>
      </c>
      <c r="C82" s="942" t="s">
        <v>1110</v>
      </c>
      <c r="D82" s="942">
        <v>45706</v>
      </c>
      <c r="E82" s="757">
        <f t="shared" si="5"/>
        <v>45709</v>
      </c>
      <c r="F82" s="331"/>
      <c r="G82" s="757">
        <f t="shared" si="6"/>
        <v>45708</v>
      </c>
      <c r="I82" s="331"/>
    </row>
    <row r="83" spans="1:9" ht="18" hidden="1" customHeight="1">
      <c r="B83" s="942" t="s">
        <v>777</v>
      </c>
      <c r="C83" s="942" t="s">
        <v>1319</v>
      </c>
      <c r="D83" s="942">
        <v>45711</v>
      </c>
      <c r="E83" s="757">
        <f>D83+2</f>
        <v>45713</v>
      </c>
      <c r="F83" s="331"/>
      <c r="G83" s="757">
        <v>45713</v>
      </c>
      <c r="I83" s="331"/>
    </row>
    <row r="84" spans="1:9" ht="18" hidden="1" customHeight="1">
      <c r="B84" s="942" t="s">
        <v>777</v>
      </c>
      <c r="C84" s="942" t="s">
        <v>1320</v>
      </c>
      <c r="D84" s="942">
        <v>45717</v>
      </c>
      <c r="E84" s="757">
        <f t="shared" ref="E84:E90" si="7">D84+2</f>
        <v>45719</v>
      </c>
      <c r="F84" s="331"/>
      <c r="G84" s="757">
        <f t="shared" si="6"/>
        <v>45720</v>
      </c>
      <c r="I84" s="331"/>
    </row>
    <row r="85" spans="1:9" ht="18" hidden="1" customHeight="1">
      <c r="B85" s="942" t="s">
        <v>777</v>
      </c>
      <c r="C85" s="942" t="s">
        <v>1321</v>
      </c>
      <c r="D85" s="942">
        <v>45726</v>
      </c>
      <c r="E85" s="757">
        <f t="shared" si="7"/>
        <v>45728</v>
      </c>
      <c r="F85" s="331"/>
      <c r="G85" s="757">
        <f t="shared" si="6"/>
        <v>45727</v>
      </c>
      <c r="I85" s="331"/>
    </row>
    <row r="86" spans="1:9" ht="18" hidden="1" customHeight="1">
      <c r="B86" s="942" t="s">
        <v>777</v>
      </c>
      <c r="C86" s="942" t="s">
        <v>1322</v>
      </c>
      <c r="D86" s="942">
        <v>45733</v>
      </c>
      <c r="E86" s="757">
        <f t="shared" si="7"/>
        <v>45735</v>
      </c>
      <c r="F86" s="331"/>
      <c r="G86" s="757">
        <f t="shared" si="6"/>
        <v>45734</v>
      </c>
      <c r="I86" s="331"/>
    </row>
    <row r="87" spans="1:9" ht="18" hidden="1" customHeight="1">
      <c r="B87" s="942" t="s">
        <v>777</v>
      </c>
      <c r="C87" s="942" t="s">
        <v>1323</v>
      </c>
      <c r="D87" s="942">
        <v>45743</v>
      </c>
      <c r="E87" s="757">
        <f t="shared" si="7"/>
        <v>45745</v>
      </c>
      <c r="F87" s="331"/>
      <c r="G87" s="757">
        <f t="shared" si="6"/>
        <v>45741</v>
      </c>
      <c r="I87" s="331"/>
    </row>
    <row r="88" spans="1:9" ht="18" hidden="1" customHeight="1">
      <c r="B88" s="942" t="s">
        <v>777</v>
      </c>
      <c r="C88" s="942" t="s">
        <v>1324</v>
      </c>
      <c r="D88" s="959" t="s">
        <v>283</v>
      </c>
      <c r="E88" s="959" t="s">
        <v>283</v>
      </c>
      <c r="F88" s="331"/>
      <c r="G88" s="757">
        <f t="shared" si="6"/>
        <v>45748</v>
      </c>
      <c r="I88" s="331"/>
    </row>
    <row r="89" spans="1:9" ht="18" hidden="1" customHeight="1">
      <c r="B89" s="942" t="s">
        <v>777</v>
      </c>
      <c r="C89" s="942" t="s">
        <v>1325</v>
      </c>
      <c r="D89" s="942">
        <v>45754</v>
      </c>
      <c r="E89" s="757">
        <f t="shared" si="7"/>
        <v>45756</v>
      </c>
      <c r="F89" s="331"/>
      <c r="G89" s="757">
        <f t="shared" si="6"/>
        <v>45755</v>
      </c>
      <c r="I89" s="331"/>
    </row>
    <row r="90" spans="1:9" ht="18" hidden="1" customHeight="1">
      <c r="B90" s="942" t="s">
        <v>777</v>
      </c>
      <c r="C90" s="942" t="s">
        <v>1326</v>
      </c>
      <c r="D90" s="942">
        <v>45761</v>
      </c>
      <c r="E90" s="757">
        <f t="shared" si="7"/>
        <v>45763</v>
      </c>
      <c r="F90" s="331"/>
      <c r="G90" s="757">
        <f t="shared" si="6"/>
        <v>45762</v>
      </c>
      <c r="I90" s="331"/>
    </row>
    <row r="91" spans="1:9" ht="18" hidden="1" customHeight="1">
      <c r="B91" s="942" t="s">
        <v>777</v>
      </c>
      <c r="C91" s="942" t="s">
        <v>1327</v>
      </c>
      <c r="D91" s="942">
        <v>45768</v>
      </c>
      <c r="E91" s="757">
        <f>D91+2</f>
        <v>45770</v>
      </c>
      <c r="F91" s="331"/>
      <c r="G91" s="757">
        <f>G90+7</f>
        <v>45769</v>
      </c>
      <c r="I91" s="331"/>
    </row>
    <row r="92" spans="1:9" ht="18" hidden="1" customHeight="1">
      <c r="B92" s="942" t="s">
        <v>777</v>
      </c>
      <c r="C92" s="942" t="s">
        <v>1328</v>
      </c>
      <c r="D92" s="942">
        <v>45775</v>
      </c>
      <c r="E92" s="757">
        <f t="shared" ref="E92" si="8">D92+2</f>
        <v>45777</v>
      </c>
      <c r="F92" s="331"/>
      <c r="G92" s="757">
        <f t="shared" si="6"/>
        <v>45776</v>
      </c>
      <c r="I92" s="331"/>
    </row>
    <row r="93" spans="1:9" ht="18" hidden="1" customHeight="1">
      <c r="B93" s="942" t="s">
        <v>777</v>
      </c>
      <c r="C93" s="942" t="s">
        <v>1329</v>
      </c>
      <c r="D93" s="942">
        <v>45782</v>
      </c>
      <c r="E93" s="757">
        <f>D93+2</f>
        <v>45784</v>
      </c>
      <c r="F93" s="331"/>
      <c r="G93" s="757">
        <f>G92+7</f>
        <v>45783</v>
      </c>
      <c r="I93" s="331"/>
    </row>
    <row r="94" spans="1:9" ht="18" hidden="1" customHeight="1">
      <c r="B94" s="942" t="s">
        <v>777</v>
      </c>
      <c r="C94" s="942" t="s">
        <v>1330</v>
      </c>
      <c r="D94" s="942">
        <v>45789</v>
      </c>
      <c r="E94" s="757">
        <f>D94+2</f>
        <v>45791</v>
      </c>
      <c r="F94" s="331"/>
      <c r="G94" s="757">
        <f>G93+7</f>
        <v>45790</v>
      </c>
      <c r="I94" s="331"/>
    </row>
    <row r="95" spans="1:9" ht="18" hidden="1" customHeight="1">
      <c r="B95" s="942" t="s">
        <v>777</v>
      </c>
      <c r="C95" s="942" t="s">
        <v>1331</v>
      </c>
      <c r="D95" s="942">
        <v>45796</v>
      </c>
      <c r="E95" s="757">
        <f>D95+2</f>
        <v>45798</v>
      </c>
      <c r="F95" s="331"/>
      <c r="G95" s="757">
        <f>G94+7</f>
        <v>45797</v>
      </c>
      <c r="I95" s="331"/>
    </row>
    <row r="96" spans="1:9" ht="18" hidden="1" customHeight="1">
      <c r="A96" s="804"/>
      <c r="B96" s="147" t="s">
        <v>464</v>
      </c>
      <c r="C96" s="763"/>
      <c r="D96" s="751"/>
      <c r="E96" s="763"/>
      <c r="F96" s="763"/>
      <c r="G96" s="763"/>
      <c r="H96" s="763"/>
      <c r="I96" s="768"/>
    </row>
    <row r="97" spans="1:10" ht="18" hidden="1" customHeight="1">
      <c r="B97" s="192"/>
      <c r="C97" s="331"/>
      <c r="D97" s="331"/>
      <c r="E97" s="194"/>
      <c r="F97" s="195"/>
      <c r="G97" s="195"/>
      <c r="H97" s="331"/>
    </row>
    <row r="98" spans="1:10" s="147" customFormat="1" ht="30" hidden="1" customHeight="1">
      <c r="A98" s="804"/>
      <c r="B98" s="1589" t="s">
        <v>13</v>
      </c>
      <c r="C98" s="1590"/>
      <c r="D98" s="1579" t="s">
        <v>247</v>
      </c>
      <c r="E98" s="1147" t="s">
        <v>45</v>
      </c>
      <c r="F98" s="1147" t="s">
        <v>216</v>
      </c>
      <c r="G98" s="1180"/>
      <c r="H98" s="1197"/>
      <c r="I98" s="1199"/>
      <c r="J98" s="145"/>
    </row>
    <row r="99" spans="1:10" s="145" customFormat="1" ht="18" hidden="1" customHeight="1">
      <c r="A99" s="804"/>
      <c r="B99" s="1148" t="s">
        <v>249</v>
      </c>
      <c r="C99" s="1148" t="s">
        <v>250</v>
      </c>
      <c r="D99" s="1580"/>
      <c r="E99" s="1149" t="s">
        <v>47</v>
      </c>
      <c r="F99" s="1149" t="s">
        <v>218</v>
      </c>
      <c r="G99" s="1199"/>
      <c r="H99" s="1183" t="s">
        <v>252</v>
      </c>
    </row>
    <row r="100" spans="1:10" ht="18" hidden="1" customHeight="1">
      <c r="B100" s="1150" t="s">
        <v>938</v>
      </c>
      <c r="C100" s="1151" t="s">
        <v>939</v>
      </c>
      <c r="D100" s="1150">
        <v>45204</v>
      </c>
      <c r="E100" s="1151">
        <f t="shared" ref="E100:F103" si="9">D100+6</f>
        <v>45210</v>
      </c>
      <c r="F100" s="1151">
        <f t="shared" si="9"/>
        <v>45216</v>
      </c>
      <c r="G100" s="1201"/>
      <c r="H100" s="1174"/>
    </row>
    <row r="101" spans="1:10" ht="18" hidden="1" customHeight="1">
      <c r="B101" s="1152" t="s">
        <v>941</v>
      </c>
      <c r="C101" s="1151" t="s">
        <v>942</v>
      </c>
      <c r="D101" s="1150">
        <v>45211</v>
      </c>
      <c r="E101" s="1151">
        <f t="shared" si="9"/>
        <v>45217</v>
      </c>
      <c r="F101" s="1151">
        <f t="shared" si="9"/>
        <v>45223</v>
      </c>
      <c r="G101" s="1201"/>
      <c r="H101" s="1174"/>
    </row>
    <row r="102" spans="1:10" ht="18" hidden="1" customHeight="1">
      <c r="B102" s="1153" t="s">
        <v>944</v>
      </c>
      <c r="C102" s="1151" t="s">
        <v>945</v>
      </c>
      <c r="D102" s="1150">
        <v>45221</v>
      </c>
      <c r="E102" s="1151">
        <f t="shared" si="9"/>
        <v>45227</v>
      </c>
      <c r="F102" s="1151">
        <f t="shared" si="9"/>
        <v>45233</v>
      </c>
      <c r="G102" s="1201"/>
      <c r="H102" s="1174"/>
    </row>
    <row r="103" spans="1:10" ht="18" hidden="1" customHeight="1">
      <c r="B103" s="1152" t="s">
        <v>938</v>
      </c>
      <c r="C103" s="1151" t="s">
        <v>947</v>
      </c>
      <c r="D103" s="1150">
        <v>45225</v>
      </c>
      <c r="E103" s="1151">
        <f t="shared" si="9"/>
        <v>45231</v>
      </c>
      <c r="F103" s="1151">
        <f t="shared" si="9"/>
        <v>45237</v>
      </c>
      <c r="G103" s="1201"/>
      <c r="H103" s="1174"/>
    </row>
    <row r="104" spans="1:10" ht="18" hidden="1" customHeight="1">
      <c r="B104" s="1150" t="s">
        <v>938</v>
      </c>
      <c r="C104" s="1151" t="s">
        <v>1038</v>
      </c>
      <c r="D104" s="1150">
        <v>45238</v>
      </c>
      <c r="E104" s="1151">
        <f t="shared" ref="E104:F125" si="10">D104+3</f>
        <v>45241</v>
      </c>
      <c r="F104" s="1151">
        <f t="shared" si="10"/>
        <v>45244</v>
      </c>
      <c r="G104" s="1201"/>
      <c r="H104" s="1174"/>
    </row>
    <row r="105" spans="1:10" ht="18" hidden="1" customHeight="1">
      <c r="B105" s="1153" t="s">
        <v>941</v>
      </c>
      <c r="C105" s="1151" t="s">
        <v>1039</v>
      </c>
      <c r="D105" s="1150">
        <f>D104+7</f>
        <v>45245</v>
      </c>
      <c r="E105" s="1151">
        <f t="shared" si="10"/>
        <v>45248</v>
      </c>
      <c r="F105" s="1151">
        <f t="shared" si="10"/>
        <v>45251</v>
      </c>
      <c r="G105" s="1201"/>
      <c r="H105" s="1174"/>
    </row>
    <row r="106" spans="1:10" ht="18" hidden="1" customHeight="1">
      <c r="B106" s="1152" t="s">
        <v>944</v>
      </c>
      <c r="C106" s="1151" t="s">
        <v>1040</v>
      </c>
      <c r="D106" s="1150">
        <f t="shared" ref="D106:D120" si="11">D105+7</f>
        <v>45252</v>
      </c>
      <c r="E106" s="1151">
        <f t="shared" si="10"/>
        <v>45255</v>
      </c>
      <c r="F106" s="1151">
        <f t="shared" si="10"/>
        <v>45258</v>
      </c>
      <c r="G106" s="1201"/>
      <c r="H106" s="1174"/>
    </row>
    <row r="107" spans="1:10" ht="18" hidden="1" customHeight="1">
      <c r="B107" s="1150" t="s">
        <v>938</v>
      </c>
      <c r="C107" s="1151" t="s">
        <v>1041</v>
      </c>
      <c r="D107" s="1150">
        <f t="shared" si="11"/>
        <v>45259</v>
      </c>
      <c r="E107" s="1151">
        <f t="shared" si="10"/>
        <v>45262</v>
      </c>
      <c r="F107" s="1151">
        <f t="shared" si="10"/>
        <v>45265</v>
      </c>
      <c r="G107" s="1201"/>
      <c r="H107" s="1174"/>
    </row>
    <row r="108" spans="1:10" ht="18" hidden="1" customHeight="1">
      <c r="B108" s="1153" t="s">
        <v>941</v>
      </c>
      <c r="C108" s="1151" t="s">
        <v>1042</v>
      </c>
      <c r="D108" s="1150">
        <f t="shared" si="11"/>
        <v>45266</v>
      </c>
      <c r="E108" s="1151">
        <f t="shared" si="10"/>
        <v>45269</v>
      </c>
      <c r="F108" s="1151">
        <f t="shared" si="10"/>
        <v>45272</v>
      </c>
      <c r="G108" s="1201"/>
      <c r="H108" s="1174"/>
    </row>
    <row r="109" spans="1:10" ht="18" hidden="1" customHeight="1">
      <c r="B109" s="1152" t="s">
        <v>944</v>
      </c>
      <c r="C109" s="1151" t="s">
        <v>1043</v>
      </c>
      <c r="D109" s="1150">
        <f t="shared" si="11"/>
        <v>45273</v>
      </c>
      <c r="E109" s="1151">
        <f t="shared" si="10"/>
        <v>45276</v>
      </c>
      <c r="F109" s="1151">
        <f t="shared" si="10"/>
        <v>45279</v>
      </c>
      <c r="G109" s="1201"/>
      <c r="H109" s="1174"/>
    </row>
    <row r="110" spans="1:10" ht="18" hidden="1" customHeight="1">
      <c r="B110" s="1150" t="s">
        <v>938</v>
      </c>
      <c r="C110" s="1151" t="s">
        <v>1044</v>
      </c>
      <c r="D110" s="1150">
        <f t="shared" si="11"/>
        <v>45280</v>
      </c>
      <c r="E110" s="1151">
        <f t="shared" si="10"/>
        <v>45283</v>
      </c>
      <c r="F110" s="1151">
        <f t="shared" si="10"/>
        <v>45286</v>
      </c>
      <c r="G110" s="1201"/>
      <c r="H110" s="1174"/>
    </row>
    <row r="111" spans="1:10" ht="18" hidden="1" customHeight="1">
      <c r="B111" s="1153" t="s">
        <v>941</v>
      </c>
      <c r="C111" s="1151" t="s">
        <v>1045</v>
      </c>
      <c r="D111" s="1150">
        <f t="shared" si="11"/>
        <v>45287</v>
      </c>
      <c r="E111" s="1151">
        <f t="shared" si="10"/>
        <v>45290</v>
      </c>
      <c r="F111" s="1151">
        <f t="shared" si="10"/>
        <v>45293</v>
      </c>
      <c r="G111" s="1201"/>
      <c r="H111" s="1174"/>
    </row>
    <row r="112" spans="1:10" ht="18" hidden="1" customHeight="1">
      <c r="B112" s="1152" t="s">
        <v>944</v>
      </c>
      <c r="C112" s="1151" t="s">
        <v>1046</v>
      </c>
      <c r="D112" s="1150">
        <f t="shared" si="11"/>
        <v>45294</v>
      </c>
      <c r="E112" s="1151">
        <f t="shared" si="10"/>
        <v>45297</v>
      </c>
      <c r="F112" s="1151">
        <f t="shared" si="10"/>
        <v>45300</v>
      </c>
      <c r="G112" s="1201"/>
      <c r="H112" s="1174"/>
    </row>
    <row r="113" spans="1:8" ht="18" hidden="1" customHeight="1">
      <c r="B113" s="1150" t="s">
        <v>938</v>
      </c>
      <c r="C113" s="1151" t="s">
        <v>1047</v>
      </c>
      <c r="D113" s="1150">
        <f t="shared" si="11"/>
        <v>45301</v>
      </c>
      <c r="E113" s="1151">
        <f t="shared" si="10"/>
        <v>45304</v>
      </c>
      <c r="F113" s="1151">
        <f t="shared" si="10"/>
        <v>45307</v>
      </c>
      <c r="G113" s="1201"/>
      <c r="H113" s="1174"/>
    </row>
    <row r="114" spans="1:8" ht="18" hidden="1" customHeight="1">
      <c r="B114" s="1153" t="s">
        <v>941</v>
      </c>
      <c r="C114" s="1151" t="s">
        <v>1048</v>
      </c>
      <c r="D114" s="1150">
        <f t="shared" si="11"/>
        <v>45308</v>
      </c>
      <c r="E114" s="1151">
        <f t="shared" si="10"/>
        <v>45311</v>
      </c>
      <c r="F114" s="1151">
        <f t="shared" si="10"/>
        <v>45314</v>
      </c>
      <c r="G114" s="1201"/>
      <c r="H114" s="1174"/>
    </row>
    <row r="115" spans="1:8" ht="18" hidden="1" customHeight="1">
      <c r="B115" s="1152" t="s">
        <v>944</v>
      </c>
      <c r="C115" s="1151" t="s">
        <v>1049</v>
      </c>
      <c r="D115" s="1150">
        <f t="shared" si="11"/>
        <v>45315</v>
      </c>
      <c r="E115" s="1151">
        <f t="shared" si="10"/>
        <v>45318</v>
      </c>
      <c r="F115" s="1151">
        <f t="shared" si="10"/>
        <v>45321</v>
      </c>
      <c r="G115" s="1201"/>
      <c r="H115" s="1174"/>
    </row>
    <row r="116" spans="1:8" ht="18" hidden="1" customHeight="1">
      <c r="B116" s="1150" t="s">
        <v>938</v>
      </c>
      <c r="C116" s="1151" t="s">
        <v>1050</v>
      </c>
      <c r="D116" s="1150">
        <f t="shared" si="11"/>
        <v>45322</v>
      </c>
      <c r="E116" s="1151">
        <f t="shared" si="10"/>
        <v>45325</v>
      </c>
      <c r="F116" s="1151">
        <f t="shared" si="10"/>
        <v>45328</v>
      </c>
      <c r="G116" s="1201"/>
      <c r="H116" s="1174"/>
    </row>
    <row r="117" spans="1:8" ht="18" hidden="1" customHeight="1">
      <c r="B117" s="1153" t="s">
        <v>941</v>
      </c>
      <c r="C117" s="1151" t="s">
        <v>1051</v>
      </c>
      <c r="D117" s="1150">
        <f t="shared" si="11"/>
        <v>45329</v>
      </c>
      <c r="E117" s="1151">
        <f t="shared" si="10"/>
        <v>45332</v>
      </c>
      <c r="F117" s="1151">
        <f t="shared" si="10"/>
        <v>45335</v>
      </c>
      <c r="G117" s="1201"/>
      <c r="H117" s="1174"/>
    </row>
    <row r="118" spans="1:8" ht="18" hidden="1" customHeight="1">
      <c r="B118" s="1152" t="s">
        <v>944</v>
      </c>
      <c r="C118" s="1151" t="s">
        <v>1052</v>
      </c>
      <c r="D118" s="1150">
        <f t="shared" si="11"/>
        <v>45336</v>
      </c>
      <c r="E118" s="1151">
        <f t="shared" si="10"/>
        <v>45339</v>
      </c>
      <c r="F118" s="1151">
        <f t="shared" si="10"/>
        <v>45342</v>
      </c>
      <c r="G118" s="1201"/>
      <c r="H118" s="1174"/>
    </row>
    <row r="119" spans="1:8" ht="18" hidden="1" customHeight="1">
      <c r="B119" s="1150" t="s">
        <v>938</v>
      </c>
      <c r="C119" s="1151" t="s">
        <v>1053</v>
      </c>
      <c r="D119" s="1150">
        <f t="shared" si="11"/>
        <v>45343</v>
      </c>
      <c r="E119" s="1151">
        <f t="shared" si="10"/>
        <v>45346</v>
      </c>
      <c r="F119" s="1151">
        <f t="shared" si="10"/>
        <v>45349</v>
      </c>
      <c r="G119" s="1201"/>
      <c r="H119" s="1174"/>
    </row>
    <row r="120" spans="1:8" ht="18" hidden="1" customHeight="1">
      <c r="B120" s="1153" t="s">
        <v>941</v>
      </c>
      <c r="C120" s="1151" t="s">
        <v>1054</v>
      </c>
      <c r="D120" s="1150">
        <f t="shared" si="11"/>
        <v>45350</v>
      </c>
      <c r="E120" s="1151">
        <f t="shared" si="10"/>
        <v>45353</v>
      </c>
      <c r="F120" s="1151">
        <f t="shared" si="10"/>
        <v>45356</v>
      </c>
      <c r="G120" s="1201"/>
      <c r="H120" s="1174"/>
    </row>
    <row r="121" spans="1:8" ht="18" hidden="1" customHeight="1">
      <c r="B121" s="1152" t="s">
        <v>944</v>
      </c>
      <c r="C121" s="1151" t="s">
        <v>1055</v>
      </c>
      <c r="D121" s="1150">
        <v>45358</v>
      </c>
      <c r="E121" s="1151">
        <f t="shared" si="10"/>
        <v>45361</v>
      </c>
      <c r="F121" s="1151">
        <f t="shared" si="10"/>
        <v>45364</v>
      </c>
      <c r="G121" s="1201"/>
      <c r="H121" s="1174"/>
    </row>
    <row r="122" spans="1:8" ht="18" hidden="1" customHeight="1">
      <c r="B122" s="1150" t="s">
        <v>938</v>
      </c>
      <c r="C122" s="1151" t="s">
        <v>1056</v>
      </c>
      <c r="D122" s="1150">
        <v>45366</v>
      </c>
      <c r="E122" s="1151">
        <f t="shared" si="10"/>
        <v>45369</v>
      </c>
      <c r="F122" s="1151">
        <f t="shared" si="10"/>
        <v>45372</v>
      </c>
      <c r="G122" s="1201"/>
      <c r="H122" s="1174"/>
    </row>
    <row r="123" spans="1:8" ht="18" hidden="1" customHeight="1">
      <c r="B123" s="1153" t="s">
        <v>941</v>
      </c>
      <c r="C123" s="1151" t="s">
        <v>1057</v>
      </c>
      <c r="D123" s="1150">
        <v>45375</v>
      </c>
      <c r="E123" s="1151">
        <f t="shared" si="10"/>
        <v>45378</v>
      </c>
      <c r="F123" s="1151">
        <f t="shared" si="10"/>
        <v>45381</v>
      </c>
      <c r="G123" s="1201"/>
      <c r="H123" s="1174"/>
    </row>
    <row r="124" spans="1:8" ht="18" hidden="1" customHeight="1">
      <c r="B124" s="1152" t="s">
        <v>944</v>
      </c>
      <c r="C124" s="1151" t="s">
        <v>1058</v>
      </c>
      <c r="D124" s="1150">
        <v>45378</v>
      </c>
      <c r="E124" s="1151">
        <f t="shared" si="10"/>
        <v>45381</v>
      </c>
      <c r="F124" s="1151">
        <f t="shared" si="10"/>
        <v>45384</v>
      </c>
      <c r="G124" s="1201"/>
      <c r="H124" s="1174"/>
    </row>
    <row r="125" spans="1:8" ht="18" hidden="1" customHeight="1">
      <c r="B125" s="1154" t="s">
        <v>938</v>
      </c>
      <c r="C125" s="1154" t="s">
        <v>1059</v>
      </c>
      <c r="D125" s="1154">
        <f t="shared" ref="D125:D126" si="12">D124+7</f>
        <v>45385</v>
      </c>
      <c r="E125" s="1151">
        <f t="shared" si="10"/>
        <v>45388</v>
      </c>
      <c r="F125" s="1151">
        <f t="shared" si="10"/>
        <v>45391</v>
      </c>
      <c r="G125" s="1201"/>
      <c r="H125" s="1174"/>
    </row>
    <row r="126" spans="1:8" ht="18" hidden="1" customHeight="1">
      <c r="B126" s="1155" t="s">
        <v>283</v>
      </c>
      <c r="C126" s="1154" t="s">
        <v>1060</v>
      </c>
      <c r="D126" s="1156">
        <f t="shared" si="12"/>
        <v>45392</v>
      </c>
      <c r="E126" s="1157"/>
      <c r="F126" s="1157"/>
      <c r="G126" s="1201"/>
      <c r="H126" s="1174"/>
    </row>
    <row r="127" spans="1:8" ht="18" hidden="1" customHeight="1">
      <c r="A127" s="853" t="s">
        <v>1061</v>
      </c>
      <c r="B127" s="1154" t="s">
        <v>944</v>
      </c>
      <c r="C127" s="1154" t="s">
        <v>1062</v>
      </c>
      <c r="D127" s="1154">
        <v>45402</v>
      </c>
      <c r="E127" s="1151">
        <f>D127+3</f>
        <v>45405</v>
      </c>
      <c r="F127" s="1151">
        <f>E127+3</f>
        <v>45408</v>
      </c>
      <c r="G127" s="1201"/>
      <c r="H127" s="1174"/>
    </row>
    <row r="128" spans="1:8" ht="18" hidden="1" customHeight="1">
      <c r="B128" s="1154" t="s">
        <v>938</v>
      </c>
      <c r="C128" s="1154" t="s">
        <v>1063</v>
      </c>
      <c r="D128" s="1154">
        <v>45408</v>
      </c>
      <c r="E128" s="1151">
        <f>D128+3</f>
        <v>45411</v>
      </c>
      <c r="F128" s="1151">
        <f>E128+3</f>
        <v>45414</v>
      </c>
      <c r="G128" s="1201"/>
      <c r="H128" s="1174"/>
    </row>
    <row r="129" spans="1:8" ht="18" hidden="1" customHeight="1">
      <c r="A129" s="853" t="s">
        <v>1064</v>
      </c>
      <c r="B129" s="1154" t="s">
        <v>941</v>
      </c>
      <c r="C129" s="1154" t="s">
        <v>1065</v>
      </c>
      <c r="D129" s="1154">
        <v>45418</v>
      </c>
      <c r="E129" s="1151">
        <v>45420</v>
      </c>
      <c r="F129" s="1151">
        <v>45420</v>
      </c>
      <c r="G129" s="1201"/>
      <c r="H129" s="1174"/>
    </row>
    <row r="130" spans="1:8" ht="18" hidden="1" customHeight="1">
      <c r="B130" s="1154" t="s">
        <v>944</v>
      </c>
      <c r="C130" s="1154" t="s">
        <v>1066</v>
      </c>
      <c r="D130" s="1154">
        <v>45423</v>
      </c>
      <c r="E130" s="1151">
        <f>D130+3</f>
        <v>45426</v>
      </c>
      <c r="F130" s="1151">
        <f>E130+3</f>
        <v>45429</v>
      </c>
      <c r="G130" s="1201"/>
      <c r="H130" s="1174"/>
    </row>
    <row r="131" spans="1:8" ht="18" hidden="1" customHeight="1">
      <c r="A131" s="853" t="s">
        <v>938</v>
      </c>
      <c r="B131" s="1155" t="s">
        <v>283</v>
      </c>
      <c r="C131" s="1154" t="s">
        <v>1067</v>
      </c>
      <c r="D131" s="1156">
        <v>45429</v>
      </c>
      <c r="E131" s="1156">
        <f>D131+3</f>
        <v>45432</v>
      </c>
      <c r="F131" s="1156">
        <f>E131+3</f>
        <v>45435</v>
      </c>
      <c r="G131" s="1201"/>
      <c r="H131" s="1174"/>
    </row>
    <row r="132" spans="1:8" ht="18" hidden="1" customHeight="1">
      <c r="B132" s="1154" t="s">
        <v>941</v>
      </c>
      <c r="C132" s="1154" t="s">
        <v>1068</v>
      </c>
      <c r="D132" s="1154">
        <v>45436</v>
      </c>
      <c r="E132" s="1155" t="s">
        <v>283</v>
      </c>
      <c r="F132" s="1155" t="s">
        <v>283</v>
      </c>
      <c r="G132" s="1201"/>
      <c r="H132" s="1174"/>
    </row>
    <row r="133" spans="1:8" ht="18" hidden="1" customHeight="1">
      <c r="B133" s="1154" t="s">
        <v>944</v>
      </c>
      <c r="C133" s="1154" t="s">
        <v>1069</v>
      </c>
      <c r="D133" s="1154">
        <v>45444</v>
      </c>
      <c r="E133" s="1155" t="s">
        <v>283</v>
      </c>
      <c r="F133" s="1155" t="s">
        <v>283</v>
      </c>
      <c r="G133" s="1201"/>
      <c r="H133" s="1174"/>
    </row>
    <row r="134" spans="1:8" ht="18" hidden="1" customHeight="1">
      <c r="B134" s="1154" t="s">
        <v>938</v>
      </c>
      <c r="C134" s="1154" t="s">
        <v>1070</v>
      </c>
      <c r="D134" s="1154">
        <v>45450</v>
      </c>
      <c r="E134" s="1155" t="s">
        <v>283</v>
      </c>
      <c r="F134" s="1155" t="s">
        <v>283</v>
      </c>
      <c r="G134" s="1201"/>
      <c r="H134" s="1174"/>
    </row>
    <row r="135" spans="1:8" ht="18" hidden="1" customHeight="1">
      <c r="B135" s="1154" t="s">
        <v>941</v>
      </c>
      <c r="C135" s="1154" t="s">
        <v>1071</v>
      </c>
      <c r="D135" s="1154">
        <v>45455</v>
      </c>
      <c r="E135" s="1155" t="s">
        <v>283</v>
      </c>
      <c r="F135" s="1155" t="s">
        <v>283</v>
      </c>
      <c r="G135" s="1201"/>
      <c r="H135" s="1174"/>
    </row>
    <row r="136" spans="1:8" ht="18" hidden="1" customHeight="1">
      <c r="B136" s="1154" t="s">
        <v>944</v>
      </c>
      <c r="C136" s="1154" t="s">
        <v>1072</v>
      </c>
      <c r="D136" s="1154">
        <v>45462</v>
      </c>
      <c r="E136" s="1155" t="s">
        <v>283</v>
      </c>
      <c r="F136" s="1155" t="s">
        <v>283</v>
      </c>
      <c r="G136" s="1201"/>
      <c r="H136" s="1174"/>
    </row>
    <row r="137" spans="1:8" ht="18" hidden="1" customHeight="1">
      <c r="B137" s="1154" t="s">
        <v>938</v>
      </c>
      <c r="C137" s="1154" t="s">
        <v>1073</v>
      </c>
      <c r="D137" s="1154">
        <v>45471</v>
      </c>
      <c r="E137" s="1155" t="s">
        <v>283</v>
      </c>
      <c r="F137" s="1155" t="s">
        <v>283</v>
      </c>
      <c r="G137" s="1201"/>
      <c r="H137" s="1174"/>
    </row>
    <row r="138" spans="1:8" ht="18" hidden="1" customHeight="1">
      <c r="B138" s="1154" t="s">
        <v>941</v>
      </c>
      <c r="C138" s="1154" t="s">
        <v>1074</v>
      </c>
      <c r="D138" s="1154">
        <v>45476</v>
      </c>
      <c r="E138" s="1155" t="s">
        <v>283</v>
      </c>
      <c r="F138" s="1155" t="s">
        <v>283</v>
      </c>
      <c r="G138" s="1201"/>
      <c r="H138" s="1174"/>
    </row>
    <row r="139" spans="1:8" ht="18" hidden="1" customHeight="1">
      <c r="B139" s="1154" t="s">
        <v>944</v>
      </c>
      <c r="C139" s="1154" t="s">
        <v>1075</v>
      </c>
      <c r="D139" s="1154">
        <v>45483</v>
      </c>
      <c r="E139" s="1155" t="s">
        <v>283</v>
      </c>
      <c r="F139" s="1155" t="s">
        <v>283</v>
      </c>
      <c r="G139" s="1201"/>
      <c r="H139" s="1174"/>
    </row>
    <row r="140" spans="1:8" ht="18" hidden="1" customHeight="1">
      <c r="B140" s="1154" t="s">
        <v>938</v>
      </c>
      <c r="C140" s="1154" t="s">
        <v>1076</v>
      </c>
      <c r="D140" s="1154">
        <v>45490</v>
      </c>
      <c r="E140" s="1155" t="s">
        <v>283</v>
      </c>
      <c r="F140" s="1155" t="s">
        <v>283</v>
      </c>
      <c r="G140" s="1201"/>
      <c r="H140" s="1174"/>
    </row>
    <row r="141" spans="1:8" ht="18" hidden="1" customHeight="1">
      <c r="B141" s="1154" t="s">
        <v>941</v>
      </c>
      <c r="C141" s="1154" t="s">
        <v>1077</v>
      </c>
      <c r="D141" s="1154">
        <v>45497</v>
      </c>
      <c r="E141" s="1155" t="s">
        <v>283</v>
      </c>
      <c r="F141" s="1155" t="s">
        <v>283</v>
      </c>
      <c r="G141" s="1201"/>
      <c r="H141" s="1174"/>
    </row>
    <row r="142" spans="1:8" ht="18" hidden="1" customHeight="1">
      <c r="B142" s="1154" t="s">
        <v>944</v>
      </c>
      <c r="C142" s="1154" t="s">
        <v>1078</v>
      </c>
      <c r="D142" s="1154">
        <v>45504</v>
      </c>
      <c r="E142" s="1155" t="s">
        <v>283</v>
      </c>
      <c r="F142" s="1155" t="s">
        <v>283</v>
      </c>
      <c r="G142" s="1201"/>
      <c r="H142" s="1174"/>
    </row>
    <row r="143" spans="1:8" ht="18" hidden="1" customHeight="1">
      <c r="B143" s="1154" t="s">
        <v>938</v>
      </c>
      <c r="C143" s="1154" t="s">
        <v>1079</v>
      </c>
      <c r="D143" s="1154">
        <v>45514</v>
      </c>
      <c r="E143" s="1151">
        <f>D143+3</f>
        <v>45517</v>
      </c>
      <c r="F143" s="1151">
        <f>E143+3</f>
        <v>45520</v>
      </c>
      <c r="G143" s="1201"/>
      <c r="H143" s="1174"/>
    </row>
    <row r="144" spans="1:8" ht="18" hidden="1" customHeight="1">
      <c r="B144" s="1154" t="s">
        <v>941</v>
      </c>
      <c r="C144" s="1154" t="s">
        <v>1080</v>
      </c>
      <c r="D144" s="1154">
        <v>45519</v>
      </c>
      <c r="E144" s="1155" t="s">
        <v>283</v>
      </c>
      <c r="F144" s="1155" t="s">
        <v>283</v>
      </c>
      <c r="G144" s="1201"/>
      <c r="H144" s="1174"/>
    </row>
    <row r="145" spans="1:8" ht="18" hidden="1" customHeight="1">
      <c r="B145" s="1154" t="s">
        <v>944</v>
      </c>
      <c r="C145" s="1154" t="s">
        <v>1081</v>
      </c>
      <c r="D145" s="1154">
        <v>45525</v>
      </c>
      <c r="E145" s="1155" t="s">
        <v>283</v>
      </c>
      <c r="F145" s="1155" t="s">
        <v>283</v>
      </c>
      <c r="G145" s="1201"/>
      <c r="H145" s="1174"/>
    </row>
    <row r="146" spans="1:8" ht="18" hidden="1" customHeight="1">
      <c r="B146" s="1154" t="s">
        <v>938</v>
      </c>
      <c r="C146" s="1154" t="s">
        <v>1082</v>
      </c>
      <c r="D146" s="1154">
        <v>45534</v>
      </c>
      <c r="E146" s="1155" t="s">
        <v>283</v>
      </c>
      <c r="F146" s="1155" t="s">
        <v>283</v>
      </c>
      <c r="G146" s="1201"/>
      <c r="H146" s="1174"/>
    </row>
    <row r="147" spans="1:8" ht="18" hidden="1" customHeight="1">
      <c r="B147" s="1154" t="s">
        <v>941</v>
      </c>
      <c r="C147" s="1154" t="s">
        <v>1083</v>
      </c>
      <c r="D147" s="1154">
        <v>45542</v>
      </c>
      <c r="E147" s="1155" t="s">
        <v>283</v>
      </c>
      <c r="F147" s="1155" t="s">
        <v>283</v>
      </c>
      <c r="G147" s="1201"/>
      <c r="H147" s="1174"/>
    </row>
    <row r="148" spans="1:8" ht="18" hidden="1" customHeight="1">
      <c r="B148" s="1154" t="s">
        <v>938</v>
      </c>
      <c r="C148" s="1154" t="s">
        <v>1084</v>
      </c>
      <c r="D148" s="1154">
        <v>45546</v>
      </c>
      <c r="E148" s="1151">
        <f t="shared" ref="E148:F152" si="13">D148+3</f>
        <v>45549</v>
      </c>
      <c r="F148" s="1151">
        <f t="shared" si="13"/>
        <v>45552</v>
      </c>
      <c r="G148" s="1201"/>
      <c r="H148" s="1174"/>
    </row>
    <row r="149" spans="1:8" ht="18" hidden="1" customHeight="1">
      <c r="B149" s="1158" t="s">
        <v>307</v>
      </c>
      <c r="C149" s="1154" t="s">
        <v>1085</v>
      </c>
      <c r="D149" s="1154">
        <v>45553</v>
      </c>
      <c r="E149" s="1156">
        <f t="shared" si="13"/>
        <v>45556</v>
      </c>
      <c r="F149" s="1156">
        <f t="shared" si="13"/>
        <v>45559</v>
      </c>
      <c r="G149" s="1201"/>
      <c r="H149" s="1174"/>
    </row>
    <row r="150" spans="1:8" ht="18" hidden="1" customHeight="1">
      <c r="B150" s="1154" t="s">
        <v>999</v>
      </c>
      <c r="C150" s="1154" t="s">
        <v>1086</v>
      </c>
      <c r="D150" s="1154">
        <v>45560</v>
      </c>
      <c r="E150" s="1151">
        <f t="shared" si="13"/>
        <v>45563</v>
      </c>
      <c r="F150" s="1151">
        <f t="shared" si="13"/>
        <v>45566</v>
      </c>
      <c r="G150" s="1201"/>
      <c r="H150" s="1174"/>
    </row>
    <row r="151" spans="1:8" ht="18" hidden="1" customHeight="1">
      <c r="A151" s="853" t="s">
        <v>938</v>
      </c>
      <c r="B151" s="1154" t="s">
        <v>1005</v>
      </c>
      <c r="C151" s="1154" t="s">
        <v>1087</v>
      </c>
      <c r="D151" s="1154">
        <v>45569</v>
      </c>
      <c r="E151" s="1151">
        <f t="shared" si="13"/>
        <v>45572</v>
      </c>
      <c r="F151" s="1151">
        <f t="shared" si="13"/>
        <v>45575</v>
      </c>
      <c r="G151" s="1201"/>
      <c r="H151" s="1174"/>
    </row>
    <row r="152" spans="1:8" ht="18" hidden="1" customHeight="1">
      <c r="B152" s="1154" t="s">
        <v>941</v>
      </c>
      <c r="C152" s="1154" t="s">
        <v>1088</v>
      </c>
      <c r="D152" s="1154">
        <v>45574</v>
      </c>
      <c r="E152" s="1151">
        <f t="shared" si="13"/>
        <v>45577</v>
      </c>
      <c r="F152" s="1151">
        <f t="shared" si="13"/>
        <v>45580</v>
      </c>
      <c r="G152" s="1201"/>
      <c r="H152" s="1174"/>
    </row>
    <row r="153" spans="1:8" ht="18" hidden="1" customHeight="1">
      <c r="B153" s="1154" t="s">
        <v>999</v>
      </c>
      <c r="C153" s="1154" t="s">
        <v>1089</v>
      </c>
      <c r="D153" s="1154">
        <v>45581</v>
      </c>
      <c r="E153" s="1155" t="s">
        <v>283</v>
      </c>
      <c r="F153" s="1155" t="s">
        <v>283</v>
      </c>
      <c r="G153" s="1201"/>
      <c r="H153" s="1174"/>
    </row>
    <row r="154" spans="1:8" ht="18" hidden="1" customHeight="1">
      <c r="A154" s="853" t="s">
        <v>938</v>
      </c>
      <c r="B154" s="1154" t="s">
        <v>1005</v>
      </c>
      <c r="C154" s="1154" t="s">
        <v>1090</v>
      </c>
      <c r="D154" s="1154">
        <v>45589</v>
      </c>
      <c r="E154" s="1151">
        <f t="shared" ref="E154:F171" si="14">D154+3</f>
        <v>45592</v>
      </c>
      <c r="F154" s="1151">
        <f t="shared" si="14"/>
        <v>45595</v>
      </c>
      <c r="G154" s="1201"/>
      <c r="H154" s="1174"/>
    </row>
    <row r="155" spans="1:8" ht="18" hidden="1" customHeight="1">
      <c r="B155" s="1154" t="s">
        <v>941</v>
      </c>
      <c r="C155" s="1154" t="s">
        <v>1091</v>
      </c>
      <c r="D155" s="1154">
        <v>45595</v>
      </c>
      <c r="E155" s="1151">
        <f t="shared" si="14"/>
        <v>45598</v>
      </c>
      <c r="F155" s="1151">
        <f t="shared" si="14"/>
        <v>45601</v>
      </c>
      <c r="G155" s="1201"/>
      <c r="H155" s="1174"/>
    </row>
    <row r="156" spans="1:8" ht="18" hidden="1" customHeight="1">
      <c r="B156" s="1158" t="s">
        <v>307</v>
      </c>
      <c r="C156" s="1154" t="s">
        <v>1092</v>
      </c>
      <c r="D156" s="1156">
        <v>45603</v>
      </c>
      <c r="E156" s="1156">
        <f t="shared" si="14"/>
        <v>45606</v>
      </c>
      <c r="F156" s="1156">
        <f t="shared" si="14"/>
        <v>45609</v>
      </c>
      <c r="G156" s="1201"/>
      <c r="H156" s="1174"/>
    </row>
    <row r="157" spans="1:8" ht="18" hidden="1" customHeight="1">
      <c r="A157" s="853" t="s">
        <v>1093</v>
      </c>
      <c r="B157" s="1154" t="s">
        <v>288</v>
      </c>
      <c r="C157" s="1154" t="s">
        <v>1094</v>
      </c>
      <c r="D157" s="1154">
        <v>45614</v>
      </c>
      <c r="E157" s="1151">
        <f t="shared" si="14"/>
        <v>45617</v>
      </c>
      <c r="F157" s="1151">
        <f t="shared" si="14"/>
        <v>45620</v>
      </c>
      <c r="G157" s="1201"/>
      <c r="H157" s="1174"/>
    </row>
    <row r="158" spans="1:8" ht="18" hidden="1" customHeight="1">
      <c r="A158" s="853" t="s">
        <v>941</v>
      </c>
      <c r="B158" s="1154" t="s">
        <v>288</v>
      </c>
      <c r="C158" s="1154" t="s">
        <v>1095</v>
      </c>
      <c r="D158" s="1154">
        <v>45620</v>
      </c>
      <c r="E158" s="1151">
        <f t="shared" si="14"/>
        <v>45623</v>
      </c>
      <c r="F158" s="1151">
        <f t="shared" si="14"/>
        <v>45626</v>
      </c>
      <c r="G158" s="1201"/>
      <c r="H158" s="1174"/>
    </row>
    <row r="159" spans="1:8" ht="18" hidden="1" customHeight="1">
      <c r="B159" s="1154" t="s">
        <v>288</v>
      </c>
      <c r="C159" s="1154" t="s">
        <v>1096</v>
      </c>
      <c r="D159" s="1154">
        <v>45627</v>
      </c>
      <c r="E159" s="1151">
        <f t="shared" si="14"/>
        <v>45630</v>
      </c>
      <c r="F159" s="1151">
        <f t="shared" si="14"/>
        <v>45633</v>
      </c>
      <c r="G159" s="1201"/>
      <c r="H159" s="1174"/>
    </row>
    <row r="160" spans="1:8" ht="18" hidden="1" customHeight="1">
      <c r="B160" s="1154" t="s">
        <v>288</v>
      </c>
      <c r="C160" s="1154" t="s">
        <v>1097</v>
      </c>
      <c r="D160" s="1154">
        <v>45633</v>
      </c>
      <c r="E160" s="1151">
        <f t="shared" si="14"/>
        <v>45636</v>
      </c>
      <c r="F160" s="1151">
        <f t="shared" si="14"/>
        <v>45639</v>
      </c>
      <c r="G160" s="1201"/>
      <c r="H160" s="1174"/>
    </row>
    <row r="161" spans="1:8" ht="18" hidden="1" customHeight="1">
      <c r="A161" s="853" t="s">
        <v>288</v>
      </c>
      <c r="B161" s="1154" t="s">
        <v>288</v>
      </c>
      <c r="C161" s="1154" t="s">
        <v>1098</v>
      </c>
      <c r="D161" s="1154">
        <v>45637</v>
      </c>
      <c r="E161" s="1151">
        <f t="shared" si="14"/>
        <v>45640</v>
      </c>
      <c r="F161" s="1151">
        <f t="shared" si="14"/>
        <v>45643</v>
      </c>
      <c r="G161" s="1201"/>
      <c r="H161" s="1174"/>
    </row>
    <row r="162" spans="1:8" ht="18" hidden="1" customHeight="1">
      <c r="A162" s="853" t="s">
        <v>288</v>
      </c>
      <c r="B162" s="1154" t="s">
        <v>288</v>
      </c>
      <c r="C162" s="1154" t="s">
        <v>1099</v>
      </c>
      <c r="D162" s="1154">
        <v>45644</v>
      </c>
      <c r="E162" s="1151">
        <f t="shared" si="14"/>
        <v>45647</v>
      </c>
      <c r="F162" s="1151">
        <f t="shared" si="14"/>
        <v>45650</v>
      </c>
      <c r="G162" s="1201"/>
      <c r="H162" s="1174"/>
    </row>
    <row r="163" spans="1:8" ht="18" hidden="1" customHeight="1">
      <c r="B163" s="1154" t="s">
        <v>288</v>
      </c>
      <c r="C163" s="1154" t="s">
        <v>1100</v>
      </c>
      <c r="D163" s="1154">
        <v>45650</v>
      </c>
      <c r="E163" s="1151">
        <f t="shared" si="14"/>
        <v>45653</v>
      </c>
      <c r="F163" s="1151">
        <f t="shared" si="14"/>
        <v>45656</v>
      </c>
      <c r="G163" s="1201"/>
      <c r="H163" s="1174"/>
    </row>
    <row r="164" spans="1:8" ht="18" hidden="1" customHeight="1">
      <c r="B164" s="1154" t="s">
        <v>288</v>
      </c>
      <c r="C164" s="1154" t="s">
        <v>1101</v>
      </c>
      <c r="D164" s="1154">
        <v>45657</v>
      </c>
      <c r="E164" s="1151">
        <f t="shared" si="14"/>
        <v>45660</v>
      </c>
      <c r="F164" s="1151">
        <f t="shared" si="14"/>
        <v>45663</v>
      </c>
      <c r="G164" s="1201"/>
      <c r="H164" s="1174"/>
    </row>
    <row r="165" spans="1:8" ht="18" hidden="1" customHeight="1">
      <c r="B165" s="1154" t="s">
        <v>288</v>
      </c>
      <c r="C165" s="1154" t="s">
        <v>1102</v>
      </c>
      <c r="D165" s="1154">
        <v>45664</v>
      </c>
      <c r="E165" s="1151">
        <f t="shared" si="14"/>
        <v>45667</v>
      </c>
      <c r="F165" s="1151">
        <f t="shared" si="14"/>
        <v>45670</v>
      </c>
      <c r="G165" s="1201"/>
      <c r="H165" s="1174"/>
    </row>
    <row r="166" spans="1:8" ht="18" hidden="1" customHeight="1">
      <c r="B166" s="1154" t="s">
        <v>288</v>
      </c>
      <c r="C166" s="1154" t="s">
        <v>1103</v>
      </c>
      <c r="D166" s="1154">
        <v>45671</v>
      </c>
      <c r="E166" s="1151">
        <f t="shared" si="14"/>
        <v>45674</v>
      </c>
      <c r="F166" s="1151">
        <f t="shared" si="14"/>
        <v>45677</v>
      </c>
      <c r="G166" s="1201"/>
      <c r="H166" s="1174"/>
    </row>
    <row r="167" spans="1:8" ht="18" hidden="1" customHeight="1">
      <c r="B167" s="1154" t="s">
        <v>288</v>
      </c>
      <c r="C167" s="1154" t="s">
        <v>1104</v>
      </c>
      <c r="D167" s="1154">
        <v>45313</v>
      </c>
      <c r="E167" s="1151">
        <f t="shared" si="14"/>
        <v>45316</v>
      </c>
      <c r="F167" s="1151">
        <f t="shared" si="14"/>
        <v>45319</v>
      </c>
      <c r="G167" s="1201"/>
      <c r="H167" s="1174"/>
    </row>
    <row r="168" spans="1:8" ht="18" hidden="1" customHeight="1">
      <c r="B168" s="1154" t="s">
        <v>288</v>
      </c>
      <c r="C168" s="1154" t="s">
        <v>1105</v>
      </c>
      <c r="D168" s="1154">
        <v>45320</v>
      </c>
      <c r="E168" s="1151">
        <f t="shared" si="14"/>
        <v>45323</v>
      </c>
      <c r="F168" s="1151">
        <f t="shared" si="14"/>
        <v>45326</v>
      </c>
      <c r="G168" s="1201"/>
      <c r="H168" s="1174"/>
    </row>
    <row r="169" spans="1:8" ht="18" hidden="1" customHeight="1">
      <c r="B169" s="1154" t="s">
        <v>288</v>
      </c>
      <c r="C169" s="1154" t="s">
        <v>1106</v>
      </c>
      <c r="D169" s="1154">
        <v>45327</v>
      </c>
      <c r="E169" s="1151">
        <f t="shared" si="14"/>
        <v>45330</v>
      </c>
      <c r="F169" s="1151">
        <f t="shared" si="14"/>
        <v>45333</v>
      </c>
      <c r="G169" s="1201"/>
      <c r="H169" s="1174"/>
    </row>
    <row r="170" spans="1:8" ht="18" hidden="1" customHeight="1">
      <c r="B170" s="1154" t="s">
        <v>1107</v>
      </c>
      <c r="C170" s="1154" t="s">
        <v>1108</v>
      </c>
      <c r="D170" s="1154">
        <v>45700</v>
      </c>
      <c r="E170" s="1151">
        <f t="shared" si="14"/>
        <v>45703</v>
      </c>
      <c r="F170" s="1151">
        <f t="shared" si="14"/>
        <v>45706</v>
      </c>
      <c r="G170" s="1201"/>
      <c r="H170" s="1174"/>
    </row>
    <row r="171" spans="1:8" ht="18" hidden="1" customHeight="1">
      <c r="B171" s="1154" t="s">
        <v>1109</v>
      </c>
      <c r="C171" s="1154" t="s">
        <v>1110</v>
      </c>
      <c r="D171" s="1154">
        <v>45706</v>
      </c>
      <c r="E171" s="1151">
        <f t="shared" si="14"/>
        <v>45709</v>
      </c>
      <c r="F171" s="1151">
        <f t="shared" si="14"/>
        <v>45712</v>
      </c>
      <c r="G171" s="1201"/>
      <c r="H171" s="1174"/>
    </row>
    <row r="172" spans="1:8" ht="18" hidden="1" customHeight="1">
      <c r="B172" s="1154" t="s">
        <v>777</v>
      </c>
      <c r="C172" s="1154" t="s">
        <v>1319</v>
      </c>
      <c r="D172" s="1154">
        <v>45711</v>
      </c>
      <c r="E172" s="1151">
        <f>D172+2</f>
        <v>45713</v>
      </c>
      <c r="F172" s="1151">
        <f>E172+2</f>
        <v>45715</v>
      </c>
      <c r="G172" s="1201"/>
      <c r="H172" s="1174"/>
    </row>
    <row r="173" spans="1:8" ht="18" hidden="1" customHeight="1">
      <c r="B173" s="1154" t="s">
        <v>777</v>
      </c>
      <c r="C173" s="1154" t="s">
        <v>1320</v>
      </c>
      <c r="D173" s="1154">
        <v>45717</v>
      </c>
      <c r="E173" s="1151">
        <f t="shared" ref="E173:F176" si="15">D173+2</f>
        <v>45719</v>
      </c>
      <c r="F173" s="1151">
        <f t="shared" si="15"/>
        <v>45721</v>
      </c>
      <c r="G173" s="1201"/>
      <c r="H173" s="1174"/>
    </row>
    <row r="174" spans="1:8" ht="18" hidden="1" customHeight="1">
      <c r="B174" s="1154" t="s">
        <v>777</v>
      </c>
      <c r="C174" s="1154" t="s">
        <v>1321</v>
      </c>
      <c r="D174" s="1154">
        <v>45726</v>
      </c>
      <c r="E174" s="1151">
        <f t="shared" si="15"/>
        <v>45728</v>
      </c>
      <c r="F174" s="1151">
        <f t="shared" si="15"/>
        <v>45730</v>
      </c>
      <c r="G174" s="1201"/>
      <c r="H174" s="1174"/>
    </row>
    <row r="175" spans="1:8" ht="18" hidden="1" customHeight="1">
      <c r="B175" s="1154" t="s">
        <v>777</v>
      </c>
      <c r="C175" s="1154" t="s">
        <v>1322</v>
      </c>
      <c r="D175" s="1154">
        <v>45733</v>
      </c>
      <c r="E175" s="1151">
        <f t="shared" si="15"/>
        <v>45735</v>
      </c>
      <c r="F175" s="1151">
        <f t="shared" si="15"/>
        <v>45737</v>
      </c>
      <c r="G175" s="1201"/>
      <c r="H175" s="1174"/>
    </row>
    <row r="176" spans="1:8" ht="18" hidden="1" customHeight="1">
      <c r="B176" s="1154" t="s">
        <v>1332</v>
      </c>
      <c r="C176" s="1154" t="s">
        <v>1333</v>
      </c>
      <c r="D176" s="1154">
        <v>45854</v>
      </c>
      <c r="E176" s="1151">
        <f t="shared" si="15"/>
        <v>45856</v>
      </c>
      <c r="F176" s="1151">
        <f t="shared" si="15"/>
        <v>45858</v>
      </c>
      <c r="G176" s="1201"/>
      <c r="H176" s="1174"/>
    </row>
    <row r="177" spans="1:8" ht="18" hidden="1" customHeight="1">
      <c r="B177" s="1154" t="s">
        <v>1334</v>
      </c>
      <c r="C177" s="1154" t="s">
        <v>1335</v>
      </c>
      <c r="D177" s="1154">
        <v>45864</v>
      </c>
      <c r="E177" s="1151">
        <f t="shared" ref="E177:F178" si="16">D177+2</f>
        <v>45866</v>
      </c>
      <c r="F177" s="1151">
        <f t="shared" si="16"/>
        <v>45868</v>
      </c>
      <c r="G177" s="1201"/>
      <c r="H177" s="1174"/>
    </row>
    <row r="178" spans="1:8" ht="18" hidden="1" customHeight="1">
      <c r="B178" s="1154" t="s">
        <v>1334</v>
      </c>
      <c r="C178" s="1154" t="s">
        <v>1336</v>
      </c>
      <c r="D178" s="1154">
        <v>45871</v>
      </c>
      <c r="E178" s="1151">
        <f t="shared" si="16"/>
        <v>45873</v>
      </c>
      <c r="F178" s="1151">
        <f t="shared" si="16"/>
        <v>45875</v>
      </c>
      <c r="G178" s="1201"/>
      <c r="H178" s="1174"/>
    </row>
    <row r="179" spans="1:8" ht="18" hidden="1" customHeight="1">
      <c r="B179" s="1154" t="s">
        <v>1334</v>
      </c>
      <c r="C179" s="1154" t="s">
        <v>1337</v>
      </c>
      <c r="D179" s="1154">
        <v>45880</v>
      </c>
      <c r="E179" s="1151">
        <f>D179+2</f>
        <v>45882</v>
      </c>
      <c r="F179" s="1151">
        <f>E179+2</f>
        <v>45884</v>
      </c>
      <c r="G179" s="1201"/>
      <c r="H179" s="1174"/>
    </row>
    <row r="180" spans="1:8" ht="18" hidden="1" customHeight="1">
      <c r="B180" s="1154" t="s">
        <v>253</v>
      </c>
      <c r="C180" s="1154" t="s">
        <v>1338</v>
      </c>
      <c r="D180" s="1154">
        <v>45888</v>
      </c>
      <c r="E180" s="1151">
        <f t="shared" ref="E180:F180" si="17">D180+2</f>
        <v>45890</v>
      </c>
      <c r="F180" s="1151">
        <f t="shared" si="17"/>
        <v>45892</v>
      </c>
      <c r="G180" s="1201"/>
      <c r="H180" s="1174"/>
    </row>
    <row r="181" spans="1:8" ht="18" hidden="1" customHeight="1">
      <c r="B181" s="1154" t="s">
        <v>1334</v>
      </c>
      <c r="C181" s="1154" t="s">
        <v>1339</v>
      </c>
      <c r="D181" s="1154">
        <v>45886</v>
      </c>
      <c r="E181" s="1151">
        <f t="shared" ref="E181:F186" si="18">D181+2</f>
        <v>45888</v>
      </c>
      <c r="F181" s="1151">
        <f t="shared" si="18"/>
        <v>45890</v>
      </c>
      <c r="G181" s="1201"/>
      <c r="H181" s="1174"/>
    </row>
    <row r="182" spans="1:8" ht="18" hidden="1" customHeight="1">
      <c r="B182" s="1154" t="s">
        <v>1334</v>
      </c>
      <c r="C182" s="1154" t="s">
        <v>1340</v>
      </c>
      <c r="D182" s="1154">
        <v>45898</v>
      </c>
      <c r="E182" s="1151">
        <f t="shared" si="18"/>
        <v>45900</v>
      </c>
      <c r="F182" s="1151">
        <f t="shared" si="18"/>
        <v>45902</v>
      </c>
      <c r="G182" s="1201"/>
      <c r="H182" s="1174"/>
    </row>
    <row r="183" spans="1:8" ht="18" hidden="1" customHeight="1">
      <c r="B183" s="1154" t="s">
        <v>1334</v>
      </c>
      <c r="C183" s="1154" t="s">
        <v>1341</v>
      </c>
      <c r="D183" s="1154">
        <v>45908</v>
      </c>
      <c r="E183" s="1151">
        <f t="shared" si="18"/>
        <v>45910</v>
      </c>
      <c r="F183" s="1151">
        <f t="shared" si="18"/>
        <v>45912</v>
      </c>
      <c r="G183" s="1201"/>
      <c r="H183" s="1174"/>
    </row>
    <row r="184" spans="1:8" ht="18" hidden="1" customHeight="1">
      <c r="B184" s="1154" t="s">
        <v>1334</v>
      </c>
      <c r="C184" s="1154" t="s">
        <v>1342</v>
      </c>
      <c r="D184" s="1154">
        <v>45915</v>
      </c>
      <c r="E184" s="1151">
        <f t="shared" si="18"/>
        <v>45917</v>
      </c>
      <c r="F184" s="1151">
        <f>E184+1</f>
        <v>45918</v>
      </c>
      <c r="G184" s="1201"/>
      <c r="H184" s="1194" t="e">
        <f>WEEKNUM(#REF!)</f>
        <v>#REF!</v>
      </c>
    </row>
    <row r="185" spans="1:8" ht="18" hidden="1" customHeight="1">
      <c r="B185" s="1154" t="s">
        <v>1334</v>
      </c>
      <c r="C185" s="1154" t="s">
        <v>1343</v>
      </c>
      <c r="D185" s="1154">
        <v>45921</v>
      </c>
      <c r="E185" s="1151">
        <f t="shared" si="18"/>
        <v>45923</v>
      </c>
      <c r="F185" s="1151">
        <f t="shared" ref="F185:F195" si="19">E185+1</f>
        <v>45924</v>
      </c>
      <c r="G185" s="1201"/>
      <c r="H185" s="1194" t="e">
        <f>WEEKNUM(#REF!)</f>
        <v>#REF!</v>
      </c>
    </row>
    <row r="186" spans="1:8" ht="18" hidden="1" customHeight="1">
      <c r="B186" s="1154" t="s">
        <v>1334</v>
      </c>
      <c r="C186" s="1154" t="s">
        <v>1344</v>
      </c>
      <c r="D186" s="1154">
        <v>45923</v>
      </c>
      <c r="E186" s="1151">
        <f t="shared" si="18"/>
        <v>45925</v>
      </c>
      <c r="F186" s="1151">
        <f t="shared" si="19"/>
        <v>45926</v>
      </c>
      <c r="G186" s="1201"/>
      <c r="H186" s="1194" t="e">
        <f>WEEKNUM(#REF!)</f>
        <v>#REF!</v>
      </c>
    </row>
    <row r="187" spans="1:8" ht="18" hidden="1" customHeight="1">
      <c r="B187" s="1154" t="s">
        <v>1334</v>
      </c>
      <c r="C187" s="1154" t="s">
        <v>1345</v>
      </c>
      <c r="D187" s="1154">
        <v>45930</v>
      </c>
      <c r="E187" s="1151">
        <f t="shared" ref="E187:E188" si="20">D187+2</f>
        <v>45932</v>
      </c>
      <c r="F187" s="1151">
        <f t="shared" si="19"/>
        <v>45933</v>
      </c>
      <c r="G187" s="1201"/>
      <c r="H187" s="1194" t="e">
        <f>WEEKNUM(#REF!)</f>
        <v>#REF!</v>
      </c>
    </row>
    <row r="188" spans="1:8" ht="18" hidden="1" customHeight="1">
      <c r="B188" s="1154" t="s">
        <v>1334</v>
      </c>
      <c r="C188" s="1154" t="s">
        <v>1346</v>
      </c>
      <c r="D188" s="1154">
        <v>45937</v>
      </c>
      <c r="E188" s="1151">
        <f t="shared" si="20"/>
        <v>45939</v>
      </c>
      <c r="F188" s="1151">
        <f t="shared" si="19"/>
        <v>45940</v>
      </c>
      <c r="G188" s="1201"/>
      <c r="H188" s="1194" t="e">
        <f>WEEKNUM(#REF!)</f>
        <v>#REF!</v>
      </c>
    </row>
    <row r="189" spans="1:8" ht="18" hidden="1" customHeight="1">
      <c r="B189" s="1154" t="s">
        <v>1334</v>
      </c>
      <c r="C189" s="1154" t="s">
        <v>1347</v>
      </c>
      <c r="D189" s="1154">
        <v>46034</v>
      </c>
      <c r="E189" s="1151">
        <f>D189+3</f>
        <v>46037</v>
      </c>
      <c r="F189" s="1151">
        <f>E189+1</f>
        <v>46038</v>
      </c>
      <c r="G189" s="1201"/>
      <c r="H189" s="1194" t="e">
        <f>WEEKNUM(#REF!)</f>
        <v>#REF!</v>
      </c>
    </row>
    <row r="190" spans="1:8" ht="18" hidden="1" customHeight="1">
      <c r="B190" s="1154" t="s">
        <v>1334</v>
      </c>
      <c r="C190" s="1154" t="s">
        <v>1348</v>
      </c>
      <c r="D190" s="1154">
        <v>46043</v>
      </c>
      <c r="E190" s="1151">
        <f>D190+4</f>
        <v>46047</v>
      </c>
      <c r="F190" s="1151">
        <f t="shared" si="19"/>
        <v>46048</v>
      </c>
      <c r="G190" s="1201"/>
      <c r="H190" s="1194" t="e">
        <f>WEEKNUM(#REF!)</f>
        <v>#REF!</v>
      </c>
    </row>
    <row r="191" spans="1:8" ht="18" hidden="1" customHeight="1">
      <c r="A191" s="853" t="s">
        <v>1334</v>
      </c>
      <c r="B191" s="1159" t="s">
        <v>307</v>
      </c>
      <c r="C191" s="1154" t="s">
        <v>1349</v>
      </c>
      <c r="D191" s="1160">
        <v>46049</v>
      </c>
      <c r="E191" s="1160">
        <f t="shared" ref="E191" si="21">D191+3</f>
        <v>46052</v>
      </c>
      <c r="F191" s="1160">
        <f t="shared" si="19"/>
        <v>46053</v>
      </c>
      <c r="G191" s="1201"/>
      <c r="H191" s="1194" t="e">
        <f>WEEKNUM(#REF!)</f>
        <v>#REF!</v>
      </c>
    </row>
    <row r="192" spans="1:8" ht="18" hidden="1" customHeight="1">
      <c r="B192" s="1154" t="s">
        <v>1334</v>
      </c>
      <c r="C192" s="1154" t="s">
        <v>1350</v>
      </c>
      <c r="D192" s="1154">
        <v>46053</v>
      </c>
      <c r="E192" s="1151">
        <f t="shared" ref="E192:E195" si="22">D192+4</f>
        <v>46057</v>
      </c>
      <c r="F192" s="1151">
        <f t="shared" si="19"/>
        <v>46058</v>
      </c>
      <c r="G192" s="1201"/>
      <c r="H192" s="1194" t="e">
        <f>WEEKNUM(#REF!)</f>
        <v>#REF!</v>
      </c>
    </row>
    <row r="193" spans="1:8" ht="18" hidden="1" customHeight="1">
      <c r="B193" s="1154" t="s">
        <v>1334</v>
      </c>
      <c r="C193" s="1154" t="s">
        <v>1351</v>
      </c>
      <c r="D193" s="1154">
        <v>46067</v>
      </c>
      <c r="E193" s="1151">
        <f t="shared" si="22"/>
        <v>46071</v>
      </c>
      <c r="F193" s="1151">
        <f t="shared" si="19"/>
        <v>46072</v>
      </c>
      <c r="G193" s="1201"/>
      <c r="H193" s="1194" t="e">
        <f>WEEKNUM(#REF!)</f>
        <v>#REF!</v>
      </c>
    </row>
    <row r="194" spans="1:8" ht="18" hidden="1" customHeight="1">
      <c r="A194" s="853" t="s">
        <v>1334</v>
      </c>
      <c r="B194" s="1154" t="s">
        <v>1332</v>
      </c>
      <c r="C194" s="1154" t="s">
        <v>1352</v>
      </c>
      <c r="D194" s="1154">
        <v>46068</v>
      </c>
      <c r="E194" s="1151">
        <f t="shared" si="22"/>
        <v>46072</v>
      </c>
      <c r="F194" s="1151">
        <f t="shared" si="19"/>
        <v>46073</v>
      </c>
      <c r="G194" s="1201"/>
      <c r="H194" s="1194" t="e">
        <f>WEEKNUM(#REF!)</f>
        <v>#REF!</v>
      </c>
    </row>
    <row r="195" spans="1:8" ht="18" hidden="1" customHeight="1">
      <c r="B195" s="1154" t="s">
        <v>1334</v>
      </c>
      <c r="C195" s="1154" t="s">
        <v>1353</v>
      </c>
      <c r="D195" s="1154">
        <v>46073</v>
      </c>
      <c r="E195" s="1151">
        <f t="shared" si="22"/>
        <v>46077</v>
      </c>
      <c r="F195" s="1151">
        <f t="shared" si="19"/>
        <v>46078</v>
      </c>
      <c r="G195" s="1201"/>
      <c r="H195" s="1194" t="e">
        <f>WEEKNUM(#REF!)</f>
        <v>#REF!</v>
      </c>
    </row>
    <row r="196" spans="1:8" ht="18" hidden="1" customHeight="1">
      <c r="B196" s="1154" t="s">
        <v>1334</v>
      </c>
      <c r="C196" s="1154" t="s">
        <v>1354</v>
      </c>
      <c r="D196" s="1154">
        <v>46082</v>
      </c>
      <c r="E196" s="1151">
        <f t="shared" ref="E196:E199" si="23">D196+4</f>
        <v>46086</v>
      </c>
      <c r="F196" s="1151">
        <f t="shared" ref="F196" si="24">E196+1</f>
        <v>46087</v>
      </c>
      <c r="G196" s="1201"/>
      <c r="H196" s="1194" t="e">
        <f>WEEKNUM(#REF!)</f>
        <v>#REF!</v>
      </c>
    </row>
    <row r="197" spans="1:8" ht="18" hidden="1" customHeight="1">
      <c r="B197" s="1154" t="s">
        <v>1334</v>
      </c>
      <c r="C197" s="1154" t="s">
        <v>1355</v>
      </c>
      <c r="D197" s="1154">
        <v>46092</v>
      </c>
      <c r="E197" s="1151">
        <f t="shared" si="23"/>
        <v>46096</v>
      </c>
      <c r="F197" s="1151">
        <f t="shared" ref="F197" si="25">E197+1</f>
        <v>46097</v>
      </c>
      <c r="G197" s="1201"/>
      <c r="H197" s="1194" t="e">
        <f>WEEKNUM(#REF!)</f>
        <v>#REF!</v>
      </c>
    </row>
    <row r="198" spans="1:8" ht="18" hidden="1" customHeight="1">
      <c r="B198" s="1154" t="s">
        <v>1334</v>
      </c>
      <c r="C198" s="1154" t="s">
        <v>1356</v>
      </c>
      <c r="D198" s="1154">
        <v>46099</v>
      </c>
      <c r="E198" s="1151">
        <f t="shared" si="23"/>
        <v>46103</v>
      </c>
      <c r="F198" s="1151">
        <f t="shared" ref="F198:F199" si="26">E198+1</f>
        <v>46104</v>
      </c>
      <c r="G198" s="1201"/>
      <c r="H198" s="1194" t="e">
        <f>WEEKNUM(#REF!)</f>
        <v>#REF!</v>
      </c>
    </row>
    <row r="199" spans="1:8" ht="18" hidden="1" customHeight="1">
      <c r="B199" s="1154" t="s">
        <v>1334</v>
      </c>
      <c r="C199" s="1154" t="s">
        <v>1357</v>
      </c>
      <c r="D199" s="1154">
        <v>46111</v>
      </c>
      <c r="E199" s="1151">
        <f t="shared" si="23"/>
        <v>46115</v>
      </c>
      <c r="F199" s="1151">
        <f t="shared" si="26"/>
        <v>46116</v>
      </c>
      <c r="G199" s="1201"/>
      <c r="H199" s="1194" t="e">
        <f>WEEKNUM(#REF!)</f>
        <v>#REF!</v>
      </c>
    </row>
    <row r="200" spans="1:8" ht="18" hidden="1" customHeight="1">
      <c r="B200" s="1159" t="s">
        <v>307</v>
      </c>
      <c r="C200" s="1154" t="s">
        <v>1358</v>
      </c>
      <c r="D200" s="1160">
        <v>46112</v>
      </c>
      <c r="E200" s="1160">
        <f t="shared" ref="E200:E201" si="27">D200+4</f>
        <v>46116</v>
      </c>
      <c r="F200" s="1160">
        <f t="shared" ref="F200" si="28">E200+1</f>
        <v>46117</v>
      </c>
      <c r="G200" s="1201"/>
      <c r="H200" s="1194" t="e">
        <f>WEEKNUM(#REF!)</f>
        <v>#REF!</v>
      </c>
    </row>
    <row r="201" spans="1:8" ht="18" hidden="1" customHeight="1">
      <c r="B201" s="1154" t="s">
        <v>1334</v>
      </c>
      <c r="C201" s="1154" t="s">
        <v>1359</v>
      </c>
      <c r="D201" s="1154">
        <v>46117</v>
      </c>
      <c r="E201" s="1151">
        <f t="shared" si="27"/>
        <v>46121</v>
      </c>
      <c r="F201" s="959" t="s">
        <v>283</v>
      </c>
      <c r="G201" s="1201"/>
      <c r="H201" s="1194" t="e">
        <f>WEEKNUM(#REF!)</f>
        <v>#REF!</v>
      </c>
    </row>
    <row r="202" spans="1:8" ht="18" hidden="1" customHeight="1">
      <c r="B202" s="1154" t="s">
        <v>1334</v>
      </c>
      <c r="C202" s="1154" t="s">
        <v>1360</v>
      </c>
      <c r="D202" s="1154">
        <v>46125</v>
      </c>
      <c r="E202" s="1151">
        <f t="shared" ref="E202" si="29">D202+4</f>
        <v>46129</v>
      </c>
      <c r="F202" s="959" t="s">
        <v>283</v>
      </c>
      <c r="G202" s="1201"/>
      <c r="H202" s="1194" t="e">
        <f>WEEKNUM(#REF!)</f>
        <v>#REF!</v>
      </c>
    </row>
    <row r="203" spans="1:8" ht="18" hidden="1" customHeight="1">
      <c r="B203" s="1154" t="s">
        <v>1334</v>
      </c>
      <c r="C203" s="1154" t="s">
        <v>1361</v>
      </c>
      <c r="D203" s="1154">
        <v>46137</v>
      </c>
      <c r="E203" s="1151">
        <f t="shared" ref="E203" si="30">D203+4</f>
        <v>46141</v>
      </c>
      <c r="F203" s="959" t="s">
        <v>283</v>
      </c>
      <c r="G203" s="1201"/>
      <c r="H203" s="1194" t="e">
        <f>WEEKNUM(#REF!)</f>
        <v>#REF!</v>
      </c>
    </row>
    <row r="204" spans="1:8" ht="18" hidden="1" customHeight="1">
      <c r="B204" s="1154" t="s">
        <v>1334</v>
      </c>
      <c r="C204" s="1154" t="s">
        <v>1362</v>
      </c>
      <c r="D204" s="1154">
        <v>46147</v>
      </c>
      <c r="E204" s="1151">
        <f t="shared" ref="E204" si="31">D204+4</f>
        <v>46151</v>
      </c>
      <c r="F204" s="959" t="s">
        <v>283</v>
      </c>
      <c r="G204" s="1201"/>
      <c r="H204" s="1194" t="e">
        <f>WEEKNUM(#REF!)</f>
        <v>#REF!</v>
      </c>
    </row>
    <row r="205" spans="1:8" ht="18" hidden="1" customHeight="1">
      <c r="A205" s="853" t="s">
        <v>1334</v>
      </c>
      <c r="B205" s="1159" t="s">
        <v>905</v>
      </c>
      <c r="C205" s="1154" t="s">
        <v>1363</v>
      </c>
      <c r="D205" s="1160">
        <v>46155</v>
      </c>
      <c r="E205" s="1160">
        <f t="shared" ref="E205:E206" si="32">D205+4</f>
        <v>46159</v>
      </c>
      <c r="F205" s="905" t="s">
        <v>283</v>
      </c>
      <c r="G205" s="1201"/>
      <c r="H205" s="1194" t="e">
        <f>WEEKNUM(#REF!)</f>
        <v>#REF!</v>
      </c>
    </row>
    <row r="206" spans="1:8" ht="18" hidden="1" customHeight="1">
      <c r="A206" s="853" t="s">
        <v>1334</v>
      </c>
      <c r="B206" s="1159" t="s">
        <v>905</v>
      </c>
      <c r="C206" s="1154" t="s">
        <v>1364</v>
      </c>
      <c r="D206" s="1160">
        <v>46147</v>
      </c>
      <c r="E206" s="1160">
        <f t="shared" si="32"/>
        <v>46151</v>
      </c>
      <c r="F206" s="1160">
        <f t="shared" ref="F206" si="33">E206+1</f>
        <v>46152</v>
      </c>
      <c r="G206" s="1201"/>
      <c r="H206" s="1194">
        <v>19</v>
      </c>
    </row>
    <row r="207" spans="1:8" ht="18" hidden="1" customHeight="1">
      <c r="A207" s="853" t="s">
        <v>1365</v>
      </c>
      <c r="B207" s="1159" t="s">
        <v>905</v>
      </c>
      <c r="C207" s="1154" t="s">
        <v>1366</v>
      </c>
      <c r="D207" s="1160">
        <v>46155</v>
      </c>
      <c r="E207" s="1160">
        <f t="shared" ref="E207" si="34">D207+4</f>
        <v>46159</v>
      </c>
      <c r="F207" s="1160">
        <f t="shared" ref="F207" si="35">E207+1</f>
        <v>46160</v>
      </c>
      <c r="G207" s="1201"/>
      <c r="H207" s="1194">
        <v>20</v>
      </c>
    </row>
    <row r="208" spans="1:8" ht="18" hidden="1" customHeight="1">
      <c r="A208" s="853" t="s">
        <v>1365</v>
      </c>
      <c r="B208" s="1167" t="s">
        <v>1367</v>
      </c>
      <c r="C208" s="1154" t="s">
        <v>1368</v>
      </c>
      <c r="D208" s="1154">
        <v>46165</v>
      </c>
      <c r="E208" s="1151">
        <f t="shared" ref="E208" si="36">D208+4</f>
        <v>46169</v>
      </c>
      <c r="F208" s="1178" t="s">
        <v>283</v>
      </c>
      <c r="G208" s="1201"/>
      <c r="H208" s="1194">
        <v>21</v>
      </c>
    </row>
    <row r="209" spans="1:9" ht="18" hidden="1" customHeight="1">
      <c r="A209" s="853" t="s">
        <v>1369</v>
      </c>
      <c r="B209" s="1167" t="s">
        <v>1367</v>
      </c>
      <c r="C209" s="1154" t="s">
        <v>1370</v>
      </c>
      <c r="D209" s="1154">
        <v>46172</v>
      </c>
      <c r="E209" s="1151">
        <f t="shared" ref="E209" si="37">D209+4</f>
        <v>46176</v>
      </c>
      <c r="F209" s="1151">
        <f t="shared" ref="F209:F210" si="38">E209+1</f>
        <v>46177</v>
      </c>
      <c r="G209" s="1201"/>
      <c r="H209" s="1194">
        <v>22</v>
      </c>
    </row>
    <row r="210" spans="1:9" ht="18" hidden="1" customHeight="1">
      <c r="A210" s="853" t="s">
        <v>1369</v>
      </c>
      <c r="B210" s="1167" t="s">
        <v>1367</v>
      </c>
      <c r="C210" s="1154" t="s">
        <v>1371</v>
      </c>
      <c r="D210" s="1154">
        <v>46181</v>
      </c>
      <c r="E210" s="1151">
        <f t="shared" ref="E210" si="39">D210+4</f>
        <v>46185</v>
      </c>
      <c r="F210" s="1151">
        <f t="shared" si="38"/>
        <v>46186</v>
      </c>
      <c r="G210" s="1201"/>
      <c r="H210" s="1194">
        <v>23</v>
      </c>
    </row>
    <row r="211" spans="1:9" ht="18" hidden="1" customHeight="1">
      <c r="A211" s="853" t="s">
        <v>1369</v>
      </c>
      <c r="B211" s="1159" t="s">
        <v>905</v>
      </c>
      <c r="C211" s="1154" t="s">
        <v>1372</v>
      </c>
      <c r="D211" s="1160">
        <v>46182</v>
      </c>
      <c r="E211" s="1160">
        <f t="shared" ref="E211" si="40">D211+4</f>
        <v>46186</v>
      </c>
      <c r="F211" s="1160">
        <f t="shared" ref="F211" si="41">E211+1</f>
        <v>46187</v>
      </c>
      <c r="G211" s="1201"/>
      <c r="H211" s="1194">
        <v>24</v>
      </c>
    </row>
    <row r="212" spans="1:9" ht="18" hidden="1" customHeight="1">
      <c r="A212" s="853" t="s">
        <v>1369</v>
      </c>
      <c r="B212" s="1167" t="s">
        <v>1367</v>
      </c>
      <c r="C212" s="1154" t="s">
        <v>1373</v>
      </c>
      <c r="D212" s="1154">
        <v>46190</v>
      </c>
      <c r="E212" s="1151">
        <f t="shared" ref="E212" si="42">D212+4</f>
        <v>46194</v>
      </c>
      <c r="F212" s="1151">
        <f t="shared" ref="F212" si="43">E212+1</f>
        <v>46195</v>
      </c>
      <c r="G212" s="1201"/>
      <c r="H212" s="1194">
        <v>25</v>
      </c>
    </row>
    <row r="213" spans="1:9" ht="18" hidden="1" customHeight="1">
      <c r="A213" s="853" t="s">
        <v>431</v>
      </c>
      <c r="B213" s="1406" t="s">
        <v>1367</v>
      </c>
      <c r="C213" s="1374" t="s">
        <v>1374</v>
      </c>
      <c r="D213" s="1374">
        <v>46197</v>
      </c>
      <c r="E213" s="1325">
        <f t="shared" ref="E213" si="44">D213+4</f>
        <v>46201</v>
      </c>
      <c r="F213" s="1325">
        <f t="shared" ref="F213" si="45">E213+1</f>
        <v>46202</v>
      </c>
      <c r="G213" s="1201"/>
      <c r="H213" s="1491">
        <v>26</v>
      </c>
    </row>
    <row r="214" spans="1:9" ht="18" hidden="1" customHeight="1">
      <c r="A214" s="853" t="s">
        <v>431</v>
      </c>
      <c r="B214" s="1433" t="s">
        <v>1367</v>
      </c>
      <c r="C214" s="1408" t="s">
        <v>1375</v>
      </c>
      <c r="D214" s="1408">
        <v>46204</v>
      </c>
      <c r="E214" s="1332">
        <f t="shared" ref="E214" si="46">D214+4</f>
        <v>46208</v>
      </c>
      <c r="F214" s="1178" t="s">
        <v>283</v>
      </c>
      <c r="G214" s="1201"/>
      <c r="H214" s="1492">
        <v>27</v>
      </c>
    </row>
    <row r="215" spans="1:9" ht="18" customHeight="1">
      <c r="B215" s="1407"/>
      <c r="C215" s="1202"/>
      <c r="D215" s="1202"/>
      <c r="E215" s="1202"/>
      <c r="F215" s="1202"/>
      <c r="G215" s="1201"/>
      <c r="H215" s="1380"/>
    </row>
    <row r="216" spans="1:9" ht="18" customHeight="1">
      <c r="B216" s="1589" t="s">
        <v>13</v>
      </c>
      <c r="C216" s="1605"/>
      <c r="D216" s="1600" t="s">
        <v>247</v>
      </c>
      <c r="E216" s="1409" t="s">
        <v>45</v>
      </c>
      <c r="F216" s="1180"/>
      <c r="G216" s="1197"/>
      <c r="I216" s="331"/>
    </row>
    <row r="217" spans="1:9" ht="18" customHeight="1">
      <c r="B217" s="1148" t="s">
        <v>249</v>
      </c>
      <c r="C217" s="1259" t="s">
        <v>250</v>
      </c>
      <c r="D217" s="1601"/>
      <c r="E217" s="1424" t="s">
        <v>47</v>
      </c>
      <c r="F217" s="1199"/>
      <c r="G217" s="1183" t="s">
        <v>252</v>
      </c>
      <c r="I217" s="331"/>
    </row>
    <row r="218" spans="1:9" ht="18" hidden="1" customHeight="1">
      <c r="B218" s="1433" t="s">
        <v>1367</v>
      </c>
      <c r="C218" s="1408" t="s">
        <v>1376</v>
      </c>
      <c r="D218" s="1408">
        <v>46211</v>
      </c>
      <c r="E218" s="1332">
        <f>D218+4</f>
        <v>46215</v>
      </c>
      <c r="F218" s="1199"/>
      <c r="G218" s="1492">
        <v>28</v>
      </c>
      <c r="I218" s="331"/>
    </row>
    <row r="219" spans="1:9" ht="18" hidden="1" customHeight="1">
      <c r="B219" s="1167" t="s">
        <v>1367</v>
      </c>
      <c r="C219" s="1154" t="s">
        <v>1377</v>
      </c>
      <c r="D219" s="1377">
        <v>46216</v>
      </c>
      <c r="E219" s="1255">
        <f t="shared" ref="E219" si="47">D219+4</f>
        <v>46220</v>
      </c>
      <c r="F219" s="1201"/>
      <c r="G219" s="1194">
        <v>29</v>
      </c>
      <c r="I219" s="331"/>
    </row>
    <row r="220" spans="1:9" ht="18" hidden="1" customHeight="1">
      <c r="B220" s="1167" t="s">
        <v>1367</v>
      </c>
      <c r="C220" s="1154" t="s">
        <v>1378</v>
      </c>
      <c r="D220" s="1377">
        <v>46224</v>
      </c>
      <c r="E220" s="1255">
        <f t="shared" ref="E220" si="48">D220+4</f>
        <v>46228</v>
      </c>
      <c r="F220" s="1201"/>
      <c r="G220" s="1194">
        <v>30</v>
      </c>
      <c r="I220" s="331"/>
    </row>
    <row r="221" spans="1:9" ht="18" hidden="1" customHeight="1">
      <c r="B221" s="1167" t="s">
        <v>1367</v>
      </c>
      <c r="C221" s="1154" t="s">
        <v>1379</v>
      </c>
      <c r="D221" s="1377">
        <v>46231</v>
      </c>
      <c r="E221" s="1255">
        <f t="shared" ref="E221:E223" si="49">D221+4</f>
        <v>46235</v>
      </c>
      <c r="F221" s="1201"/>
      <c r="G221" s="1194">
        <v>31</v>
      </c>
      <c r="I221" s="331"/>
    </row>
    <row r="222" spans="1:9" ht="18" hidden="1" customHeight="1">
      <c r="B222" s="1167" t="s">
        <v>1367</v>
      </c>
      <c r="C222" s="1154" t="s">
        <v>1380</v>
      </c>
      <c r="D222" s="1377">
        <v>46238</v>
      </c>
      <c r="E222" s="1255">
        <f t="shared" si="49"/>
        <v>46242</v>
      </c>
      <c r="F222" s="1201"/>
      <c r="G222" s="1194">
        <v>32</v>
      </c>
      <c r="I222" s="331"/>
    </row>
    <row r="223" spans="1:9" ht="18" hidden="1" customHeight="1">
      <c r="B223" s="1167" t="s">
        <v>1367</v>
      </c>
      <c r="C223" s="1154" t="s">
        <v>1381</v>
      </c>
      <c r="D223" s="1377">
        <v>46245</v>
      </c>
      <c r="E223" s="1255">
        <f t="shared" si="49"/>
        <v>46249</v>
      </c>
      <c r="F223" s="1201"/>
      <c r="G223" s="1194">
        <v>33</v>
      </c>
      <c r="I223" s="331"/>
    </row>
    <row r="224" spans="1:9" ht="18" customHeight="1">
      <c r="B224" s="1167" t="s">
        <v>1367</v>
      </c>
      <c r="C224" s="1154" t="s">
        <v>1382</v>
      </c>
      <c r="D224" s="1377">
        <v>46252</v>
      </c>
      <c r="E224" s="1255">
        <f t="shared" ref="E224" si="50">D224+4</f>
        <v>46256</v>
      </c>
      <c r="F224" s="1201"/>
      <c r="G224" s="1194">
        <v>34</v>
      </c>
      <c r="I224" s="331"/>
    </row>
    <row r="225" spans="1:9" ht="18" customHeight="1">
      <c r="B225" s="1167" t="s">
        <v>1367</v>
      </c>
      <c r="C225" s="1154" t="s">
        <v>1383</v>
      </c>
      <c r="D225" s="1377">
        <v>46259</v>
      </c>
      <c r="E225" s="1255">
        <f t="shared" ref="E225" si="51">D225+4</f>
        <v>46263</v>
      </c>
      <c r="F225" s="1201"/>
      <c r="G225" s="1194">
        <v>35</v>
      </c>
      <c r="I225" s="331"/>
    </row>
    <row r="226" spans="1:9" ht="18" customHeight="1">
      <c r="B226" s="1167" t="s">
        <v>1367</v>
      </c>
      <c r="C226" s="1154" t="s">
        <v>1384</v>
      </c>
      <c r="D226" s="1377">
        <v>46266</v>
      </c>
      <c r="E226" s="1255">
        <f t="shared" ref="E226" si="52">D226+4</f>
        <v>46270</v>
      </c>
      <c r="F226" s="1201"/>
      <c r="G226" s="1194">
        <v>36</v>
      </c>
      <c r="I226" s="331"/>
    </row>
    <row r="227" spans="1:9" ht="18" customHeight="1">
      <c r="B227" s="1167" t="s">
        <v>1367</v>
      </c>
      <c r="C227" s="1154" t="s">
        <v>1385</v>
      </c>
      <c r="D227" s="1377">
        <v>46274</v>
      </c>
      <c r="E227" s="1255">
        <f t="shared" ref="E227" si="53">D227+4</f>
        <v>46278</v>
      </c>
      <c r="F227" s="1201"/>
      <c r="G227" s="1194">
        <v>37</v>
      </c>
      <c r="I227" s="331"/>
    </row>
    <row r="228" spans="1:9" ht="18" customHeight="1">
      <c r="B228" s="1167" t="s">
        <v>1367</v>
      </c>
      <c r="C228" s="1154" t="s">
        <v>1386</v>
      </c>
      <c r="D228" s="1377">
        <v>46279</v>
      </c>
      <c r="E228" s="1255">
        <f t="shared" ref="E228" si="54">D228+4</f>
        <v>46283</v>
      </c>
      <c r="F228" s="1201"/>
      <c r="G228" s="1194">
        <v>38</v>
      </c>
      <c r="I228" s="331"/>
    </row>
    <row r="229" spans="1:9" ht="18" customHeight="1">
      <c r="B229" s="1167" t="s">
        <v>1367</v>
      </c>
      <c r="C229" s="1154" t="s">
        <v>1387</v>
      </c>
      <c r="D229" s="1377">
        <v>46287</v>
      </c>
      <c r="E229" s="1255">
        <f t="shared" ref="E229:E230" si="55">D229+4</f>
        <v>46291</v>
      </c>
      <c r="F229" s="1201"/>
      <c r="G229" s="1194">
        <v>39</v>
      </c>
      <c r="I229" s="331"/>
    </row>
    <row r="230" spans="1:9" ht="18" customHeight="1">
      <c r="B230" s="1167" t="s">
        <v>1367</v>
      </c>
      <c r="C230" s="1154" t="s">
        <v>1388</v>
      </c>
      <c r="D230" s="1377">
        <v>46294</v>
      </c>
      <c r="E230" s="1255">
        <f t="shared" si="55"/>
        <v>46298</v>
      </c>
      <c r="F230" s="1201"/>
      <c r="G230" s="1194">
        <v>40</v>
      </c>
      <c r="I230" s="331"/>
    </row>
    <row r="231" spans="1:9" ht="18" customHeight="1">
      <c r="B231" s="1167" t="s">
        <v>1367</v>
      </c>
      <c r="C231" s="1154" t="s">
        <v>1389</v>
      </c>
      <c r="D231" s="1377">
        <v>46301</v>
      </c>
      <c r="E231" s="1255">
        <f t="shared" ref="E231" si="56">D231+4</f>
        <v>46305</v>
      </c>
      <c r="F231" s="1201"/>
      <c r="G231" s="1194">
        <v>41</v>
      </c>
      <c r="I231" s="331"/>
    </row>
    <row r="232" spans="1:9" ht="18" customHeight="1">
      <c r="B232" s="1167" t="s">
        <v>1367</v>
      </c>
      <c r="C232" s="1154" t="s">
        <v>1390</v>
      </c>
      <c r="D232" s="1377">
        <v>46308</v>
      </c>
      <c r="E232" s="1255">
        <f t="shared" ref="E232" si="57">D232+4</f>
        <v>46312</v>
      </c>
      <c r="F232" s="1201"/>
      <c r="G232" s="1194">
        <v>42</v>
      </c>
      <c r="I232" s="331"/>
    </row>
    <row r="233" spans="1:9" ht="18" customHeight="1">
      <c r="B233" s="1167" t="s">
        <v>1367</v>
      </c>
      <c r="C233" s="1154" t="s">
        <v>1391</v>
      </c>
      <c r="D233" s="1377">
        <v>46315</v>
      </c>
      <c r="E233" s="1255">
        <f t="shared" ref="E233" si="58">D233+4</f>
        <v>46319</v>
      </c>
      <c r="F233" s="1201"/>
      <c r="G233" s="1194">
        <v>43</v>
      </c>
      <c r="I233" s="331"/>
    </row>
    <row r="234" spans="1:9" ht="18" customHeight="1">
      <c r="B234" s="1167" t="s">
        <v>1367</v>
      </c>
      <c r="C234" s="1154" t="s">
        <v>1392</v>
      </c>
      <c r="D234" s="1377">
        <v>46322</v>
      </c>
      <c r="E234" s="1255">
        <f t="shared" ref="E234" si="59">D234+4</f>
        <v>46326</v>
      </c>
      <c r="F234" s="1201"/>
      <c r="G234" s="1194">
        <v>44</v>
      </c>
      <c r="I234" s="331"/>
    </row>
    <row r="235" spans="1:9" ht="18" customHeight="1">
      <c r="A235" s="804"/>
      <c r="B235" s="147" t="s">
        <v>464</v>
      </c>
      <c r="C235" s="763"/>
      <c r="D235" s="751"/>
      <c r="E235" s="763"/>
      <c r="F235" s="763"/>
      <c r="G235" s="763"/>
      <c r="H235" s="763"/>
      <c r="I235" s="768"/>
    </row>
    <row r="236" spans="1:9" ht="18" customHeight="1">
      <c r="A236" s="804"/>
      <c r="B236" s="147"/>
      <c r="C236" s="763"/>
      <c r="D236" s="751"/>
      <c r="E236" s="763"/>
      <c r="F236" s="763"/>
      <c r="G236" s="763"/>
      <c r="H236" s="763"/>
      <c r="I236" s="768"/>
    </row>
    <row r="237" spans="1:9" ht="18" hidden="1" customHeight="1">
      <c r="A237" s="804"/>
      <c r="B237" s="1587" t="s">
        <v>1226</v>
      </c>
      <c r="C237" s="1587"/>
      <c r="D237" s="1587"/>
      <c r="E237" s="1587"/>
      <c r="F237" s="1019"/>
      <c r="G237" s="1019"/>
      <c r="H237" s="763"/>
      <c r="I237" s="768"/>
    </row>
    <row r="238" spans="1:9" ht="18" hidden="1" customHeight="1">
      <c r="A238" s="804"/>
      <c r="B238" s="1019"/>
      <c r="C238" s="1019"/>
      <c r="D238" s="1019"/>
      <c r="E238" s="1019"/>
      <c r="F238" s="1019"/>
      <c r="G238" s="1019"/>
      <c r="H238" s="763"/>
      <c r="I238" s="768"/>
    </row>
    <row r="239" spans="1:9" ht="28.5" hidden="1" customHeight="1">
      <c r="A239" s="804"/>
      <c r="B239" s="1589"/>
      <c r="C239" s="1590"/>
      <c r="D239" s="1579" t="s">
        <v>247</v>
      </c>
      <c r="E239" s="1147" t="s">
        <v>220</v>
      </c>
      <c r="F239" s="1180"/>
      <c r="G239" s="1197"/>
      <c r="H239" s="1197"/>
      <c r="I239" s="331"/>
    </row>
    <row r="240" spans="1:9" ht="18" hidden="1" customHeight="1">
      <c r="A240" s="804"/>
      <c r="B240" s="1148" t="s">
        <v>249</v>
      </c>
      <c r="C240" s="1148" t="s">
        <v>250</v>
      </c>
      <c r="D240" s="1580"/>
      <c r="E240" s="1149" t="s">
        <v>202</v>
      </c>
      <c r="F240" s="1199"/>
      <c r="G240" s="1166" t="s">
        <v>388</v>
      </c>
      <c r="H240" s="1166" t="s">
        <v>251</v>
      </c>
      <c r="I240" s="331"/>
    </row>
    <row r="241" spans="1:10" ht="18" hidden="1" customHeight="1">
      <c r="A241" s="804"/>
      <c r="B241" s="1154" t="s">
        <v>431</v>
      </c>
      <c r="C241" s="1154" t="s">
        <v>1354</v>
      </c>
      <c r="D241" s="1154">
        <v>46056</v>
      </c>
      <c r="E241" s="1151">
        <v>46061</v>
      </c>
      <c r="F241" s="1201"/>
      <c r="G241" s="1151">
        <v>46056</v>
      </c>
      <c r="H241" s="1151">
        <v>46056</v>
      </c>
      <c r="I241" s="331"/>
    </row>
    <row r="242" spans="1:10" ht="18" hidden="1" customHeight="1">
      <c r="A242" s="804"/>
      <c r="B242" s="1154" t="s">
        <v>1334</v>
      </c>
      <c r="C242" s="1154" t="s">
        <v>1393</v>
      </c>
      <c r="D242" s="1154">
        <v>46086</v>
      </c>
      <c r="E242" s="1151">
        <v>46088</v>
      </c>
      <c r="F242" s="1201"/>
      <c r="G242" s="1151">
        <v>46086</v>
      </c>
      <c r="H242" s="1151">
        <v>46086</v>
      </c>
      <c r="I242" s="331"/>
    </row>
    <row r="243" spans="1:10" ht="18" hidden="1" customHeight="1">
      <c r="A243" s="804"/>
      <c r="B243" s="1159" t="s">
        <v>459</v>
      </c>
      <c r="C243" s="1154" t="s">
        <v>1356</v>
      </c>
      <c r="D243" s="1154">
        <v>46091</v>
      </c>
      <c r="E243" s="1151">
        <f t="shared" ref="E243:E248" si="60">D243+3</f>
        <v>46094</v>
      </c>
      <c r="F243" s="1201"/>
      <c r="G243" s="1151">
        <v>46091</v>
      </c>
      <c r="H243" s="1151">
        <v>46092</v>
      </c>
      <c r="I243" s="331"/>
    </row>
    <row r="244" spans="1:10" ht="18" hidden="1" customHeight="1">
      <c r="A244" s="804"/>
      <c r="B244" s="1154" t="s">
        <v>1334</v>
      </c>
      <c r="C244" s="1154" t="s">
        <v>1357</v>
      </c>
      <c r="D244" s="1154">
        <v>46098</v>
      </c>
      <c r="E244" s="1151">
        <f t="shared" si="60"/>
        <v>46101</v>
      </c>
      <c r="F244" s="1201"/>
      <c r="G244" s="1151">
        <f t="shared" ref="G244:H244" si="61">G243+7</f>
        <v>46098</v>
      </c>
      <c r="H244" s="1151">
        <f t="shared" si="61"/>
        <v>46099</v>
      </c>
      <c r="I244" s="331"/>
    </row>
    <row r="245" spans="1:10" ht="18" hidden="1" customHeight="1">
      <c r="A245" s="804"/>
      <c r="B245" s="1159" t="s">
        <v>459</v>
      </c>
      <c r="C245" s="1154" t="s">
        <v>1358</v>
      </c>
      <c r="D245" s="1154">
        <v>46105</v>
      </c>
      <c r="E245" s="1151">
        <f t="shared" si="60"/>
        <v>46108</v>
      </c>
      <c r="F245" s="1201"/>
      <c r="G245" s="1151">
        <f t="shared" ref="G245:H245" si="62">G244+7</f>
        <v>46105</v>
      </c>
      <c r="H245" s="1151">
        <f t="shared" si="62"/>
        <v>46106</v>
      </c>
      <c r="I245" s="331"/>
    </row>
    <row r="246" spans="1:10" ht="18" hidden="1" customHeight="1">
      <c r="A246" s="804"/>
      <c r="B246" s="1154" t="s">
        <v>1334</v>
      </c>
      <c r="C246" s="1154" t="s">
        <v>1359</v>
      </c>
      <c r="D246" s="1154">
        <v>46112</v>
      </c>
      <c r="E246" s="1151">
        <f t="shared" si="60"/>
        <v>46115</v>
      </c>
      <c r="F246" s="1201"/>
      <c r="G246" s="1151">
        <f t="shared" ref="G246:H246" si="63">G245+7</f>
        <v>46112</v>
      </c>
      <c r="H246" s="1151">
        <f t="shared" si="63"/>
        <v>46113</v>
      </c>
      <c r="I246" s="331"/>
    </row>
    <row r="247" spans="1:10" ht="18" hidden="1" customHeight="1">
      <c r="A247" s="804"/>
      <c r="B247" s="1159" t="s">
        <v>459</v>
      </c>
      <c r="C247" s="1154" t="s">
        <v>1360</v>
      </c>
      <c r="D247" s="1154">
        <v>46119</v>
      </c>
      <c r="E247" s="1151">
        <f t="shared" si="60"/>
        <v>46122</v>
      </c>
      <c r="F247" s="1201"/>
      <c r="G247" s="1151">
        <f t="shared" ref="G247:H247" si="64">G246+7</f>
        <v>46119</v>
      </c>
      <c r="H247" s="1151">
        <f t="shared" si="64"/>
        <v>46120</v>
      </c>
      <c r="I247" s="331"/>
    </row>
    <row r="248" spans="1:10" ht="18" hidden="1" customHeight="1">
      <c r="A248" s="804"/>
      <c r="B248" s="1154" t="s">
        <v>1334</v>
      </c>
      <c r="C248" s="1154" t="s">
        <v>1361</v>
      </c>
      <c r="D248" s="1154">
        <v>46126</v>
      </c>
      <c r="E248" s="1151">
        <f t="shared" si="60"/>
        <v>46129</v>
      </c>
      <c r="F248" s="1201"/>
      <c r="G248" s="1151">
        <f t="shared" ref="G248:H248" si="65">G247+7</f>
        <v>46126</v>
      </c>
      <c r="H248" s="1151">
        <f t="shared" si="65"/>
        <v>46127</v>
      </c>
      <c r="I248" s="331"/>
    </row>
    <row r="249" spans="1:10" ht="18" hidden="1" customHeight="1">
      <c r="A249" s="804"/>
      <c r="B249" s="147" t="s">
        <v>464</v>
      </c>
      <c r="C249" s="763"/>
      <c r="D249" s="751"/>
      <c r="E249" s="763"/>
      <c r="F249" s="763"/>
      <c r="G249" s="763"/>
      <c r="H249" s="763"/>
      <c r="I249" s="768"/>
    </row>
    <row r="250" spans="1:10" ht="18" customHeight="1">
      <c r="A250" s="804"/>
      <c r="B250" s="147"/>
      <c r="C250" s="763"/>
      <c r="D250" s="751"/>
      <c r="E250" s="763"/>
      <c r="F250" s="763"/>
      <c r="G250" s="763"/>
      <c r="H250" s="763"/>
      <c r="I250" s="768"/>
    </row>
    <row r="251" spans="1:10" ht="18" customHeight="1">
      <c r="A251" s="804"/>
      <c r="B251" s="147"/>
      <c r="C251" s="763"/>
      <c r="D251" s="751"/>
      <c r="E251" s="763"/>
      <c r="F251" s="763"/>
      <c r="G251" s="763"/>
      <c r="H251" s="763"/>
      <c r="I251" s="768"/>
    </row>
    <row r="252" spans="1:10" s="11" customFormat="1" ht="18" customHeight="1" thickBot="1">
      <c r="A252" s="853"/>
      <c r="B252" s="413"/>
      <c r="C252" s="331"/>
      <c r="D252" s="198"/>
      <c r="E252" s="199"/>
      <c r="F252" s="413"/>
      <c r="G252" s="331"/>
      <c r="H252" s="198"/>
      <c r="J252" s="331"/>
    </row>
    <row r="253" spans="1:10" s="147" customFormat="1" ht="18.75" customHeight="1">
      <c r="B253" s="770"/>
      <c r="C253" s="771"/>
      <c r="D253" s="772"/>
      <c r="E253" s="773"/>
      <c r="F253" s="774"/>
      <c r="G253" s="775"/>
      <c r="H253" s="776"/>
    </row>
    <row r="254" spans="1:10" s="147" customFormat="1" ht="18.75" customHeight="1">
      <c r="B254" s="777" t="s">
        <v>465</v>
      </c>
      <c r="C254" s="145"/>
      <c r="D254" s="147" t="s">
        <v>466</v>
      </c>
      <c r="G254" s="147" t="s">
        <v>467</v>
      </c>
      <c r="H254" s="778"/>
    </row>
    <row r="255" spans="1:10" s="147" customFormat="1" ht="18.75" customHeight="1">
      <c r="B255" s="779" t="s">
        <v>468</v>
      </c>
      <c r="C255" s="1080" t="s">
        <v>469</v>
      </c>
      <c r="D255" s="133" t="s">
        <v>470</v>
      </c>
      <c r="F255" s="1080" t="s">
        <v>471</v>
      </c>
      <c r="G255" s="145" t="s">
        <v>472</v>
      </c>
      <c r="H255" s="1081" t="s">
        <v>473</v>
      </c>
    </row>
    <row r="256" spans="1:10" s="147" customFormat="1" ht="18" customHeight="1">
      <c r="B256" s="1545" t="s">
        <v>481</v>
      </c>
      <c r="C256" s="1546" t="s">
        <v>482</v>
      </c>
      <c r="D256" s="133" t="s">
        <v>476</v>
      </c>
      <c r="E256" s="148" t="s">
        <v>477</v>
      </c>
      <c r="F256" s="1082" t="s">
        <v>478</v>
      </c>
      <c r="G256" s="145" t="s">
        <v>479</v>
      </c>
      <c r="H256" s="1081" t="s">
        <v>480</v>
      </c>
    </row>
    <row r="257" spans="1:14" s="147" customFormat="1" ht="18.75" customHeight="1">
      <c r="B257" s="1545" t="s">
        <v>502</v>
      </c>
      <c r="C257" s="1546" t="s">
        <v>503</v>
      </c>
      <c r="D257" s="133" t="s">
        <v>483</v>
      </c>
      <c r="E257" s="148" t="s">
        <v>484</v>
      </c>
      <c r="F257" s="1082" t="s">
        <v>485</v>
      </c>
      <c r="G257" s="587" t="s">
        <v>486</v>
      </c>
      <c r="H257" s="1084" t="s">
        <v>487</v>
      </c>
    </row>
    <row r="258" spans="1:14" s="147" customFormat="1" ht="18.75" customHeight="1">
      <c r="B258" s="1545" t="s">
        <v>922</v>
      </c>
      <c r="C258" s="1532" t="s">
        <v>923</v>
      </c>
      <c r="D258" s="133" t="s">
        <v>490</v>
      </c>
      <c r="E258" s="148" t="s">
        <v>491</v>
      </c>
      <c r="F258" s="1082" t="s">
        <v>492</v>
      </c>
      <c r="G258" s="587" t="s">
        <v>493</v>
      </c>
      <c r="H258" s="1084" t="s">
        <v>494</v>
      </c>
      <c r="M258" s="149"/>
      <c r="N258" s="149"/>
    </row>
    <row r="259" spans="1:14" s="147" customFormat="1" ht="18.75" customHeight="1">
      <c r="B259" s="1545" t="s">
        <v>924</v>
      </c>
      <c r="C259" s="1532" t="s">
        <v>925</v>
      </c>
      <c r="D259" s="133" t="s">
        <v>497</v>
      </c>
      <c r="E259" s="148" t="s">
        <v>498</v>
      </c>
      <c r="F259" s="1082" t="s">
        <v>499</v>
      </c>
      <c r="G259" s="587" t="s">
        <v>500</v>
      </c>
      <c r="H259" s="1084" t="s">
        <v>501</v>
      </c>
      <c r="M259" s="149"/>
      <c r="N259" s="149"/>
    </row>
    <row r="260" spans="1:14" s="147" customFormat="1" ht="18.75" customHeight="1">
      <c r="B260" s="1545" t="s">
        <v>926</v>
      </c>
      <c r="C260" s="1532" t="s">
        <v>927</v>
      </c>
      <c r="D260" s="133" t="s">
        <v>504</v>
      </c>
      <c r="E260" s="148" t="s">
        <v>505</v>
      </c>
      <c r="F260" s="1082" t="s">
        <v>506</v>
      </c>
      <c r="G260" s="587" t="s">
        <v>507</v>
      </c>
      <c r="H260" s="1084" t="s">
        <v>508</v>
      </c>
      <c r="M260" s="149"/>
      <c r="N260" s="149"/>
    </row>
    <row r="261" spans="1:14" s="147" customFormat="1" ht="18.75" customHeight="1">
      <c r="B261" s="1545" t="s">
        <v>928</v>
      </c>
      <c r="C261" s="1532" t="s">
        <v>929</v>
      </c>
      <c r="D261" s="133" t="s">
        <v>511</v>
      </c>
      <c r="E261" s="148" t="s">
        <v>512</v>
      </c>
      <c r="F261" s="1080" t="s">
        <v>513</v>
      </c>
      <c r="G261" s="587" t="s">
        <v>514</v>
      </c>
      <c r="H261" s="786" t="s">
        <v>515</v>
      </c>
      <c r="M261" s="149"/>
      <c r="N261" s="149"/>
    </row>
    <row r="262" spans="1:14" s="149" customFormat="1" ht="18.75" customHeight="1">
      <c r="A262" s="1018"/>
      <c r="B262" s="1545" t="s">
        <v>930</v>
      </c>
      <c r="C262" s="1532" t="s">
        <v>931</v>
      </c>
      <c r="D262" s="133" t="s">
        <v>518</v>
      </c>
      <c r="E262" s="148" t="s">
        <v>519</v>
      </c>
      <c r="F262" s="738" t="s">
        <v>520</v>
      </c>
      <c r="G262" s="147"/>
      <c r="H262" s="787"/>
      <c r="I262" s="145"/>
      <c r="J262" s="145"/>
    </row>
    <row r="263" spans="1:14" s="149" customFormat="1" ht="18.75" customHeight="1">
      <c r="A263" s="1018"/>
      <c r="B263" s="1545" t="s">
        <v>932</v>
      </c>
      <c r="C263" s="1532" t="s">
        <v>933</v>
      </c>
      <c r="D263" s="133"/>
      <c r="E263" s="148"/>
      <c r="F263" s="738"/>
      <c r="G263" s="147"/>
      <c r="H263" s="787"/>
      <c r="I263" s="145"/>
      <c r="J263" s="145"/>
    </row>
    <row r="264" spans="1:14" s="149" customFormat="1" ht="18" customHeight="1">
      <c r="A264" s="1018"/>
      <c r="B264" s="1551" t="s">
        <v>934</v>
      </c>
      <c r="C264" s="1552" t="s">
        <v>935</v>
      </c>
      <c r="D264" s="789"/>
      <c r="E264" s="790"/>
      <c r="F264" s="790"/>
      <c r="G264" s="790"/>
      <c r="H264" s="791"/>
      <c r="I264" s="145"/>
      <c r="J264" s="145"/>
    </row>
  </sheetData>
  <mergeCells count="11">
    <mergeCell ref="D239:D240"/>
    <mergeCell ref="B237:E237"/>
    <mergeCell ref="B239:C239"/>
    <mergeCell ref="B2:F2"/>
    <mergeCell ref="B4:F4"/>
    <mergeCell ref="D9:D10"/>
    <mergeCell ref="D98:D99"/>
    <mergeCell ref="B98:C98"/>
    <mergeCell ref="B8:F8"/>
    <mergeCell ref="B216:C216"/>
    <mergeCell ref="D216:D217"/>
  </mergeCells>
  <hyperlinks>
    <hyperlink ref="H2" location="HOME!Print_Area" display="HOME" xr:uid="{5BB0FC8D-4A24-482B-88B8-40FA310EF590}"/>
    <hyperlink ref="H255" r:id="rId1" xr:uid="{0F1B1185-7846-4275-8AE6-92CF240EEB52}"/>
    <hyperlink ref="C255" r:id="rId2" xr:uid="{2BE04064-64FF-426B-8FA7-F2811F756160}"/>
    <hyperlink ref="H260" r:id="rId3" xr:uid="{43160F0C-0BF6-4EF1-9E8C-1895C68E466C}"/>
    <hyperlink ref="H259" r:id="rId4" xr:uid="{D392D09C-EDA5-498C-9A3C-EBA59E646895}"/>
    <hyperlink ref="H258" r:id="rId5" xr:uid="{0806600F-2418-4AA3-87CB-415074841CC5}"/>
    <hyperlink ref="H261" r:id="rId6" xr:uid="{4EFBF298-653D-4C5F-B24C-461ECD1DAF32}"/>
    <hyperlink ref="F255" r:id="rId7" xr:uid="{85ED6B12-71C0-4976-B5A8-E2DCC99A09B1}"/>
    <hyperlink ref="F260" r:id="rId8" xr:uid="{1F91097E-119B-4B8C-906A-5DA9574776DE}"/>
    <hyperlink ref="F256" r:id="rId9" xr:uid="{DEE1E37C-57F7-4F08-90E8-2E762803EBD2}"/>
    <hyperlink ref="F257" r:id="rId10" xr:uid="{959A9562-B2C9-42D3-8ACF-A4BD1CE16DD5}"/>
    <hyperlink ref="F258" r:id="rId11" xr:uid="{C47233D7-DD91-44F8-B778-124B2617CA33}"/>
    <hyperlink ref="F259" r:id="rId12" xr:uid="{35517700-EE77-484C-9E33-C80A35E81CF0}"/>
    <hyperlink ref="H256" r:id="rId13" xr:uid="{81210963-4331-4745-876E-64A6FBDBBA40}"/>
    <hyperlink ref="H257" r:id="rId14" xr:uid="{86F12395-78B9-4BFC-966D-EFEB8DB473AB}"/>
    <hyperlink ref="F261" r:id="rId15" xr:uid="{EF7251DF-0B16-4665-9E38-349B911DFEEE}"/>
    <hyperlink ref="F262" r:id="rId16" xr:uid="{4BD5ADB4-DEE5-492C-96AB-D778FA6AE1FC}"/>
    <hyperlink ref="C256" r:id="rId17" xr:uid="{591C0433-F12D-47E0-81DD-7331691B7BF9}"/>
  </hyperlinks>
  <pageMargins left="0.35433070866141736" right="0.70866141732283472" top="0.74803149606299213" bottom="0.74803149606299213" header="0.31496062992125984" footer="0.31496062992125984"/>
  <pageSetup paperSize="9" scale="53" orientation="landscape" r:id="rId18"/>
  <headerFooter>
    <oddFooter>&amp;L_x000D_&amp;1#&amp;"Calibri"&amp;10&amp;K000000 Sensitivity: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" filterMode="1"/>
  <dimension ref="A1:J126"/>
  <sheetViews>
    <sheetView zoomScale="115" zoomScaleNormal="115" workbookViewId="0">
      <pane ySplit="9" topLeftCell="A50" activePane="bottomLeft" state="frozen"/>
      <selection pane="bottomLeft" activeCell="D138" sqref="D138"/>
    </sheetView>
  </sheetViews>
  <sheetFormatPr defaultRowHeight="13.15"/>
  <cols>
    <col min="1" max="1" width="9.5703125" style="223" bestFit="1" customWidth="1"/>
    <col min="2" max="2" width="21.7109375" style="223" customWidth="1"/>
    <col min="3" max="3" width="20.42578125" style="223" customWidth="1"/>
    <col min="4" max="4" width="34.28515625" style="223" customWidth="1"/>
    <col min="5" max="5" width="14.28515625" style="223" bestFit="1" customWidth="1"/>
    <col min="6" max="6" width="6.28515625" style="223" bestFit="1" customWidth="1"/>
    <col min="7" max="7" width="9.28515625" style="223" bestFit="1" customWidth="1"/>
    <col min="8" max="8" width="7.28515625" style="223" bestFit="1" customWidth="1"/>
    <col min="9" max="9" width="27.7109375" style="251" customWidth="1"/>
    <col min="10" max="10" width="255.7109375" style="223" bestFit="1" customWidth="1"/>
    <col min="11" max="255" width="9.140625" style="223"/>
    <col min="256" max="256" width="13.85546875" style="223" bestFit="1" customWidth="1"/>
    <col min="257" max="258" width="33.140625" style="223" bestFit="1" customWidth="1"/>
    <col min="259" max="259" width="54.85546875" style="223" bestFit="1" customWidth="1"/>
    <col min="260" max="260" width="20.85546875" style="223" bestFit="1" customWidth="1"/>
    <col min="261" max="261" width="10.5703125" style="223" bestFit="1" customWidth="1"/>
    <col min="262" max="262" width="11.42578125" style="223" bestFit="1" customWidth="1"/>
    <col min="263" max="263" width="7.85546875" style="223" bestFit="1" customWidth="1"/>
    <col min="264" max="511" width="9.140625" style="223"/>
    <col min="512" max="512" width="13.85546875" style="223" bestFit="1" customWidth="1"/>
    <col min="513" max="514" width="33.140625" style="223" bestFit="1" customWidth="1"/>
    <col min="515" max="515" width="54.85546875" style="223" bestFit="1" customWidth="1"/>
    <col min="516" max="516" width="20.85546875" style="223" bestFit="1" customWidth="1"/>
    <col min="517" max="517" width="10.5703125" style="223" bestFit="1" customWidth="1"/>
    <col min="518" max="518" width="11.42578125" style="223" bestFit="1" customWidth="1"/>
    <col min="519" max="519" width="7.85546875" style="223" bestFit="1" customWidth="1"/>
    <col min="520" max="767" width="9.140625" style="223"/>
    <col min="768" max="768" width="13.85546875" style="223" bestFit="1" customWidth="1"/>
    <col min="769" max="770" width="33.140625" style="223" bestFit="1" customWidth="1"/>
    <col min="771" max="771" width="54.85546875" style="223" bestFit="1" customWidth="1"/>
    <col min="772" max="772" width="20.85546875" style="223" bestFit="1" customWidth="1"/>
    <col min="773" max="773" width="10.5703125" style="223" bestFit="1" customWidth="1"/>
    <col min="774" max="774" width="11.42578125" style="223" bestFit="1" customWidth="1"/>
    <col min="775" max="775" width="7.85546875" style="223" bestFit="1" customWidth="1"/>
    <col min="776" max="1023" width="9.140625" style="223"/>
    <col min="1024" max="1024" width="13.85546875" style="223" bestFit="1" customWidth="1"/>
    <col min="1025" max="1026" width="33.140625" style="223" bestFit="1" customWidth="1"/>
    <col min="1027" max="1027" width="54.85546875" style="223" bestFit="1" customWidth="1"/>
    <col min="1028" max="1028" width="20.85546875" style="223" bestFit="1" customWidth="1"/>
    <col min="1029" max="1029" width="10.5703125" style="223" bestFit="1" customWidth="1"/>
    <col min="1030" max="1030" width="11.42578125" style="223" bestFit="1" customWidth="1"/>
    <col min="1031" max="1031" width="7.85546875" style="223" bestFit="1" customWidth="1"/>
    <col min="1032" max="1279" width="9.140625" style="223"/>
    <col min="1280" max="1280" width="13.85546875" style="223" bestFit="1" customWidth="1"/>
    <col min="1281" max="1282" width="33.140625" style="223" bestFit="1" customWidth="1"/>
    <col min="1283" max="1283" width="54.85546875" style="223" bestFit="1" customWidth="1"/>
    <col min="1284" max="1284" width="20.85546875" style="223" bestFit="1" customWidth="1"/>
    <col min="1285" max="1285" width="10.5703125" style="223" bestFit="1" customWidth="1"/>
    <col min="1286" max="1286" width="11.42578125" style="223" bestFit="1" customWidth="1"/>
    <col min="1287" max="1287" width="7.85546875" style="223" bestFit="1" customWidth="1"/>
    <col min="1288" max="1535" width="9.140625" style="223"/>
    <col min="1536" max="1536" width="13.85546875" style="223" bestFit="1" customWidth="1"/>
    <col min="1537" max="1538" width="33.140625" style="223" bestFit="1" customWidth="1"/>
    <col min="1539" max="1539" width="54.85546875" style="223" bestFit="1" customWidth="1"/>
    <col min="1540" max="1540" width="20.85546875" style="223" bestFit="1" customWidth="1"/>
    <col min="1541" max="1541" width="10.5703125" style="223" bestFit="1" customWidth="1"/>
    <col min="1542" max="1542" width="11.42578125" style="223" bestFit="1" customWidth="1"/>
    <col min="1543" max="1543" width="7.85546875" style="223" bestFit="1" customWidth="1"/>
    <col min="1544" max="1791" width="9.140625" style="223"/>
    <col min="1792" max="1792" width="13.85546875" style="223" bestFit="1" customWidth="1"/>
    <col min="1793" max="1794" width="33.140625" style="223" bestFit="1" customWidth="1"/>
    <col min="1795" max="1795" width="54.85546875" style="223" bestFit="1" customWidth="1"/>
    <col min="1796" max="1796" width="20.85546875" style="223" bestFit="1" customWidth="1"/>
    <col min="1797" max="1797" width="10.5703125" style="223" bestFit="1" customWidth="1"/>
    <col min="1798" max="1798" width="11.42578125" style="223" bestFit="1" customWidth="1"/>
    <col min="1799" max="1799" width="7.85546875" style="223" bestFit="1" customWidth="1"/>
    <col min="1800" max="2047" width="9.140625" style="223"/>
    <col min="2048" max="2048" width="13.85546875" style="223" bestFit="1" customWidth="1"/>
    <col min="2049" max="2050" width="33.140625" style="223" bestFit="1" customWidth="1"/>
    <col min="2051" max="2051" width="54.85546875" style="223" bestFit="1" customWidth="1"/>
    <col min="2052" max="2052" width="20.85546875" style="223" bestFit="1" customWidth="1"/>
    <col min="2053" max="2053" width="10.5703125" style="223" bestFit="1" customWidth="1"/>
    <col min="2054" max="2054" width="11.42578125" style="223" bestFit="1" customWidth="1"/>
    <col min="2055" max="2055" width="7.85546875" style="223" bestFit="1" customWidth="1"/>
    <col min="2056" max="2303" width="9.140625" style="223"/>
    <col min="2304" max="2304" width="13.85546875" style="223" bestFit="1" customWidth="1"/>
    <col min="2305" max="2306" width="33.140625" style="223" bestFit="1" customWidth="1"/>
    <col min="2307" max="2307" width="54.85546875" style="223" bestFit="1" customWidth="1"/>
    <col min="2308" max="2308" width="20.85546875" style="223" bestFit="1" customWidth="1"/>
    <col min="2309" max="2309" width="10.5703125" style="223" bestFit="1" customWidth="1"/>
    <col min="2310" max="2310" width="11.42578125" style="223" bestFit="1" customWidth="1"/>
    <col min="2311" max="2311" width="7.85546875" style="223" bestFit="1" customWidth="1"/>
    <col min="2312" max="2559" width="9.140625" style="223"/>
    <col min="2560" max="2560" width="13.85546875" style="223" bestFit="1" customWidth="1"/>
    <col min="2561" max="2562" width="33.140625" style="223" bestFit="1" customWidth="1"/>
    <col min="2563" max="2563" width="54.85546875" style="223" bestFit="1" customWidth="1"/>
    <col min="2564" max="2564" width="20.85546875" style="223" bestFit="1" customWidth="1"/>
    <col min="2565" max="2565" width="10.5703125" style="223" bestFit="1" customWidth="1"/>
    <col min="2566" max="2566" width="11.42578125" style="223" bestFit="1" customWidth="1"/>
    <col min="2567" max="2567" width="7.85546875" style="223" bestFit="1" customWidth="1"/>
    <col min="2568" max="2815" width="9.140625" style="223"/>
    <col min="2816" max="2816" width="13.85546875" style="223" bestFit="1" customWidth="1"/>
    <col min="2817" max="2818" width="33.140625" style="223" bestFit="1" customWidth="1"/>
    <col min="2819" max="2819" width="54.85546875" style="223" bestFit="1" customWidth="1"/>
    <col min="2820" max="2820" width="20.85546875" style="223" bestFit="1" customWidth="1"/>
    <col min="2821" max="2821" width="10.5703125" style="223" bestFit="1" customWidth="1"/>
    <col min="2822" max="2822" width="11.42578125" style="223" bestFit="1" customWidth="1"/>
    <col min="2823" max="2823" width="7.85546875" style="223" bestFit="1" customWidth="1"/>
    <col min="2824" max="3071" width="9.140625" style="223"/>
    <col min="3072" max="3072" width="13.85546875" style="223" bestFit="1" customWidth="1"/>
    <col min="3073" max="3074" width="33.140625" style="223" bestFit="1" customWidth="1"/>
    <col min="3075" max="3075" width="54.85546875" style="223" bestFit="1" customWidth="1"/>
    <col min="3076" max="3076" width="20.85546875" style="223" bestFit="1" customWidth="1"/>
    <col min="3077" max="3077" width="10.5703125" style="223" bestFit="1" customWidth="1"/>
    <col min="3078" max="3078" width="11.42578125" style="223" bestFit="1" customWidth="1"/>
    <col min="3079" max="3079" width="7.85546875" style="223" bestFit="1" customWidth="1"/>
    <col min="3080" max="3327" width="9.140625" style="223"/>
    <col min="3328" max="3328" width="13.85546875" style="223" bestFit="1" customWidth="1"/>
    <col min="3329" max="3330" width="33.140625" style="223" bestFit="1" customWidth="1"/>
    <col min="3331" max="3331" width="54.85546875" style="223" bestFit="1" customWidth="1"/>
    <col min="3332" max="3332" width="20.85546875" style="223" bestFit="1" customWidth="1"/>
    <col min="3333" max="3333" width="10.5703125" style="223" bestFit="1" customWidth="1"/>
    <col min="3334" max="3334" width="11.42578125" style="223" bestFit="1" customWidth="1"/>
    <col min="3335" max="3335" width="7.85546875" style="223" bestFit="1" customWidth="1"/>
    <col min="3336" max="3583" width="9.140625" style="223"/>
    <col min="3584" max="3584" width="13.85546875" style="223" bestFit="1" customWidth="1"/>
    <col min="3585" max="3586" width="33.140625" style="223" bestFit="1" customWidth="1"/>
    <col min="3587" max="3587" width="54.85546875" style="223" bestFit="1" customWidth="1"/>
    <col min="3588" max="3588" width="20.85546875" style="223" bestFit="1" customWidth="1"/>
    <col min="3589" max="3589" width="10.5703125" style="223" bestFit="1" customWidth="1"/>
    <col min="3590" max="3590" width="11.42578125" style="223" bestFit="1" customWidth="1"/>
    <col min="3591" max="3591" width="7.85546875" style="223" bestFit="1" customWidth="1"/>
    <col min="3592" max="3839" width="9.140625" style="223"/>
    <col min="3840" max="3840" width="13.85546875" style="223" bestFit="1" customWidth="1"/>
    <col min="3841" max="3842" width="33.140625" style="223" bestFit="1" customWidth="1"/>
    <col min="3843" max="3843" width="54.85546875" style="223" bestFit="1" customWidth="1"/>
    <col min="3844" max="3844" width="20.85546875" style="223" bestFit="1" customWidth="1"/>
    <col min="3845" max="3845" width="10.5703125" style="223" bestFit="1" customWidth="1"/>
    <col min="3846" max="3846" width="11.42578125" style="223" bestFit="1" customWidth="1"/>
    <col min="3847" max="3847" width="7.85546875" style="223" bestFit="1" customWidth="1"/>
    <col min="3848" max="4095" width="9.140625" style="223"/>
    <col min="4096" max="4096" width="13.85546875" style="223" bestFit="1" customWidth="1"/>
    <col min="4097" max="4098" width="33.140625" style="223" bestFit="1" customWidth="1"/>
    <col min="4099" max="4099" width="54.85546875" style="223" bestFit="1" customWidth="1"/>
    <col min="4100" max="4100" width="20.85546875" style="223" bestFit="1" customWidth="1"/>
    <col min="4101" max="4101" width="10.5703125" style="223" bestFit="1" customWidth="1"/>
    <col min="4102" max="4102" width="11.42578125" style="223" bestFit="1" customWidth="1"/>
    <col min="4103" max="4103" width="7.85546875" style="223" bestFit="1" customWidth="1"/>
    <col min="4104" max="4351" width="9.140625" style="223"/>
    <col min="4352" max="4352" width="13.85546875" style="223" bestFit="1" customWidth="1"/>
    <col min="4353" max="4354" width="33.140625" style="223" bestFit="1" customWidth="1"/>
    <col min="4355" max="4355" width="54.85546875" style="223" bestFit="1" customWidth="1"/>
    <col min="4356" max="4356" width="20.85546875" style="223" bestFit="1" customWidth="1"/>
    <col min="4357" max="4357" width="10.5703125" style="223" bestFit="1" customWidth="1"/>
    <col min="4358" max="4358" width="11.42578125" style="223" bestFit="1" customWidth="1"/>
    <col min="4359" max="4359" width="7.85546875" style="223" bestFit="1" customWidth="1"/>
    <col min="4360" max="4607" width="9.140625" style="223"/>
    <col min="4608" max="4608" width="13.85546875" style="223" bestFit="1" customWidth="1"/>
    <col min="4609" max="4610" width="33.140625" style="223" bestFit="1" customWidth="1"/>
    <col min="4611" max="4611" width="54.85546875" style="223" bestFit="1" customWidth="1"/>
    <col min="4612" max="4612" width="20.85546875" style="223" bestFit="1" customWidth="1"/>
    <col min="4613" max="4613" width="10.5703125" style="223" bestFit="1" customWidth="1"/>
    <col min="4614" max="4614" width="11.42578125" style="223" bestFit="1" customWidth="1"/>
    <col min="4615" max="4615" width="7.85546875" style="223" bestFit="1" customWidth="1"/>
    <col min="4616" max="4863" width="9.140625" style="223"/>
    <col min="4864" max="4864" width="13.85546875" style="223" bestFit="1" customWidth="1"/>
    <col min="4865" max="4866" width="33.140625" style="223" bestFit="1" customWidth="1"/>
    <col min="4867" max="4867" width="54.85546875" style="223" bestFit="1" customWidth="1"/>
    <col min="4868" max="4868" width="20.85546875" style="223" bestFit="1" customWidth="1"/>
    <col min="4869" max="4869" width="10.5703125" style="223" bestFit="1" customWidth="1"/>
    <col min="4870" max="4870" width="11.42578125" style="223" bestFit="1" customWidth="1"/>
    <col min="4871" max="4871" width="7.85546875" style="223" bestFit="1" customWidth="1"/>
    <col min="4872" max="5119" width="9.140625" style="223"/>
    <col min="5120" max="5120" width="13.85546875" style="223" bestFit="1" customWidth="1"/>
    <col min="5121" max="5122" width="33.140625" style="223" bestFit="1" customWidth="1"/>
    <col min="5123" max="5123" width="54.85546875" style="223" bestFit="1" customWidth="1"/>
    <col min="5124" max="5124" width="20.85546875" style="223" bestFit="1" customWidth="1"/>
    <col min="5125" max="5125" width="10.5703125" style="223" bestFit="1" customWidth="1"/>
    <col min="5126" max="5126" width="11.42578125" style="223" bestFit="1" customWidth="1"/>
    <col min="5127" max="5127" width="7.85546875" style="223" bestFit="1" customWidth="1"/>
    <col min="5128" max="5375" width="9.140625" style="223"/>
    <col min="5376" max="5376" width="13.85546875" style="223" bestFit="1" customWidth="1"/>
    <col min="5377" max="5378" width="33.140625" style="223" bestFit="1" customWidth="1"/>
    <col min="5379" max="5379" width="54.85546875" style="223" bestFit="1" customWidth="1"/>
    <col min="5380" max="5380" width="20.85546875" style="223" bestFit="1" customWidth="1"/>
    <col min="5381" max="5381" width="10.5703125" style="223" bestFit="1" customWidth="1"/>
    <col min="5382" max="5382" width="11.42578125" style="223" bestFit="1" customWidth="1"/>
    <col min="5383" max="5383" width="7.85546875" style="223" bestFit="1" customWidth="1"/>
    <col min="5384" max="5631" width="9.140625" style="223"/>
    <col min="5632" max="5632" width="13.85546875" style="223" bestFit="1" customWidth="1"/>
    <col min="5633" max="5634" width="33.140625" style="223" bestFit="1" customWidth="1"/>
    <col min="5635" max="5635" width="54.85546875" style="223" bestFit="1" customWidth="1"/>
    <col min="5636" max="5636" width="20.85546875" style="223" bestFit="1" customWidth="1"/>
    <col min="5637" max="5637" width="10.5703125" style="223" bestFit="1" customWidth="1"/>
    <col min="5638" max="5638" width="11.42578125" style="223" bestFit="1" customWidth="1"/>
    <col min="5639" max="5639" width="7.85546875" style="223" bestFit="1" customWidth="1"/>
    <col min="5640" max="5887" width="9.140625" style="223"/>
    <col min="5888" max="5888" width="13.85546875" style="223" bestFit="1" customWidth="1"/>
    <col min="5889" max="5890" width="33.140625" style="223" bestFit="1" customWidth="1"/>
    <col min="5891" max="5891" width="54.85546875" style="223" bestFit="1" customWidth="1"/>
    <col min="5892" max="5892" width="20.85546875" style="223" bestFit="1" customWidth="1"/>
    <col min="5893" max="5893" width="10.5703125" style="223" bestFit="1" customWidth="1"/>
    <col min="5894" max="5894" width="11.42578125" style="223" bestFit="1" customWidth="1"/>
    <col min="5895" max="5895" width="7.85546875" style="223" bestFit="1" customWidth="1"/>
    <col min="5896" max="6143" width="9.140625" style="223"/>
    <col min="6144" max="6144" width="13.85546875" style="223" bestFit="1" customWidth="1"/>
    <col min="6145" max="6146" width="33.140625" style="223" bestFit="1" customWidth="1"/>
    <col min="6147" max="6147" width="54.85546875" style="223" bestFit="1" customWidth="1"/>
    <col min="6148" max="6148" width="20.85546875" style="223" bestFit="1" customWidth="1"/>
    <col min="6149" max="6149" width="10.5703125" style="223" bestFit="1" customWidth="1"/>
    <col min="6150" max="6150" width="11.42578125" style="223" bestFit="1" customWidth="1"/>
    <col min="6151" max="6151" width="7.85546875" style="223" bestFit="1" customWidth="1"/>
    <col min="6152" max="6399" width="9.140625" style="223"/>
    <col min="6400" max="6400" width="13.85546875" style="223" bestFit="1" customWidth="1"/>
    <col min="6401" max="6402" width="33.140625" style="223" bestFit="1" customWidth="1"/>
    <col min="6403" max="6403" width="54.85546875" style="223" bestFit="1" customWidth="1"/>
    <col min="6404" max="6404" width="20.85546875" style="223" bestFit="1" customWidth="1"/>
    <col min="6405" max="6405" width="10.5703125" style="223" bestFit="1" customWidth="1"/>
    <col min="6406" max="6406" width="11.42578125" style="223" bestFit="1" customWidth="1"/>
    <col min="6407" max="6407" width="7.85546875" style="223" bestFit="1" customWidth="1"/>
    <col min="6408" max="6655" width="9.140625" style="223"/>
    <col min="6656" max="6656" width="13.85546875" style="223" bestFit="1" customWidth="1"/>
    <col min="6657" max="6658" width="33.140625" style="223" bestFit="1" customWidth="1"/>
    <col min="6659" max="6659" width="54.85546875" style="223" bestFit="1" customWidth="1"/>
    <col min="6660" max="6660" width="20.85546875" style="223" bestFit="1" customWidth="1"/>
    <col min="6661" max="6661" width="10.5703125" style="223" bestFit="1" customWidth="1"/>
    <col min="6662" max="6662" width="11.42578125" style="223" bestFit="1" customWidth="1"/>
    <col min="6663" max="6663" width="7.85546875" style="223" bestFit="1" customWidth="1"/>
    <col min="6664" max="6911" width="9.140625" style="223"/>
    <col min="6912" max="6912" width="13.85546875" style="223" bestFit="1" customWidth="1"/>
    <col min="6913" max="6914" width="33.140625" style="223" bestFit="1" customWidth="1"/>
    <col min="6915" max="6915" width="54.85546875" style="223" bestFit="1" customWidth="1"/>
    <col min="6916" max="6916" width="20.85546875" style="223" bestFit="1" customWidth="1"/>
    <col min="6917" max="6917" width="10.5703125" style="223" bestFit="1" customWidth="1"/>
    <col min="6918" max="6918" width="11.42578125" style="223" bestFit="1" customWidth="1"/>
    <col min="6919" max="6919" width="7.85546875" style="223" bestFit="1" customWidth="1"/>
    <col min="6920" max="7167" width="9.140625" style="223"/>
    <col min="7168" max="7168" width="13.85546875" style="223" bestFit="1" customWidth="1"/>
    <col min="7169" max="7170" width="33.140625" style="223" bestFit="1" customWidth="1"/>
    <col min="7171" max="7171" width="54.85546875" style="223" bestFit="1" customWidth="1"/>
    <col min="7172" max="7172" width="20.85546875" style="223" bestFit="1" customWidth="1"/>
    <col min="7173" max="7173" width="10.5703125" style="223" bestFit="1" customWidth="1"/>
    <col min="7174" max="7174" width="11.42578125" style="223" bestFit="1" customWidth="1"/>
    <col min="7175" max="7175" width="7.85546875" style="223" bestFit="1" customWidth="1"/>
    <col min="7176" max="7423" width="9.140625" style="223"/>
    <col min="7424" max="7424" width="13.85546875" style="223" bestFit="1" customWidth="1"/>
    <col min="7425" max="7426" width="33.140625" style="223" bestFit="1" customWidth="1"/>
    <col min="7427" max="7427" width="54.85546875" style="223" bestFit="1" customWidth="1"/>
    <col min="7428" max="7428" width="20.85546875" style="223" bestFit="1" customWidth="1"/>
    <col min="7429" max="7429" width="10.5703125" style="223" bestFit="1" customWidth="1"/>
    <col min="7430" max="7430" width="11.42578125" style="223" bestFit="1" customWidth="1"/>
    <col min="7431" max="7431" width="7.85546875" style="223" bestFit="1" customWidth="1"/>
    <col min="7432" max="7679" width="9.140625" style="223"/>
    <col min="7680" max="7680" width="13.85546875" style="223" bestFit="1" customWidth="1"/>
    <col min="7681" max="7682" width="33.140625" style="223" bestFit="1" customWidth="1"/>
    <col min="7683" max="7683" width="54.85546875" style="223" bestFit="1" customWidth="1"/>
    <col min="7684" max="7684" width="20.85546875" style="223" bestFit="1" customWidth="1"/>
    <col min="7685" max="7685" width="10.5703125" style="223" bestFit="1" customWidth="1"/>
    <col min="7686" max="7686" width="11.42578125" style="223" bestFit="1" customWidth="1"/>
    <col min="7687" max="7687" width="7.85546875" style="223" bestFit="1" customWidth="1"/>
    <col min="7688" max="7935" width="9.140625" style="223"/>
    <col min="7936" max="7936" width="13.85546875" style="223" bestFit="1" customWidth="1"/>
    <col min="7937" max="7938" width="33.140625" style="223" bestFit="1" customWidth="1"/>
    <col min="7939" max="7939" width="54.85546875" style="223" bestFit="1" customWidth="1"/>
    <col min="7940" max="7940" width="20.85546875" style="223" bestFit="1" customWidth="1"/>
    <col min="7941" max="7941" width="10.5703125" style="223" bestFit="1" customWidth="1"/>
    <col min="7942" max="7942" width="11.42578125" style="223" bestFit="1" customWidth="1"/>
    <col min="7943" max="7943" width="7.85546875" style="223" bestFit="1" customWidth="1"/>
    <col min="7944" max="8191" width="9.140625" style="223"/>
    <col min="8192" max="8192" width="13.85546875" style="223" bestFit="1" customWidth="1"/>
    <col min="8193" max="8194" width="33.140625" style="223" bestFit="1" customWidth="1"/>
    <col min="8195" max="8195" width="54.85546875" style="223" bestFit="1" customWidth="1"/>
    <col min="8196" max="8196" width="20.85546875" style="223" bestFit="1" customWidth="1"/>
    <col min="8197" max="8197" width="10.5703125" style="223" bestFit="1" customWidth="1"/>
    <col min="8198" max="8198" width="11.42578125" style="223" bestFit="1" customWidth="1"/>
    <col min="8199" max="8199" width="7.85546875" style="223" bestFit="1" customWidth="1"/>
    <col min="8200" max="8447" width="9.140625" style="223"/>
    <col min="8448" max="8448" width="13.85546875" style="223" bestFit="1" customWidth="1"/>
    <col min="8449" max="8450" width="33.140625" style="223" bestFit="1" customWidth="1"/>
    <col min="8451" max="8451" width="54.85546875" style="223" bestFit="1" customWidth="1"/>
    <col min="8452" max="8452" width="20.85546875" style="223" bestFit="1" customWidth="1"/>
    <col min="8453" max="8453" width="10.5703125" style="223" bestFit="1" customWidth="1"/>
    <col min="8454" max="8454" width="11.42578125" style="223" bestFit="1" customWidth="1"/>
    <col min="8455" max="8455" width="7.85546875" style="223" bestFit="1" customWidth="1"/>
    <col min="8456" max="8703" width="9.140625" style="223"/>
    <col min="8704" max="8704" width="13.85546875" style="223" bestFit="1" customWidth="1"/>
    <col min="8705" max="8706" width="33.140625" style="223" bestFit="1" customWidth="1"/>
    <col min="8707" max="8707" width="54.85546875" style="223" bestFit="1" customWidth="1"/>
    <col min="8708" max="8708" width="20.85546875" style="223" bestFit="1" customWidth="1"/>
    <col min="8709" max="8709" width="10.5703125" style="223" bestFit="1" customWidth="1"/>
    <col min="8710" max="8710" width="11.42578125" style="223" bestFit="1" customWidth="1"/>
    <col min="8711" max="8711" width="7.85546875" style="223" bestFit="1" customWidth="1"/>
    <col min="8712" max="8959" width="9.140625" style="223"/>
    <col min="8960" max="8960" width="13.85546875" style="223" bestFit="1" customWidth="1"/>
    <col min="8961" max="8962" width="33.140625" style="223" bestFit="1" customWidth="1"/>
    <col min="8963" max="8963" width="54.85546875" style="223" bestFit="1" customWidth="1"/>
    <col min="8964" max="8964" width="20.85546875" style="223" bestFit="1" customWidth="1"/>
    <col min="8965" max="8965" width="10.5703125" style="223" bestFit="1" customWidth="1"/>
    <col min="8966" max="8966" width="11.42578125" style="223" bestFit="1" customWidth="1"/>
    <col min="8967" max="8967" width="7.85546875" style="223" bestFit="1" customWidth="1"/>
    <col min="8968" max="9215" width="9.140625" style="223"/>
    <col min="9216" max="9216" width="13.85546875" style="223" bestFit="1" customWidth="1"/>
    <col min="9217" max="9218" width="33.140625" style="223" bestFit="1" customWidth="1"/>
    <col min="9219" max="9219" width="54.85546875" style="223" bestFit="1" customWidth="1"/>
    <col min="9220" max="9220" width="20.85546875" style="223" bestFit="1" customWidth="1"/>
    <col min="9221" max="9221" width="10.5703125" style="223" bestFit="1" customWidth="1"/>
    <col min="9222" max="9222" width="11.42578125" style="223" bestFit="1" customWidth="1"/>
    <col min="9223" max="9223" width="7.85546875" style="223" bestFit="1" customWidth="1"/>
    <col min="9224" max="9471" width="9.140625" style="223"/>
    <col min="9472" max="9472" width="13.85546875" style="223" bestFit="1" customWidth="1"/>
    <col min="9473" max="9474" width="33.140625" style="223" bestFit="1" customWidth="1"/>
    <col min="9475" max="9475" width="54.85546875" style="223" bestFit="1" customWidth="1"/>
    <col min="9476" max="9476" width="20.85546875" style="223" bestFit="1" customWidth="1"/>
    <col min="9477" max="9477" width="10.5703125" style="223" bestFit="1" customWidth="1"/>
    <col min="9478" max="9478" width="11.42578125" style="223" bestFit="1" customWidth="1"/>
    <col min="9479" max="9479" width="7.85546875" style="223" bestFit="1" customWidth="1"/>
    <col min="9480" max="9727" width="9.140625" style="223"/>
    <col min="9728" max="9728" width="13.85546875" style="223" bestFit="1" customWidth="1"/>
    <col min="9729" max="9730" width="33.140625" style="223" bestFit="1" customWidth="1"/>
    <col min="9731" max="9731" width="54.85546875" style="223" bestFit="1" customWidth="1"/>
    <col min="9732" max="9732" width="20.85546875" style="223" bestFit="1" customWidth="1"/>
    <col min="9733" max="9733" width="10.5703125" style="223" bestFit="1" customWidth="1"/>
    <col min="9734" max="9734" width="11.42578125" style="223" bestFit="1" customWidth="1"/>
    <col min="9735" max="9735" width="7.85546875" style="223" bestFit="1" customWidth="1"/>
    <col min="9736" max="9983" width="9.140625" style="223"/>
    <col min="9984" max="9984" width="13.85546875" style="223" bestFit="1" customWidth="1"/>
    <col min="9985" max="9986" width="33.140625" style="223" bestFit="1" customWidth="1"/>
    <col min="9987" max="9987" width="54.85546875" style="223" bestFit="1" customWidth="1"/>
    <col min="9988" max="9988" width="20.85546875" style="223" bestFit="1" customWidth="1"/>
    <col min="9989" max="9989" width="10.5703125" style="223" bestFit="1" customWidth="1"/>
    <col min="9990" max="9990" width="11.42578125" style="223" bestFit="1" customWidth="1"/>
    <col min="9991" max="9991" width="7.85546875" style="223" bestFit="1" customWidth="1"/>
    <col min="9992" max="10239" width="9.140625" style="223"/>
    <col min="10240" max="10240" width="13.85546875" style="223" bestFit="1" customWidth="1"/>
    <col min="10241" max="10242" width="33.140625" style="223" bestFit="1" customWidth="1"/>
    <col min="10243" max="10243" width="54.85546875" style="223" bestFit="1" customWidth="1"/>
    <col min="10244" max="10244" width="20.85546875" style="223" bestFit="1" customWidth="1"/>
    <col min="10245" max="10245" width="10.5703125" style="223" bestFit="1" customWidth="1"/>
    <col min="10246" max="10246" width="11.42578125" style="223" bestFit="1" customWidth="1"/>
    <col min="10247" max="10247" width="7.85546875" style="223" bestFit="1" customWidth="1"/>
    <col min="10248" max="10495" width="9.140625" style="223"/>
    <col min="10496" max="10496" width="13.85546875" style="223" bestFit="1" customWidth="1"/>
    <col min="10497" max="10498" width="33.140625" style="223" bestFit="1" customWidth="1"/>
    <col min="10499" max="10499" width="54.85546875" style="223" bestFit="1" customWidth="1"/>
    <col min="10500" max="10500" width="20.85546875" style="223" bestFit="1" customWidth="1"/>
    <col min="10501" max="10501" width="10.5703125" style="223" bestFit="1" customWidth="1"/>
    <col min="10502" max="10502" width="11.42578125" style="223" bestFit="1" customWidth="1"/>
    <col min="10503" max="10503" width="7.85546875" style="223" bestFit="1" customWidth="1"/>
    <col min="10504" max="10751" width="9.140625" style="223"/>
    <col min="10752" max="10752" width="13.85546875" style="223" bestFit="1" customWidth="1"/>
    <col min="10753" max="10754" width="33.140625" style="223" bestFit="1" customWidth="1"/>
    <col min="10755" max="10755" width="54.85546875" style="223" bestFit="1" customWidth="1"/>
    <col min="10756" max="10756" width="20.85546875" style="223" bestFit="1" customWidth="1"/>
    <col min="10757" max="10757" width="10.5703125" style="223" bestFit="1" customWidth="1"/>
    <col min="10758" max="10758" width="11.42578125" style="223" bestFit="1" customWidth="1"/>
    <col min="10759" max="10759" width="7.85546875" style="223" bestFit="1" customWidth="1"/>
    <col min="10760" max="11007" width="9.140625" style="223"/>
    <col min="11008" max="11008" width="13.85546875" style="223" bestFit="1" customWidth="1"/>
    <col min="11009" max="11010" width="33.140625" style="223" bestFit="1" customWidth="1"/>
    <col min="11011" max="11011" width="54.85546875" style="223" bestFit="1" customWidth="1"/>
    <col min="11012" max="11012" width="20.85546875" style="223" bestFit="1" customWidth="1"/>
    <col min="11013" max="11013" width="10.5703125" style="223" bestFit="1" customWidth="1"/>
    <col min="11014" max="11014" width="11.42578125" style="223" bestFit="1" customWidth="1"/>
    <col min="11015" max="11015" width="7.85546875" style="223" bestFit="1" customWidth="1"/>
    <col min="11016" max="11263" width="9.140625" style="223"/>
    <col min="11264" max="11264" width="13.85546875" style="223" bestFit="1" customWidth="1"/>
    <col min="11265" max="11266" width="33.140625" style="223" bestFit="1" customWidth="1"/>
    <col min="11267" max="11267" width="54.85546875" style="223" bestFit="1" customWidth="1"/>
    <col min="11268" max="11268" width="20.85546875" style="223" bestFit="1" customWidth="1"/>
    <col min="11269" max="11269" width="10.5703125" style="223" bestFit="1" customWidth="1"/>
    <col min="11270" max="11270" width="11.42578125" style="223" bestFit="1" customWidth="1"/>
    <col min="11271" max="11271" width="7.85546875" style="223" bestFit="1" customWidth="1"/>
    <col min="11272" max="11519" width="9.140625" style="223"/>
    <col min="11520" max="11520" width="13.85546875" style="223" bestFit="1" customWidth="1"/>
    <col min="11521" max="11522" width="33.140625" style="223" bestFit="1" customWidth="1"/>
    <col min="11523" max="11523" width="54.85546875" style="223" bestFit="1" customWidth="1"/>
    <col min="11524" max="11524" width="20.85546875" style="223" bestFit="1" customWidth="1"/>
    <col min="11525" max="11525" width="10.5703125" style="223" bestFit="1" customWidth="1"/>
    <col min="11526" max="11526" width="11.42578125" style="223" bestFit="1" customWidth="1"/>
    <col min="11527" max="11527" width="7.85546875" style="223" bestFit="1" customWidth="1"/>
    <col min="11528" max="11775" width="9.140625" style="223"/>
    <col min="11776" max="11776" width="13.85546875" style="223" bestFit="1" customWidth="1"/>
    <col min="11777" max="11778" width="33.140625" style="223" bestFit="1" customWidth="1"/>
    <col min="11779" max="11779" width="54.85546875" style="223" bestFit="1" customWidth="1"/>
    <col min="11780" max="11780" width="20.85546875" style="223" bestFit="1" customWidth="1"/>
    <col min="11781" max="11781" width="10.5703125" style="223" bestFit="1" customWidth="1"/>
    <col min="11782" max="11782" width="11.42578125" style="223" bestFit="1" customWidth="1"/>
    <col min="11783" max="11783" width="7.85546875" style="223" bestFit="1" customWidth="1"/>
    <col min="11784" max="12031" width="9.140625" style="223"/>
    <col min="12032" max="12032" width="13.85546875" style="223" bestFit="1" customWidth="1"/>
    <col min="12033" max="12034" width="33.140625" style="223" bestFit="1" customWidth="1"/>
    <col min="12035" max="12035" width="54.85546875" style="223" bestFit="1" customWidth="1"/>
    <col min="12036" max="12036" width="20.85546875" style="223" bestFit="1" customWidth="1"/>
    <col min="12037" max="12037" width="10.5703125" style="223" bestFit="1" customWidth="1"/>
    <col min="12038" max="12038" width="11.42578125" style="223" bestFit="1" customWidth="1"/>
    <col min="12039" max="12039" width="7.85546875" style="223" bestFit="1" customWidth="1"/>
    <col min="12040" max="12287" width="9.140625" style="223"/>
    <col min="12288" max="12288" width="13.85546875" style="223" bestFit="1" customWidth="1"/>
    <col min="12289" max="12290" width="33.140625" style="223" bestFit="1" customWidth="1"/>
    <col min="12291" max="12291" width="54.85546875" style="223" bestFit="1" customWidth="1"/>
    <col min="12292" max="12292" width="20.85546875" style="223" bestFit="1" customWidth="1"/>
    <col min="12293" max="12293" width="10.5703125" style="223" bestFit="1" customWidth="1"/>
    <col min="12294" max="12294" width="11.42578125" style="223" bestFit="1" customWidth="1"/>
    <col min="12295" max="12295" width="7.85546875" style="223" bestFit="1" customWidth="1"/>
    <col min="12296" max="12543" width="9.140625" style="223"/>
    <col min="12544" max="12544" width="13.85546875" style="223" bestFit="1" customWidth="1"/>
    <col min="12545" max="12546" width="33.140625" style="223" bestFit="1" customWidth="1"/>
    <col min="12547" max="12547" width="54.85546875" style="223" bestFit="1" customWidth="1"/>
    <col min="12548" max="12548" width="20.85546875" style="223" bestFit="1" customWidth="1"/>
    <col min="12549" max="12549" width="10.5703125" style="223" bestFit="1" customWidth="1"/>
    <col min="12550" max="12550" width="11.42578125" style="223" bestFit="1" customWidth="1"/>
    <col min="12551" max="12551" width="7.85546875" style="223" bestFit="1" customWidth="1"/>
    <col min="12552" max="12799" width="9.140625" style="223"/>
    <col min="12800" max="12800" width="13.85546875" style="223" bestFit="1" customWidth="1"/>
    <col min="12801" max="12802" width="33.140625" style="223" bestFit="1" customWidth="1"/>
    <col min="12803" max="12803" width="54.85546875" style="223" bestFit="1" customWidth="1"/>
    <col min="12804" max="12804" width="20.85546875" style="223" bestFit="1" customWidth="1"/>
    <col min="12805" max="12805" width="10.5703125" style="223" bestFit="1" customWidth="1"/>
    <col min="12806" max="12806" width="11.42578125" style="223" bestFit="1" customWidth="1"/>
    <col min="12807" max="12807" width="7.85546875" style="223" bestFit="1" customWidth="1"/>
    <col min="12808" max="13055" width="9.140625" style="223"/>
    <col min="13056" max="13056" width="13.85546875" style="223" bestFit="1" customWidth="1"/>
    <col min="13057" max="13058" width="33.140625" style="223" bestFit="1" customWidth="1"/>
    <col min="13059" max="13059" width="54.85546875" style="223" bestFit="1" customWidth="1"/>
    <col min="13060" max="13060" width="20.85546875" style="223" bestFit="1" customWidth="1"/>
    <col min="13061" max="13061" width="10.5703125" style="223" bestFit="1" customWidth="1"/>
    <col min="13062" max="13062" width="11.42578125" style="223" bestFit="1" customWidth="1"/>
    <col min="13063" max="13063" width="7.85546875" style="223" bestFit="1" customWidth="1"/>
    <col min="13064" max="13311" width="9.140625" style="223"/>
    <col min="13312" max="13312" width="13.85546875" style="223" bestFit="1" customWidth="1"/>
    <col min="13313" max="13314" width="33.140625" style="223" bestFit="1" customWidth="1"/>
    <col min="13315" max="13315" width="54.85546875" style="223" bestFit="1" customWidth="1"/>
    <col min="13316" max="13316" width="20.85546875" style="223" bestFit="1" customWidth="1"/>
    <col min="13317" max="13317" width="10.5703125" style="223" bestFit="1" customWidth="1"/>
    <col min="13318" max="13318" width="11.42578125" style="223" bestFit="1" customWidth="1"/>
    <col min="13319" max="13319" width="7.85546875" style="223" bestFit="1" customWidth="1"/>
    <col min="13320" max="13567" width="9.140625" style="223"/>
    <col min="13568" max="13568" width="13.85546875" style="223" bestFit="1" customWidth="1"/>
    <col min="13569" max="13570" width="33.140625" style="223" bestFit="1" customWidth="1"/>
    <col min="13571" max="13571" width="54.85546875" style="223" bestFit="1" customWidth="1"/>
    <col min="13572" max="13572" width="20.85546875" style="223" bestFit="1" customWidth="1"/>
    <col min="13573" max="13573" width="10.5703125" style="223" bestFit="1" customWidth="1"/>
    <col min="13574" max="13574" width="11.42578125" style="223" bestFit="1" customWidth="1"/>
    <col min="13575" max="13575" width="7.85546875" style="223" bestFit="1" customWidth="1"/>
    <col min="13576" max="13823" width="9.140625" style="223"/>
    <col min="13824" max="13824" width="13.85546875" style="223" bestFit="1" customWidth="1"/>
    <col min="13825" max="13826" width="33.140625" style="223" bestFit="1" customWidth="1"/>
    <col min="13827" max="13827" width="54.85546875" style="223" bestFit="1" customWidth="1"/>
    <col min="13828" max="13828" width="20.85546875" style="223" bestFit="1" customWidth="1"/>
    <col min="13829" max="13829" width="10.5703125" style="223" bestFit="1" customWidth="1"/>
    <col min="13830" max="13830" width="11.42578125" style="223" bestFit="1" customWidth="1"/>
    <col min="13831" max="13831" width="7.85546875" style="223" bestFit="1" customWidth="1"/>
    <col min="13832" max="14079" width="9.140625" style="223"/>
    <col min="14080" max="14080" width="13.85546875" style="223" bestFit="1" customWidth="1"/>
    <col min="14081" max="14082" width="33.140625" style="223" bestFit="1" customWidth="1"/>
    <col min="14083" max="14083" width="54.85546875" style="223" bestFit="1" customWidth="1"/>
    <col min="14084" max="14084" width="20.85546875" style="223" bestFit="1" customWidth="1"/>
    <col min="14085" max="14085" width="10.5703125" style="223" bestFit="1" customWidth="1"/>
    <col min="14086" max="14086" width="11.42578125" style="223" bestFit="1" customWidth="1"/>
    <col min="14087" max="14087" width="7.85546875" style="223" bestFit="1" customWidth="1"/>
    <col min="14088" max="14335" width="9.140625" style="223"/>
    <col min="14336" max="14336" width="13.85546875" style="223" bestFit="1" customWidth="1"/>
    <col min="14337" max="14338" width="33.140625" style="223" bestFit="1" customWidth="1"/>
    <col min="14339" max="14339" width="54.85546875" style="223" bestFit="1" customWidth="1"/>
    <col min="14340" max="14340" width="20.85546875" style="223" bestFit="1" customWidth="1"/>
    <col min="14341" max="14341" width="10.5703125" style="223" bestFit="1" customWidth="1"/>
    <col min="14342" max="14342" width="11.42578125" style="223" bestFit="1" customWidth="1"/>
    <col min="14343" max="14343" width="7.85546875" style="223" bestFit="1" customWidth="1"/>
    <col min="14344" max="14591" width="9.140625" style="223"/>
    <col min="14592" max="14592" width="13.85546875" style="223" bestFit="1" customWidth="1"/>
    <col min="14593" max="14594" width="33.140625" style="223" bestFit="1" customWidth="1"/>
    <col min="14595" max="14595" width="54.85546875" style="223" bestFit="1" customWidth="1"/>
    <col min="14596" max="14596" width="20.85546875" style="223" bestFit="1" customWidth="1"/>
    <col min="14597" max="14597" width="10.5703125" style="223" bestFit="1" customWidth="1"/>
    <col min="14598" max="14598" width="11.42578125" style="223" bestFit="1" customWidth="1"/>
    <col min="14599" max="14599" width="7.85546875" style="223" bestFit="1" customWidth="1"/>
    <col min="14600" max="14847" width="9.140625" style="223"/>
    <col min="14848" max="14848" width="13.85546875" style="223" bestFit="1" customWidth="1"/>
    <col min="14849" max="14850" width="33.140625" style="223" bestFit="1" customWidth="1"/>
    <col min="14851" max="14851" width="54.85546875" style="223" bestFit="1" customWidth="1"/>
    <col min="14852" max="14852" width="20.85546875" style="223" bestFit="1" customWidth="1"/>
    <col min="14853" max="14853" width="10.5703125" style="223" bestFit="1" customWidth="1"/>
    <col min="14854" max="14854" width="11.42578125" style="223" bestFit="1" customWidth="1"/>
    <col min="14855" max="14855" width="7.85546875" style="223" bestFit="1" customWidth="1"/>
    <col min="14856" max="15103" width="9.140625" style="223"/>
    <col min="15104" max="15104" width="13.85546875" style="223" bestFit="1" customWidth="1"/>
    <col min="15105" max="15106" width="33.140625" style="223" bestFit="1" customWidth="1"/>
    <col min="15107" max="15107" width="54.85546875" style="223" bestFit="1" customWidth="1"/>
    <col min="15108" max="15108" width="20.85546875" style="223" bestFit="1" customWidth="1"/>
    <col min="15109" max="15109" width="10.5703125" style="223" bestFit="1" customWidth="1"/>
    <col min="15110" max="15110" width="11.42578125" style="223" bestFit="1" customWidth="1"/>
    <col min="15111" max="15111" width="7.85546875" style="223" bestFit="1" customWidth="1"/>
    <col min="15112" max="15359" width="9.140625" style="223"/>
    <col min="15360" max="15360" width="13.85546875" style="223" bestFit="1" customWidth="1"/>
    <col min="15361" max="15362" width="33.140625" style="223" bestFit="1" customWidth="1"/>
    <col min="15363" max="15363" width="54.85546875" style="223" bestFit="1" customWidth="1"/>
    <col min="15364" max="15364" width="20.85546875" style="223" bestFit="1" customWidth="1"/>
    <col min="15365" max="15365" width="10.5703125" style="223" bestFit="1" customWidth="1"/>
    <col min="15366" max="15366" width="11.42578125" style="223" bestFit="1" customWidth="1"/>
    <col min="15367" max="15367" width="7.85546875" style="223" bestFit="1" customWidth="1"/>
    <col min="15368" max="15615" width="9.140625" style="223"/>
    <col min="15616" max="15616" width="13.85546875" style="223" bestFit="1" customWidth="1"/>
    <col min="15617" max="15618" width="33.140625" style="223" bestFit="1" customWidth="1"/>
    <col min="15619" max="15619" width="54.85546875" style="223" bestFit="1" customWidth="1"/>
    <col min="15620" max="15620" width="20.85546875" style="223" bestFit="1" customWidth="1"/>
    <col min="15621" max="15621" width="10.5703125" style="223" bestFit="1" customWidth="1"/>
    <col min="15622" max="15622" width="11.42578125" style="223" bestFit="1" customWidth="1"/>
    <col min="15623" max="15623" width="7.85546875" style="223" bestFit="1" customWidth="1"/>
    <col min="15624" max="15871" width="9.140625" style="223"/>
    <col min="15872" max="15872" width="13.85546875" style="223" bestFit="1" customWidth="1"/>
    <col min="15873" max="15874" width="33.140625" style="223" bestFit="1" customWidth="1"/>
    <col min="15875" max="15875" width="54.85546875" style="223" bestFit="1" customWidth="1"/>
    <col min="15876" max="15876" width="20.85546875" style="223" bestFit="1" customWidth="1"/>
    <col min="15877" max="15877" width="10.5703125" style="223" bestFit="1" customWidth="1"/>
    <col min="15878" max="15878" width="11.42578125" style="223" bestFit="1" customWidth="1"/>
    <col min="15879" max="15879" width="7.85546875" style="223" bestFit="1" customWidth="1"/>
    <col min="15880" max="16127" width="9.140625" style="223"/>
    <col min="16128" max="16128" width="13.85546875" style="223" bestFit="1" customWidth="1"/>
    <col min="16129" max="16130" width="33.140625" style="223" bestFit="1" customWidth="1"/>
    <col min="16131" max="16131" width="54.85546875" style="223" bestFit="1" customWidth="1"/>
    <col min="16132" max="16132" width="20.85546875" style="223" bestFit="1" customWidth="1"/>
    <col min="16133" max="16133" width="10.5703125" style="223" bestFit="1" customWidth="1"/>
    <col min="16134" max="16134" width="11.42578125" style="223" bestFit="1" customWidth="1"/>
    <col min="16135" max="16135" width="7.85546875" style="223" bestFit="1" customWidth="1"/>
    <col min="16136" max="16384" width="9.140625" style="223"/>
  </cols>
  <sheetData>
    <row r="1" spans="1:10">
      <c r="A1" s="219" t="s">
        <v>1394</v>
      </c>
      <c r="B1" s="219" t="s">
        <v>1395</v>
      </c>
      <c r="C1" s="219" t="s">
        <v>1396</v>
      </c>
      <c r="D1" s="220" t="s">
        <v>1397</v>
      </c>
      <c r="E1" s="221" t="s">
        <v>1398</v>
      </c>
      <c r="F1" s="219" t="s">
        <v>1399</v>
      </c>
      <c r="G1" s="219" t="s">
        <v>23</v>
      </c>
      <c r="H1" s="219" t="s">
        <v>1400</v>
      </c>
      <c r="I1" s="222" t="s">
        <v>1401</v>
      </c>
    </row>
    <row r="2" spans="1:10" hidden="1">
      <c r="A2" s="224" t="s">
        <v>1402</v>
      </c>
      <c r="B2" s="224" t="s">
        <v>1403</v>
      </c>
      <c r="C2" s="224" t="s">
        <v>1403</v>
      </c>
      <c r="D2" s="224" t="s">
        <v>1404</v>
      </c>
      <c r="E2" s="224" t="s">
        <v>1405</v>
      </c>
      <c r="F2" s="224" t="s">
        <v>97</v>
      </c>
      <c r="G2" s="225" t="s">
        <v>1406</v>
      </c>
      <c r="H2" s="225" t="s">
        <v>1407</v>
      </c>
      <c r="I2" s="222" t="s">
        <v>1408</v>
      </c>
    </row>
    <row r="3" spans="1:10" ht="31.15" hidden="1" customHeight="1">
      <c r="A3" s="226" t="s">
        <v>1409</v>
      </c>
      <c r="B3" s="226" t="s">
        <v>1410</v>
      </c>
      <c r="C3" s="225"/>
      <c r="D3" s="225"/>
      <c r="E3" s="226" t="s">
        <v>1410</v>
      </c>
      <c r="F3" s="227" t="s">
        <v>1411</v>
      </c>
      <c r="G3" s="225"/>
      <c r="H3" s="227" t="s">
        <v>1412</v>
      </c>
      <c r="I3" s="228" t="s">
        <v>1413</v>
      </c>
    </row>
    <row r="4" spans="1:10" ht="52.9" hidden="1">
      <c r="A4" s="229" t="s">
        <v>1414</v>
      </c>
      <c r="B4" s="229" t="s">
        <v>1415</v>
      </c>
      <c r="C4" s="229" t="s">
        <v>1415</v>
      </c>
      <c r="D4" s="230"/>
      <c r="E4" s="229" t="s">
        <v>1416</v>
      </c>
      <c r="F4" s="227" t="s">
        <v>103</v>
      </c>
      <c r="G4" s="225" t="s">
        <v>1417</v>
      </c>
      <c r="H4" s="227" t="s">
        <v>1412</v>
      </c>
      <c r="I4" s="228" t="s">
        <v>1418</v>
      </c>
    </row>
    <row r="5" spans="1:10" ht="52.9" hidden="1">
      <c r="A5" s="229" t="s">
        <v>1414</v>
      </c>
      <c r="B5" s="229" t="s">
        <v>1419</v>
      </c>
      <c r="C5" s="229" t="s">
        <v>1419</v>
      </c>
      <c r="D5" s="230"/>
      <c r="E5" s="229" t="s">
        <v>1420</v>
      </c>
      <c r="F5" s="227" t="s">
        <v>103</v>
      </c>
      <c r="G5" s="225" t="s">
        <v>1421</v>
      </c>
      <c r="H5" s="227" t="s">
        <v>1412</v>
      </c>
      <c r="I5" s="228" t="s">
        <v>1418</v>
      </c>
    </row>
    <row r="6" spans="1:10" ht="27.6" hidden="1" customHeight="1">
      <c r="A6" s="229" t="s">
        <v>1422</v>
      </c>
      <c r="B6" s="229" t="s">
        <v>1423</v>
      </c>
      <c r="C6" s="229" t="s">
        <v>1423</v>
      </c>
      <c r="D6" s="227"/>
      <c r="E6" s="229" t="s">
        <v>1423</v>
      </c>
      <c r="F6" s="227" t="s">
        <v>103</v>
      </c>
      <c r="G6" s="225" t="s">
        <v>1424</v>
      </c>
      <c r="H6" s="227" t="s">
        <v>1412</v>
      </c>
      <c r="I6" s="228" t="s">
        <v>1418</v>
      </c>
    </row>
    <row r="7" spans="1:10" hidden="1">
      <c r="A7" s="224" t="s">
        <v>1425</v>
      </c>
      <c r="B7" s="224" t="s">
        <v>1426</v>
      </c>
      <c r="C7" s="224" t="s">
        <v>1427</v>
      </c>
      <c r="D7" s="224" t="s">
        <v>1428</v>
      </c>
      <c r="E7" s="224" t="s">
        <v>1429</v>
      </c>
      <c r="F7" s="224" t="s">
        <v>97</v>
      </c>
      <c r="G7" s="225" t="s">
        <v>1430</v>
      </c>
      <c r="H7" s="225" t="s">
        <v>1407</v>
      </c>
      <c r="I7" s="222"/>
    </row>
    <row r="8" spans="1:10" hidden="1">
      <c r="A8" s="224" t="s">
        <v>1425</v>
      </c>
      <c r="B8" s="224" t="s">
        <v>1426</v>
      </c>
      <c r="C8" s="224" t="s">
        <v>1431</v>
      </c>
      <c r="D8" s="224" t="s">
        <v>1432</v>
      </c>
      <c r="E8" s="224" t="s">
        <v>1433</v>
      </c>
      <c r="F8" s="224" t="s">
        <v>97</v>
      </c>
      <c r="G8" s="225"/>
      <c r="H8" s="225" t="s">
        <v>1407</v>
      </c>
      <c r="I8" s="222" t="s">
        <v>1434</v>
      </c>
    </row>
    <row r="9" spans="1:10" hidden="1">
      <c r="A9" s="224" t="s">
        <v>1402</v>
      </c>
      <c r="B9" s="224" t="s">
        <v>1435</v>
      </c>
      <c r="C9" s="224" t="s">
        <v>1435</v>
      </c>
      <c r="D9" s="224" t="s">
        <v>1436</v>
      </c>
      <c r="E9" s="224" t="s">
        <v>1437</v>
      </c>
      <c r="F9" s="224" t="s">
        <v>97</v>
      </c>
      <c r="G9" s="225" t="s">
        <v>1438</v>
      </c>
      <c r="H9" s="225" t="s">
        <v>1407</v>
      </c>
      <c r="I9" s="222" t="s">
        <v>1408</v>
      </c>
    </row>
    <row r="10" spans="1:10" hidden="1">
      <c r="A10" s="333" t="s">
        <v>1425</v>
      </c>
      <c r="B10" s="333" t="s">
        <v>1439</v>
      </c>
      <c r="C10" s="333" t="s">
        <v>1440</v>
      </c>
      <c r="D10" s="333" t="s">
        <v>1441</v>
      </c>
      <c r="E10" s="333" t="s">
        <v>1442</v>
      </c>
      <c r="F10" s="333" t="s">
        <v>97</v>
      </c>
      <c r="G10" s="334" t="s">
        <v>1443</v>
      </c>
      <c r="H10" s="334" t="s">
        <v>1407</v>
      </c>
      <c r="I10" s="335" t="s">
        <v>1408</v>
      </c>
      <c r="J10" s="223" t="s">
        <v>1444</v>
      </c>
    </row>
    <row r="11" spans="1:10" hidden="1">
      <c r="A11" s="333" t="s">
        <v>1425</v>
      </c>
      <c r="B11" s="333" t="s">
        <v>1439</v>
      </c>
      <c r="C11" s="333" t="s">
        <v>1445</v>
      </c>
      <c r="D11" s="333" t="s">
        <v>1446</v>
      </c>
      <c r="E11" s="333" t="s">
        <v>1447</v>
      </c>
      <c r="F11" s="333" t="s">
        <v>97</v>
      </c>
      <c r="G11" s="334" t="s">
        <v>1448</v>
      </c>
      <c r="H11" s="334" t="s">
        <v>1407</v>
      </c>
      <c r="I11" s="335" t="s">
        <v>1408</v>
      </c>
      <c r="J11" s="223" t="s">
        <v>1444</v>
      </c>
    </row>
    <row r="12" spans="1:10" hidden="1">
      <c r="A12" s="224" t="s">
        <v>1425</v>
      </c>
      <c r="B12" s="224" t="s">
        <v>1439</v>
      </c>
      <c r="C12" s="224" t="s">
        <v>1449</v>
      </c>
      <c r="D12" s="224"/>
      <c r="E12" s="224" t="s">
        <v>1450</v>
      </c>
      <c r="F12" s="224" t="s">
        <v>97</v>
      </c>
      <c r="G12" s="225"/>
      <c r="H12" s="225" t="s">
        <v>1407</v>
      </c>
      <c r="I12" s="222" t="s">
        <v>1451</v>
      </c>
    </row>
    <row r="13" spans="1:10" hidden="1">
      <c r="A13" s="224" t="s">
        <v>1452</v>
      </c>
      <c r="B13" s="224" t="s">
        <v>1453</v>
      </c>
      <c r="C13" s="224" t="s">
        <v>1453</v>
      </c>
      <c r="D13" s="224" t="s">
        <v>1454</v>
      </c>
      <c r="E13" s="224" t="s">
        <v>1455</v>
      </c>
      <c r="F13" s="224" t="s">
        <v>97</v>
      </c>
      <c r="G13" s="225"/>
      <c r="H13" s="225" t="s">
        <v>1407</v>
      </c>
      <c r="I13" s="222"/>
    </row>
    <row r="14" spans="1:10" hidden="1">
      <c r="A14" s="224" t="s">
        <v>1425</v>
      </c>
      <c r="B14" s="224" t="s">
        <v>1456</v>
      </c>
      <c r="C14" s="224" t="s">
        <v>1456</v>
      </c>
      <c r="D14" s="224" t="s">
        <v>1457</v>
      </c>
      <c r="E14" s="224" t="s">
        <v>1458</v>
      </c>
      <c r="F14" s="224" t="s">
        <v>97</v>
      </c>
      <c r="G14" s="225" t="s">
        <v>1459</v>
      </c>
      <c r="H14" s="225" t="s">
        <v>1407</v>
      </c>
      <c r="I14" s="222"/>
    </row>
    <row r="15" spans="1:10" ht="39.6" hidden="1">
      <c r="A15" s="231" t="s">
        <v>1460</v>
      </c>
      <c r="B15" s="231" t="s">
        <v>1461</v>
      </c>
      <c r="C15" s="225"/>
      <c r="D15" s="225"/>
      <c r="E15" s="231" t="s">
        <v>1461</v>
      </c>
      <c r="F15" s="227" t="s">
        <v>147</v>
      </c>
      <c r="G15" s="225"/>
      <c r="H15" s="227" t="s">
        <v>1412</v>
      </c>
      <c r="I15" s="222" t="s">
        <v>1462</v>
      </c>
    </row>
    <row r="16" spans="1:10" hidden="1">
      <c r="A16" s="224" t="s">
        <v>1425</v>
      </c>
      <c r="B16" s="224" t="s">
        <v>1463</v>
      </c>
      <c r="C16" s="224" t="s">
        <v>1464</v>
      </c>
      <c r="D16" s="224"/>
      <c r="E16" s="224" t="s">
        <v>1465</v>
      </c>
      <c r="F16" s="224" t="s">
        <v>97</v>
      </c>
      <c r="G16" s="225" t="s">
        <v>1466</v>
      </c>
      <c r="H16" s="225" t="s">
        <v>1407</v>
      </c>
      <c r="I16" s="222" t="s">
        <v>1467</v>
      </c>
    </row>
    <row r="17" spans="1:10" hidden="1">
      <c r="A17" s="224" t="s">
        <v>1425</v>
      </c>
      <c r="B17" s="224" t="s">
        <v>1463</v>
      </c>
      <c r="C17" s="224" t="s">
        <v>1468</v>
      </c>
      <c r="D17" s="224" t="s">
        <v>1469</v>
      </c>
      <c r="E17" s="224" t="s">
        <v>111</v>
      </c>
      <c r="F17" s="224" t="s">
        <v>97</v>
      </c>
      <c r="G17" s="225" t="s">
        <v>1470</v>
      </c>
      <c r="H17" s="225" t="s">
        <v>1407</v>
      </c>
      <c r="I17" s="222"/>
    </row>
    <row r="18" spans="1:10" hidden="1">
      <c r="A18" s="224" t="s">
        <v>1425</v>
      </c>
      <c r="B18" s="224" t="s">
        <v>1463</v>
      </c>
      <c r="C18" s="224" t="s">
        <v>1471</v>
      </c>
      <c r="D18" s="224" t="s">
        <v>1472</v>
      </c>
      <c r="E18" s="224" t="s">
        <v>1473</v>
      </c>
      <c r="F18" s="224" t="s">
        <v>97</v>
      </c>
      <c r="G18" s="225" t="s">
        <v>1474</v>
      </c>
      <c r="H18" s="225" t="s">
        <v>1407</v>
      </c>
      <c r="I18" s="222" t="s">
        <v>1475</v>
      </c>
    </row>
    <row r="19" spans="1:10" hidden="1">
      <c r="A19" s="224" t="s">
        <v>1476</v>
      </c>
      <c r="B19" s="224" t="s">
        <v>1477</v>
      </c>
      <c r="C19" s="224" t="s">
        <v>1477</v>
      </c>
      <c r="D19" s="224" t="s">
        <v>1478</v>
      </c>
      <c r="E19" s="224" t="s">
        <v>1479</v>
      </c>
      <c r="F19" s="224" t="s">
        <v>97</v>
      </c>
      <c r="G19" s="225" t="s">
        <v>1480</v>
      </c>
      <c r="H19" s="225" t="s">
        <v>1407</v>
      </c>
      <c r="I19" s="222"/>
    </row>
    <row r="20" spans="1:10" hidden="1">
      <c r="A20" s="232" t="s">
        <v>1481</v>
      </c>
      <c r="B20" s="233" t="s">
        <v>1482</v>
      </c>
      <c r="C20" s="233" t="s">
        <v>1482</v>
      </c>
      <c r="D20" s="225"/>
      <c r="E20" s="233" t="s">
        <v>1483</v>
      </c>
      <c r="F20" s="227" t="s">
        <v>114</v>
      </c>
      <c r="G20" s="225" t="s">
        <v>1484</v>
      </c>
      <c r="H20" s="227" t="s">
        <v>1412</v>
      </c>
      <c r="I20" s="222"/>
    </row>
    <row r="21" spans="1:10" ht="13.9" hidden="1">
      <c r="A21" s="224" t="s">
        <v>1425</v>
      </c>
      <c r="B21" s="224" t="s">
        <v>1485</v>
      </c>
      <c r="C21" s="224" t="s">
        <v>1485</v>
      </c>
      <c r="D21" s="224" t="s">
        <v>1486</v>
      </c>
      <c r="E21" s="224" t="s">
        <v>1487</v>
      </c>
      <c r="F21" s="224" t="s">
        <v>97</v>
      </c>
      <c r="G21" s="225" t="s">
        <v>1488</v>
      </c>
      <c r="H21" s="225" t="s">
        <v>1407</v>
      </c>
      <c r="I21" s="222"/>
      <c r="J21" s="234"/>
    </row>
    <row r="22" spans="1:10" ht="52.9" hidden="1">
      <c r="A22" s="235" t="s">
        <v>1489</v>
      </c>
      <c r="B22" s="235" t="s">
        <v>1490</v>
      </c>
      <c r="C22" s="225"/>
      <c r="D22" s="225"/>
      <c r="E22" s="235" t="s">
        <v>1490</v>
      </c>
      <c r="F22" s="227" t="s">
        <v>1411</v>
      </c>
      <c r="G22" s="225" t="s">
        <v>1491</v>
      </c>
      <c r="H22" s="227" t="s">
        <v>1412</v>
      </c>
      <c r="I22" s="228" t="s">
        <v>1413</v>
      </c>
      <c r="J22" s="234"/>
    </row>
    <row r="23" spans="1:10" ht="13.9" hidden="1">
      <c r="A23" s="224" t="s">
        <v>1425</v>
      </c>
      <c r="B23" s="224" t="s">
        <v>1492</v>
      </c>
      <c r="C23" s="224" t="s">
        <v>1492</v>
      </c>
      <c r="D23" s="224" t="s">
        <v>1493</v>
      </c>
      <c r="E23" s="224" t="s">
        <v>1494</v>
      </c>
      <c r="F23" s="224" t="s">
        <v>97</v>
      </c>
      <c r="G23" s="225"/>
      <c r="H23" s="225" t="s">
        <v>1407</v>
      </c>
      <c r="I23" s="222"/>
      <c r="J23" s="234"/>
    </row>
    <row r="24" spans="1:10" ht="14.45" hidden="1">
      <c r="A24" s="224" t="s">
        <v>1425</v>
      </c>
      <c r="B24" s="224" t="s">
        <v>1492</v>
      </c>
      <c r="C24" s="224" t="s">
        <v>1492</v>
      </c>
      <c r="D24" s="224" t="s">
        <v>1495</v>
      </c>
      <c r="E24" s="224" t="s">
        <v>1494</v>
      </c>
      <c r="F24" s="224" t="s">
        <v>97</v>
      </c>
      <c r="G24" s="225"/>
      <c r="H24" s="225" t="s">
        <v>1407</v>
      </c>
      <c r="I24" s="222"/>
      <c r="J24" s="236"/>
    </row>
    <row r="25" spans="1:10" ht="13.9" hidden="1">
      <c r="A25" s="224" t="s">
        <v>1425</v>
      </c>
      <c r="B25" s="224" t="s">
        <v>1496</v>
      </c>
      <c r="C25" s="224" t="s">
        <v>1497</v>
      </c>
      <c r="D25" s="224" t="s">
        <v>1498</v>
      </c>
      <c r="E25" s="224" t="s">
        <v>1499</v>
      </c>
      <c r="F25" s="224" t="s">
        <v>97</v>
      </c>
      <c r="G25" s="225" t="s">
        <v>1500</v>
      </c>
      <c r="H25" s="225" t="s">
        <v>1407</v>
      </c>
      <c r="I25" s="222" t="s">
        <v>1501</v>
      </c>
      <c r="J25" s="234"/>
    </row>
    <row r="26" spans="1:10" ht="13.9" hidden="1">
      <c r="A26" s="224" t="s">
        <v>1425</v>
      </c>
      <c r="B26" s="224" t="s">
        <v>1496</v>
      </c>
      <c r="C26" s="224" t="s">
        <v>1497</v>
      </c>
      <c r="D26" s="224" t="s">
        <v>1502</v>
      </c>
      <c r="E26" s="224" t="s">
        <v>1499</v>
      </c>
      <c r="F26" s="224" t="s">
        <v>97</v>
      </c>
      <c r="G26" s="225" t="s">
        <v>1500</v>
      </c>
      <c r="H26" s="225" t="s">
        <v>1407</v>
      </c>
      <c r="I26" s="222" t="s">
        <v>1501</v>
      </c>
      <c r="J26" s="234"/>
    </row>
    <row r="27" spans="1:10" hidden="1">
      <c r="A27" s="224" t="s">
        <v>1425</v>
      </c>
      <c r="B27" s="224" t="s">
        <v>1496</v>
      </c>
      <c r="C27" s="224" t="s">
        <v>1497</v>
      </c>
      <c r="D27" s="224" t="s">
        <v>1503</v>
      </c>
      <c r="E27" s="224" t="s">
        <v>1499</v>
      </c>
      <c r="F27" s="224" t="s">
        <v>97</v>
      </c>
      <c r="G27" s="225" t="s">
        <v>1500</v>
      </c>
      <c r="H27" s="225" t="s">
        <v>1407</v>
      </c>
      <c r="I27" s="222" t="s">
        <v>1501</v>
      </c>
      <c r="J27" s="237"/>
    </row>
    <row r="28" spans="1:10" hidden="1">
      <c r="A28" s="224" t="s">
        <v>1425</v>
      </c>
      <c r="B28" s="224" t="s">
        <v>1496</v>
      </c>
      <c r="C28" s="224" t="s">
        <v>1497</v>
      </c>
      <c r="D28" s="230" t="s">
        <v>1504</v>
      </c>
      <c r="E28" s="224" t="s">
        <v>1499</v>
      </c>
      <c r="F28" s="224" t="s">
        <v>97</v>
      </c>
      <c r="G28" s="225" t="s">
        <v>1500</v>
      </c>
      <c r="H28" s="225" t="s">
        <v>1407</v>
      </c>
      <c r="I28" s="222" t="s">
        <v>1501</v>
      </c>
      <c r="J28" s="237"/>
    </row>
    <row r="29" spans="1:10" hidden="1">
      <c r="A29" s="224" t="s">
        <v>1425</v>
      </c>
      <c r="B29" s="224" t="s">
        <v>1496</v>
      </c>
      <c r="C29" s="224" t="s">
        <v>1497</v>
      </c>
      <c r="D29" s="230" t="s">
        <v>1505</v>
      </c>
      <c r="E29" s="224" t="s">
        <v>1499</v>
      </c>
      <c r="F29" s="224" t="s">
        <v>97</v>
      </c>
      <c r="G29" s="225" t="s">
        <v>1500</v>
      </c>
      <c r="H29" s="225" t="s">
        <v>1407</v>
      </c>
      <c r="I29" s="222" t="s">
        <v>1501</v>
      </c>
    </row>
    <row r="30" spans="1:10" hidden="1">
      <c r="A30" s="224" t="s">
        <v>1425</v>
      </c>
      <c r="B30" s="224" t="s">
        <v>1496</v>
      </c>
      <c r="C30" s="224" t="s">
        <v>1497</v>
      </c>
      <c r="D30" s="224" t="s">
        <v>1506</v>
      </c>
      <c r="E30" s="224" t="s">
        <v>1499</v>
      </c>
      <c r="F30" s="224" t="s">
        <v>97</v>
      </c>
      <c r="G30" s="225" t="s">
        <v>1500</v>
      </c>
      <c r="H30" s="225" t="s">
        <v>1407</v>
      </c>
      <c r="I30" s="222" t="s">
        <v>1501</v>
      </c>
    </row>
    <row r="31" spans="1:10" hidden="1">
      <c r="A31" s="224" t="s">
        <v>1425</v>
      </c>
      <c r="B31" s="224" t="s">
        <v>1496</v>
      </c>
      <c r="C31" s="224" t="s">
        <v>1496</v>
      </c>
      <c r="D31" s="224" t="s">
        <v>1496</v>
      </c>
      <c r="E31" s="224" t="s">
        <v>95</v>
      </c>
      <c r="F31" s="224" t="s">
        <v>97</v>
      </c>
      <c r="G31" s="225" t="s">
        <v>1507</v>
      </c>
      <c r="H31" s="225" t="s">
        <v>1407</v>
      </c>
      <c r="I31" s="222" t="s">
        <v>1501</v>
      </c>
    </row>
    <row r="32" spans="1:10" hidden="1">
      <c r="A32" s="224" t="s">
        <v>1425</v>
      </c>
      <c r="B32" s="224" t="s">
        <v>1496</v>
      </c>
      <c r="C32" s="224" t="s">
        <v>1440</v>
      </c>
      <c r="D32" s="224" t="s">
        <v>1508</v>
      </c>
      <c r="E32" s="224" t="s">
        <v>1509</v>
      </c>
      <c r="F32" s="224" t="s">
        <v>97</v>
      </c>
      <c r="G32" s="225" t="s">
        <v>1510</v>
      </c>
      <c r="H32" s="225" t="s">
        <v>1407</v>
      </c>
      <c r="I32" s="222" t="s">
        <v>1501</v>
      </c>
    </row>
    <row r="33" spans="1:10" hidden="1">
      <c r="A33" s="224" t="s">
        <v>1425</v>
      </c>
      <c r="B33" s="224" t="s">
        <v>1496</v>
      </c>
      <c r="C33" s="224" t="s">
        <v>1440</v>
      </c>
      <c r="D33" s="224" t="s">
        <v>1511</v>
      </c>
      <c r="E33" s="224" t="s">
        <v>1509</v>
      </c>
      <c r="F33" s="224" t="s">
        <v>97</v>
      </c>
      <c r="G33" s="225" t="s">
        <v>1510</v>
      </c>
      <c r="H33" s="225" t="s">
        <v>1407</v>
      </c>
      <c r="I33" s="222" t="s">
        <v>1501</v>
      </c>
    </row>
    <row r="34" spans="1:10" hidden="1">
      <c r="A34" s="224" t="s">
        <v>1425</v>
      </c>
      <c r="B34" s="224" t="s">
        <v>1496</v>
      </c>
      <c r="C34" s="224" t="s">
        <v>1440</v>
      </c>
      <c r="D34" s="224" t="s">
        <v>1512</v>
      </c>
      <c r="E34" s="224" t="s">
        <v>1509</v>
      </c>
      <c r="F34" s="224" t="s">
        <v>97</v>
      </c>
      <c r="G34" s="225" t="s">
        <v>1510</v>
      </c>
      <c r="H34" s="225" t="s">
        <v>1407</v>
      </c>
      <c r="I34" s="222" t="s">
        <v>1501</v>
      </c>
    </row>
    <row r="35" spans="1:10" hidden="1">
      <c r="A35" s="224" t="s">
        <v>1425</v>
      </c>
      <c r="B35" s="224" t="s">
        <v>1496</v>
      </c>
      <c r="C35" s="224" t="s">
        <v>1440</v>
      </c>
      <c r="D35" s="224" t="s">
        <v>1513</v>
      </c>
      <c r="E35" s="224" t="s">
        <v>1509</v>
      </c>
      <c r="F35" s="224" t="s">
        <v>97</v>
      </c>
      <c r="G35" s="225" t="s">
        <v>1510</v>
      </c>
      <c r="H35" s="225" t="s">
        <v>1407</v>
      </c>
      <c r="I35" s="222" t="s">
        <v>1501</v>
      </c>
    </row>
    <row r="36" spans="1:10" hidden="1">
      <c r="A36" s="224" t="s">
        <v>1425</v>
      </c>
      <c r="B36" s="224" t="s">
        <v>1496</v>
      </c>
      <c r="C36" s="224" t="s">
        <v>1440</v>
      </c>
      <c r="D36" s="224" t="s">
        <v>1514</v>
      </c>
      <c r="E36" s="224" t="s">
        <v>1509</v>
      </c>
      <c r="F36" s="224" t="s">
        <v>97</v>
      </c>
      <c r="G36" s="225" t="s">
        <v>1510</v>
      </c>
      <c r="H36" s="225" t="s">
        <v>1407</v>
      </c>
      <c r="I36" s="222" t="s">
        <v>1501</v>
      </c>
    </row>
    <row r="37" spans="1:10" hidden="1">
      <c r="A37" s="224" t="s">
        <v>1425</v>
      </c>
      <c r="B37" s="224" t="s">
        <v>1496</v>
      </c>
      <c r="C37" s="224" t="s">
        <v>1440</v>
      </c>
      <c r="D37" s="224" t="s">
        <v>1515</v>
      </c>
      <c r="E37" s="224" t="s">
        <v>1509</v>
      </c>
      <c r="F37" s="224" t="s">
        <v>97</v>
      </c>
      <c r="G37" s="225" t="s">
        <v>1510</v>
      </c>
      <c r="H37" s="225" t="s">
        <v>1407</v>
      </c>
      <c r="I37" s="222" t="s">
        <v>1434</v>
      </c>
    </row>
    <row r="38" spans="1:10" hidden="1">
      <c r="A38" s="224" t="s">
        <v>1425</v>
      </c>
      <c r="B38" s="224" t="s">
        <v>1496</v>
      </c>
      <c r="C38" s="224" t="s">
        <v>1440</v>
      </c>
      <c r="D38" s="230" t="s">
        <v>1516</v>
      </c>
      <c r="E38" s="224" t="s">
        <v>1509</v>
      </c>
      <c r="F38" s="224" t="s">
        <v>97</v>
      </c>
      <c r="G38" s="225" t="s">
        <v>1510</v>
      </c>
      <c r="H38" s="225" t="s">
        <v>1407</v>
      </c>
      <c r="I38" s="222" t="s">
        <v>1501</v>
      </c>
    </row>
    <row r="39" spans="1:10" hidden="1">
      <c r="A39" s="224" t="s">
        <v>1425</v>
      </c>
      <c r="B39" s="224" t="s">
        <v>1496</v>
      </c>
      <c r="C39" s="224" t="s">
        <v>1440</v>
      </c>
      <c r="D39" s="230" t="s">
        <v>1517</v>
      </c>
      <c r="E39" s="224" t="s">
        <v>1509</v>
      </c>
      <c r="F39" s="224" t="s">
        <v>97</v>
      </c>
      <c r="G39" s="225" t="s">
        <v>1510</v>
      </c>
      <c r="H39" s="225" t="s">
        <v>1407</v>
      </c>
      <c r="I39" s="222" t="s">
        <v>1501</v>
      </c>
    </row>
    <row r="40" spans="1:10" ht="22.9" hidden="1" customHeight="1">
      <c r="A40" s="224" t="s">
        <v>1425</v>
      </c>
      <c r="B40" s="224" t="s">
        <v>1496</v>
      </c>
      <c r="C40" s="224" t="s">
        <v>1440</v>
      </c>
      <c r="D40" s="224" t="s">
        <v>1518</v>
      </c>
      <c r="E40" s="224" t="s">
        <v>1509</v>
      </c>
      <c r="F40" s="224" t="s">
        <v>97</v>
      </c>
      <c r="G40" s="225" t="s">
        <v>1510</v>
      </c>
      <c r="H40" s="225" t="s">
        <v>1407</v>
      </c>
      <c r="I40" s="222" t="s">
        <v>1519</v>
      </c>
    </row>
    <row r="41" spans="1:10" ht="52.9" hidden="1">
      <c r="A41" s="238" t="s">
        <v>1520</v>
      </c>
      <c r="B41" s="238" t="s">
        <v>1521</v>
      </c>
      <c r="C41" s="238" t="s">
        <v>1521</v>
      </c>
      <c r="D41" s="225"/>
      <c r="E41" s="238" t="s">
        <v>1521</v>
      </c>
      <c r="F41" s="227" t="s">
        <v>103</v>
      </c>
      <c r="G41" s="225"/>
      <c r="H41" s="227" t="s">
        <v>1412</v>
      </c>
      <c r="I41" s="228" t="s">
        <v>1418</v>
      </c>
    </row>
    <row r="42" spans="1:10" hidden="1">
      <c r="A42" s="224" t="s">
        <v>1425</v>
      </c>
      <c r="B42" s="224" t="s">
        <v>1522</v>
      </c>
      <c r="C42" s="224" t="s">
        <v>1522</v>
      </c>
      <c r="D42" s="224" t="s">
        <v>1523</v>
      </c>
      <c r="E42" s="224" t="s">
        <v>1524</v>
      </c>
      <c r="F42" s="224" t="s">
        <v>97</v>
      </c>
      <c r="G42" s="225" t="s">
        <v>1525</v>
      </c>
      <c r="H42" s="225" t="s">
        <v>1407</v>
      </c>
      <c r="I42" s="222"/>
    </row>
    <row r="43" spans="1:10" hidden="1">
      <c r="A43" s="224" t="s">
        <v>1425</v>
      </c>
      <c r="B43" s="224" t="s">
        <v>1522</v>
      </c>
      <c r="C43" s="224" t="s">
        <v>1522</v>
      </c>
      <c r="D43" s="224" t="s">
        <v>1526</v>
      </c>
      <c r="E43" s="224" t="s">
        <v>1524</v>
      </c>
      <c r="F43" s="224" t="s">
        <v>97</v>
      </c>
      <c r="G43" s="225" t="s">
        <v>1525</v>
      </c>
      <c r="H43" s="225" t="s">
        <v>1407</v>
      </c>
      <c r="I43" s="222"/>
    </row>
    <row r="44" spans="1:10" ht="39.6" hidden="1">
      <c r="A44" s="224" t="s">
        <v>1425</v>
      </c>
      <c r="B44" s="224" t="s">
        <v>1527</v>
      </c>
      <c r="C44" s="224" t="s">
        <v>1527</v>
      </c>
      <c r="D44" s="224" t="s">
        <v>1528</v>
      </c>
      <c r="E44" s="224" t="s">
        <v>1529</v>
      </c>
      <c r="F44" s="224" t="s">
        <v>97</v>
      </c>
      <c r="G44" s="225" t="s">
        <v>1530</v>
      </c>
      <c r="H44" s="225" t="s">
        <v>1407</v>
      </c>
      <c r="I44" s="222" t="s">
        <v>1531</v>
      </c>
      <c r="J44" s="239"/>
    </row>
    <row r="45" spans="1:10" ht="39.6" hidden="1">
      <c r="A45" s="224" t="s">
        <v>1425</v>
      </c>
      <c r="B45" s="224" t="s">
        <v>1527</v>
      </c>
      <c r="C45" s="224" t="s">
        <v>1527</v>
      </c>
      <c r="D45" s="224" t="s">
        <v>1532</v>
      </c>
      <c r="E45" s="224" t="s">
        <v>1529</v>
      </c>
      <c r="F45" s="224" t="s">
        <v>97</v>
      </c>
      <c r="G45" s="225" t="s">
        <v>1530</v>
      </c>
      <c r="H45" s="225" t="s">
        <v>1407</v>
      </c>
      <c r="I45" s="222" t="s">
        <v>1531</v>
      </c>
      <c r="J45" s="239"/>
    </row>
    <row r="46" spans="1:10" ht="52.9" hidden="1">
      <c r="A46" s="229" t="s">
        <v>1414</v>
      </c>
      <c r="B46" s="229" t="s">
        <v>1533</v>
      </c>
      <c r="C46" s="229" t="s">
        <v>1533</v>
      </c>
      <c r="D46" s="230"/>
      <c r="E46" s="229" t="s">
        <v>1533</v>
      </c>
      <c r="F46" s="227" t="s">
        <v>103</v>
      </c>
      <c r="G46" s="225" t="s">
        <v>1534</v>
      </c>
      <c r="H46" s="227" t="s">
        <v>1412</v>
      </c>
      <c r="I46" s="228" t="s">
        <v>1418</v>
      </c>
      <c r="J46" s="239"/>
    </row>
    <row r="47" spans="1:10" ht="39.6" hidden="1">
      <c r="A47" s="231" t="s">
        <v>1460</v>
      </c>
      <c r="B47" s="231" t="s">
        <v>1535</v>
      </c>
      <c r="C47" s="225"/>
      <c r="D47" s="225"/>
      <c r="E47" s="231" t="s">
        <v>1535</v>
      </c>
      <c r="F47" s="227" t="s">
        <v>147</v>
      </c>
      <c r="G47" s="225"/>
      <c r="H47" s="227" t="s">
        <v>1412</v>
      </c>
      <c r="I47" s="222" t="s">
        <v>1462</v>
      </c>
      <c r="J47" s="239"/>
    </row>
    <row r="48" spans="1:10" ht="39.6" hidden="1">
      <c r="A48" s="231" t="s">
        <v>1460</v>
      </c>
      <c r="B48" s="231" t="s">
        <v>1536</v>
      </c>
      <c r="C48" s="225"/>
      <c r="D48" s="225"/>
      <c r="E48" s="231" t="s">
        <v>1536</v>
      </c>
      <c r="F48" s="227" t="s">
        <v>147</v>
      </c>
      <c r="G48" s="225"/>
      <c r="H48" s="227" t="s">
        <v>1412</v>
      </c>
      <c r="I48" s="222" t="s">
        <v>1462</v>
      </c>
      <c r="J48" s="239"/>
    </row>
    <row r="49" spans="1:10" ht="52.9" hidden="1">
      <c r="A49" s="233" t="s">
        <v>1537</v>
      </c>
      <c r="B49" s="233" t="s">
        <v>1538</v>
      </c>
      <c r="C49" s="225"/>
      <c r="D49" s="225"/>
      <c r="E49" s="233" t="s">
        <v>1538</v>
      </c>
      <c r="F49" s="227" t="s">
        <v>1411</v>
      </c>
      <c r="G49" s="225"/>
      <c r="H49" s="227" t="s">
        <v>1412</v>
      </c>
      <c r="I49" s="228" t="s">
        <v>1413</v>
      </c>
      <c r="J49" s="239"/>
    </row>
    <row r="50" spans="1:10" ht="14.25" customHeight="1">
      <c r="A50" s="238" t="s">
        <v>1539</v>
      </c>
      <c r="B50" s="238" t="s">
        <v>1540</v>
      </c>
      <c r="C50" s="238" t="s">
        <v>1540</v>
      </c>
      <c r="D50" s="225"/>
      <c r="E50" s="238" t="s">
        <v>1540</v>
      </c>
      <c r="F50" s="227" t="s">
        <v>103</v>
      </c>
      <c r="G50" s="225" t="s">
        <v>1541</v>
      </c>
      <c r="H50" s="227" t="s">
        <v>1412</v>
      </c>
      <c r="I50" s="228" t="s">
        <v>1418</v>
      </c>
      <c r="J50" s="240"/>
    </row>
    <row r="51" spans="1:10" hidden="1">
      <c r="A51" s="224" t="s">
        <v>1425</v>
      </c>
      <c r="B51" s="224" t="s">
        <v>1542</v>
      </c>
      <c r="C51" s="224" t="s">
        <v>1543</v>
      </c>
      <c r="D51" s="224" t="s">
        <v>1544</v>
      </c>
      <c r="E51" s="224" t="s">
        <v>1545</v>
      </c>
      <c r="F51" s="224" t="s">
        <v>97</v>
      </c>
      <c r="G51" s="225" t="s">
        <v>1546</v>
      </c>
      <c r="H51" s="225" t="s">
        <v>1407</v>
      </c>
      <c r="I51" s="222"/>
      <c r="J51" s="239"/>
    </row>
    <row r="52" spans="1:10" ht="52.9" hidden="1">
      <c r="A52" s="229" t="s">
        <v>1414</v>
      </c>
      <c r="B52" s="229" t="s">
        <v>1547</v>
      </c>
      <c r="C52" s="229" t="s">
        <v>1547</v>
      </c>
      <c r="D52" s="227"/>
      <c r="E52" s="229" t="s">
        <v>1547</v>
      </c>
      <c r="F52" s="227" t="s">
        <v>103</v>
      </c>
      <c r="G52" s="225" t="s">
        <v>1548</v>
      </c>
      <c r="H52" s="227" t="s">
        <v>1412</v>
      </c>
      <c r="I52" s="228" t="s">
        <v>1418</v>
      </c>
      <c r="J52" s="239"/>
    </row>
    <row r="53" spans="1:10" ht="39.6" hidden="1">
      <c r="A53" s="241" t="s">
        <v>1414</v>
      </c>
      <c r="B53" s="242" t="s">
        <v>1549</v>
      </c>
      <c r="C53" s="242" t="s">
        <v>1549</v>
      </c>
      <c r="D53" s="225"/>
      <c r="E53" s="242" t="s">
        <v>1550</v>
      </c>
      <c r="F53" s="227" t="s">
        <v>147</v>
      </c>
      <c r="G53" s="225" t="s">
        <v>1551</v>
      </c>
      <c r="H53" s="227" t="s">
        <v>1412</v>
      </c>
      <c r="I53" s="222" t="s">
        <v>1462</v>
      </c>
      <c r="J53" s="239"/>
    </row>
    <row r="54" spans="1:10" ht="39.6" hidden="1">
      <c r="A54" s="231" t="s">
        <v>1460</v>
      </c>
      <c r="B54" s="231" t="s">
        <v>1552</v>
      </c>
      <c r="C54" s="225"/>
      <c r="D54" s="225"/>
      <c r="E54" s="231" t="s">
        <v>1552</v>
      </c>
      <c r="F54" s="227" t="s">
        <v>147</v>
      </c>
      <c r="G54" s="225"/>
      <c r="H54" s="227" t="s">
        <v>1412</v>
      </c>
      <c r="I54" s="222" t="s">
        <v>1462</v>
      </c>
      <c r="J54" s="239"/>
    </row>
    <row r="55" spans="1:10" hidden="1">
      <c r="A55" s="224" t="s">
        <v>1425</v>
      </c>
      <c r="B55" s="224" t="s">
        <v>1553</v>
      </c>
      <c r="C55" s="224" t="s">
        <v>1554</v>
      </c>
      <c r="D55" s="224"/>
      <c r="E55" s="224" t="s">
        <v>1555</v>
      </c>
      <c r="F55" s="224" t="s">
        <v>97</v>
      </c>
      <c r="G55" s="225"/>
      <c r="H55" s="225" t="s">
        <v>1407</v>
      </c>
      <c r="I55" s="222"/>
      <c r="J55" s="239"/>
    </row>
    <row r="56" spans="1:10">
      <c r="A56" s="224" t="s">
        <v>1425</v>
      </c>
      <c r="B56" s="224" t="s">
        <v>1556</v>
      </c>
      <c r="C56" s="224" t="s">
        <v>1540</v>
      </c>
      <c r="D56" s="224" t="s">
        <v>1557</v>
      </c>
      <c r="E56" s="224" t="s">
        <v>1558</v>
      </c>
      <c r="F56" s="224" t="s">
        <v>97</v>
      </c>
      <c r="G56" s="225" t="s">
        <v>1541</v>
      </c>
      <c r="H56" s="225" t="s">
        <v>1407</v>
      </c>
      <c r="I56" s="222"/>
      <c r="J56" s="239"/>
    </row>
    <row r="57" spans="1:10" hidden="1">
      <c r="A57" s="224" t="s">
        <v>1425</v>
      </c>
      <c r="B57" s="224" t="s">
        <v>1556</v>
      </c>
      <c r="C57" s="224" t="s">
        <v>1559</v>
      </c>
      <c r="D57" s="224" t="s">
        <v>1560</v>
      </c>
      <c r="E57" s="224" t="s">
        <v>1561</v>
      </c>
      <c r="F57" s="224" t="s">
        <v>97</v>
      </c>
      <c r="G57" s="225" t="s">
        <v>1562</v>
      </c>
      <c r="H57" s="225" t="s">
        <v>1407</v>
      </c>
      <c r="I57" s="222"/>
      <c r="J57" s="239"/>
    </row>
    <row r="58" spans="1:10" hidden="1">
      <c r="A58" s="224" t="s">
        <v>1425</v>
      </c>
      <c r="B58" s="224" t="s">
        <v>1556</v>
      </c>
      <c r="C58" s="224" t="s">
        <v>1563</v>
      </c>
      <c r="D58" s="224" t="s">
        <v>1564</v>
      </c>
      <c r="E58" s="224" t="s">
        <v>1565</v>
      </c>
      <c r="F58" s="224" t="s">
        <v>97</v>
      </c>
      <c r="G58" s="225"/>
      <c r="H58" s="225" t="s">
        <v>1407</v>
      </c>
      <c r="I58" s="222"/>
      <c r="J58" s="239"/>
    </row>
    <row r="59" spans="1:10" ht="52.9" hidden="1">
      <c r="A59" s="230" t="s">
        <v>1414</v>
      </c>
      <c r="B59" s="230" t="s">
        <v>1566</v>
      </c>
      <c r="C59" s="230" t="s">
        <v>1566</v>
      </c>
      <c r="D59" s="230"/>
      <c r="E59" s="230" t="s">
        <v>1566</v>
      </c>
      <c r="F59" s="227" t="s">
        <v>103</v>
      </c>
      <c r="G59" s="225" t="s">
        <v>1567</v>
      </c>
      <c r="H59" s="227" t="s">
        <v>1412</v>
      </c>
      <c r="I59" s="228" t="s">
        <v>1418</v>
      </c>
      <c r="J59" s="239"/>
    </row>
    <row r="60" spans="1:10" ht="27" hidden="1" customHeight="1">
      <c r="A60" s="230" t="s">
        <v>1414</v>
      </c>
      <c r="B60" s="230" t="s">
        <v>1568</v>
      </c>
      <c r="C60" s="230" t="s">
        <v>1568</v>
      </c>
      <c r="D60" s="227"/>
      <c r="E60" s="230" t="s">
        <v>1568</v>
      </c>
      <c r="F60" s="227" t="s">
        <v>103</v>
      </c>
      <c r="G60" s="225" t="s">
        <v>1569</v>
      </c>
      <c r="H60" s="227" t="s">
        <v>1412</v>
      </c>
      <c r="I60" s="228" t="s">
        <v>1418</v>
      </c>
    </row>
    <row r="61" spans="1:10" hidden="1">
      <c r="A61" s="224" t="s">
        <v>1425</v>
      </c>
      <c r="B61" s="224" t="s">
        <v>1570</v>
      </c>
      <c r="C61" s="224" t="s">
        <v>1571</v>
      </c>
      <c r="D61" s="224" t="s">
        <v>1572</v>
      </c>
      <c r="E61" s="224" t="s">
        <v>1573</v>
      </c>
      <c r="F61" s="224" t="s">
        <v>97</v>
      </c>
      <c r="G61" s="225" t="s">
        <v>1574</v>
      </c>
      <c r="H61" s="225" t="s">
        <v>1407</v>
      </c>
      <c r="I61" s="222"/>
    </row>
    <row r="62" spans="1:10" hidden="1">
      <c r="A62" s="224" t="s">
        <v>1425</v>
      </c>
      <c r="B62" s="224" t="s">
        <v>1570</v>
      </c>
      <c r="C62" s="224" t="s">
        <v>1575</v>
      </c>
      <c r="D62" s="224" t="s">
        <v>1576</v>
      </c>
      <c r="E62" s="224" t="s">
        <v>132</v>
      </c>
      <c r="F62" s="224" t="s">
        <v>97</v>
      </c>
      <c r="G62" s="225" t="s">
        <v>133</v>
      </c>
      <c r="H62" s="225" t="s">
        <v>1407</v>
      </c>
      <c r="I62" s="222" t="s">
        <v>1577</v>
      </c>
    </row>
    <row r="63" spans="1:10" hidden="1">
      <c r="A63" s="224" t="s">
        <v>1425</v>
      </c>
      <c r="B63" s="224" t="s">
        <v>1570</v>
      </c>
      <c r="C63" s="224" t="s">
        <v>1575</v>
      </c>
      <c r="D63" s="224" t="s">
        <v>1578</v>
      </c>
      <c r="E63" s="224" t="s">
        <v>132</v>
      </c>
      <c r="F63" s="224" t="s">
        <v>97</v>
      </c>
      <c r="G63" s="225" t="s">
        <v>133</v>
      </c>
      <c r="H63" s="225" t="s">
        <v>1407</v>
      </c>
      <c r="I63" s="222" t="s">
        <v>1577</v>
      </c>
    </row>
    <row r="64" spans="1:10" ht="52.9" hidden="1">
      <c r="A64" s="226" t="s">
        <v>1579</v>
      </c>
      <c r="B64" s="243" t="s">
        <v>1580</v>
      </c>
      <c r="C64" s="225"/>
      <c r="D64" s="225"/>
      <c r="E64" s="243" t="s">
        <v>1580</v>
      </c>
      <c r="F64" s="227" t="s">
        <v>1411</v>
      </c>
      <c r="G64" s="225"/>
      <c r="H64" s="227" t="s">
        <v>1412</v>
      </c>
      <c r="I64" s="228" t="s">
        <v>1413</v>
      </c>
    </row>
    <row r="65" spans="1:10" ht="52.9" hidden="1">
      <c r="A65" s="233" t="s">
        <v>1579</v>
      </c>
      <c r="B65" s="233" t="s">
        <v>1580</v>
      </c>
      <c r="C65" s="225"/>
      <c r="D65" s="225"/>
      <c r="E65" s="233" t="s">
        <v>1580</v>
      </c>
      <c r="F65" s="227" t="s">
        <v>1411</v>
      </c>
      <c r="G65" s="225"/>
      <c r="H65" s="227" t="s">
        <v>1412</v>
      </c>
      <c r="I65" s="228" t="s">
        <v>1413</v>
      </c>
    </row>
    <row r="66" spans="1:10" hidden="1">
      <c r="A66" s="224" t="s">
        <v>1402</v>
      </c>
      <c r="B66" s="224" t="s">
        <v>1581</v>
      </c>
      <c r="C66" s="224" t="s">
        <v>1581</v>
      </c>
      <c r="D66" s="225"/>
      <c r="E66" s="224" t="s">
        <v>151</v>
      </c>
      <c r="F66" s="224" t="s">
        <v>97</v>
      </c>
      <c r="G66" s="225" t="s">
        <v>152</v>
      </c>
      <c r="H66" s="225" t="s">
        <v>1407</v>
      </c>
      <c r="I66" s="244" t="s">
        <v>1582</v>
      </c>
    </row>
    <row r="67" spans="1:10" hidden="1">
      <c r="A67" s="224" t="s">
        <v>1452</v>
      </c>
      <c r="B67" s="224" t="s">
        <v>1583</v>
      </c>
      <c r="C67" s="224" t="s">
        <v>1583</v>
      </c>
      <c r="D67" s="224" t="s">
        <v>1584</v>
      </c>
      <c r="E67" s="224" t="s">
        <v>1585</v>
      </c>
      <c r="F67" s="224" t="s">
        <v>97</v>
      </c>
      <c r="G67" s="225"/>
      <c r="H67" s="225" t="s">
        <v>1407</v>
      </c>
      <c r="I67" s="222" t="s">
        <v>1586</v>
      </c>
    </row>
    <row r="68" spans="1:10" hidden="1">
      <c r="A68" s="224" t="s">
        <v>1452</v>
      </c>
      <c r="B68" s="224" t="s">
        <v>1583</v>
      </c>
      <c r="C68" s="224" t="s">
        <v>1583</v>
      </c>
      <c r="D68" s="224" t="s">
        <v>1587</v>
      </c>
      <c r="E68" s="224" t="s">
        <v>1588</v>
      </c>
      <c r="F68" s="224" t="s">
        <v>97</v>
      </c>
      <c r="G68" s="225"/>
      <c r="H68" s="225" t="s">
        <v>1407</v>
      </c>
      <c r="I68" s="222"/>
    </row>
    <row r="69" spans="1:10" ht="39.6" hidden="1">
      <c r="A69" s="231" t="s">
        <v>1460</v>
      </c>
      <c r="B69" s="231" t="s">
        <v>1589</v>
      </c>
      <c r="C69" s="225"/>
      <c r="D69" s="225"/>
      <c r="E69" s="231" t="s">
        <v>1589</v>
      </c>
      <c r="F69" s="227" t="s">
        <v>147</v>
      </c>
      <c r="G69" s="225"/>
      <c r="H69" s="227" t="s">
        <v>1412</v>
      </c>
      <c r="I69" s="222" t="s">
        <v>1462</v>
      </c>
    </row>
    <row r="70" spans="1:10" ht="39.6" hidden="1">
      <c r="A70" s="231" t="s">
        <v>1460</v>
      </c>
      <c r="B70" s="231" t="s">
        <v>1589</v>
      </c>
      <c r="C70" s="225"/>
      <c r="D70" s="225"/>
      <c r="E70" s="231" t="s">
        <v>1589</v>
      </c>
      <c r="F70" s="227" t="s">
        <v>147</v>
      </c>
      <c r="G70" s="225"/>
      <c r="H70" s="227" t="s">
        <v>1412</v>
      </c>
      <c r="I70" s="222" t="s">
        <v>1462</v>
      </c>
    </row>
    <row r="71" spans="1:10" hidden="1">
      <c r="A71" s="224" t="s">
        <v>1425</v>
      </c>
      <c r="B71" s="224" t="s">
        <v>1590</v>
      </c>
      <c r="C71" s="224" t="s">
        <v>1590</v>
      </c>
      <c r="D71" s="224" t="s">
        <v>1591</v>
      </c>
      <c r="E71" s="224" t="s">
        <v>1592</v>
      </c>
      <c r="F71" s="224" t="s">
        <v>97</v>
      </c>
      <c r="G71" s="225" t="s">
        <v>1593</v>
      </c>
      <c r="H71" s="225" t="s">
        <v>1407</v>
      </c>
      <c r="I71" s="222" t="s">
        <v>1594</v>
      </c>
    </row>
    <row r="72" spans="1:10" hidden="1">
      <c r="A72" s="224" t="s">
        <v>1425</v>
      </c>
      <c r="B72" s="224" t="s">
        <v>1595</v>
      </c>
      <c r="C72" s="224" t="s">
        <v>1596</v>
      </c>
      <c r="D72" s="224" t="s">
        <v>1597</v>
      </c>
      <c r="E72" s="224" t="s">
        <v>97</v>
      </c>
      <c r="F72" s="224" t="s">
        <v>97</v>
      </c>
      <c r="G72" s="225" t="s">
        <v>96</v>
      </c>
      <c r="H72" s="225" t="s">
        <v>1407</v>
      </c>
      <c r="I72" s="222"/>
    </row>
    <row r="73" spans="1:10" hidden="1">
      <c r="A73" s="224" t="s">
        <v>1425</v>
      </c>
      <c r="B73" s="224" t="s">
        <v>1595</v>
      </c>
      <c r="C73" s="224" t="s">
        <v>1598</v>
      </c>
      <c r="D73" s="224" t="s">
        <v>1599</v>
      </c>
      <c r="E73" s="224" t="s">
        <v>192</v>
      </c>
      <c r="F73" s="224" t="s">
        <v>97</v>
      </c>
      <c r="G73" s="225" t="s">
        <v>193</v>
      </c>
      <c r="H73" s="225" t="s">
        <v>1407</v>
      </c>
      <c r="I73" s="222"/>
    </row>
    <row r="74" spans="1:10" hidden="1">
      <c r="A74" s="224" t="s">
        <v>1425</v>
      </c>
      <c r="B74" s="224" t="s">
        <v>1600</v>
      </c>
      <c r="C74" s="224" t="s">
        <v>1601</v>
      </c>
      <c r="D74" s="224" t="s">
        <v>1602</v>
      </c>
      <c r="E74" s="224" t="s">
        <v>1603</v>
      </c>
      <c r="F74" s="224" t="s">
        <v>97</v>
      </c>
      <c r="G74" s="225" t="s">
        <v>1604</v>
      </c>
      <c r="H74" s="225" t="s">
        <v>1407</v>
      </c>
      <c r="I74" s="245"/>
    </row>
    <row r="75" spans="1:10" hidden="1">
      <c r="A75" s="224" t="s">
        <v>1425</v>
      </c>
      <c r="B75" s="224" t="s">
        <v>1600</v>
      </c>
      <c r="C75" s="224" t="s">
        <v>1605</v>
      </c>
      <c r="D75" s="224"/>
      <c r="E75" s="224" t="s">
        <v>1606</v>
      </c>
      <c r="F75" s="224" t="s">
        <v>97</v>
      </c>
      <c r="G75" s="225" t="s">
        <v>1607</v>
      </c>
      <c r="H75" s="225" t="s">
        <v>1407</v>
      </c>
      <c r="I75" s="245"/>
    </row>
    <row r="76" spans="1:10" hidden="1">
      <c r="A76" s="224" t="s">
        <v>1425</v>
      </c>
      <c r="B76" s="224" t="s">
        <v>1600</v>
      </c>
      <c r="C76" s="224" t="s">
        <v>1608</v>
      </c>
      <c r="D76" s="224" t="s">
        <v>1609</v>
      </c>
      <c r="E76" s="224" t="s">
        <v>1610</v>
      </c>
      <c r="F76" s="224" t="s">
        <v>97</v>
      </c>
      <c r="G76" s="225" t="s">
        <v>1611</v>
      </c>
      <c r="H76" s="225" t="s">
        <v>1407</v>
      </c>
      <c r="I76" s="245"/>
      <c r="J76" s="240"/>
    </row>
    <row r="77" spans="1:10" ht="52.9" hidden="1">
      <c r="A77" s="229" t="s">
        <v>1414</v>
      </c>
      <c r="B77" s="229" t="s">
        <v>1612</v>
      </c>
      <c r="C77" s="229" t="s">
        <v>1612</v>
      </c>
      <c r="D77" s="227"/>
      <c r="E77" s="229" t="s">
        <v>1612</v>
      </c>
      <c r="F77" s="227" t="s">
        <v>103</v>
      </c>
      <c r="G77" s="225" t="s">
        <v>1613</v>
      </c>
      <c r="H77" s="227" t="s">
        <v>1412</v>
      </c>
      <c r="I77" s="228" t="s">
        <v>1418</v>
      </c>
      <c r="J77" s="239"/>
    </row>
    <row r="78" spans="1:10" hidden="1">
      <c r="A78" s="224" t="s">
        <v>1425</v>
      </c>
      <c r="B78" s="224" t="s">
        <v>1614</v>
      </c>
      <c r="C78" s="224" t="s">
        <v>1615</v>
      </c>
      <c r="D78" s="224" t="s">
        <v>1616</v>
      </c>
      <c r="E78" s="224" t="s">
        <v>1617</v>
      </c>
      <c r="F78" s="224" t="s">
        <v>97</v>
      </c>
      <c r="G78" s="225"/>
      <c r="H78" s="225" t="s">
        <v>1407</v>
      </c>
      <c r="I78" s="245"/>
      <c r="J78" s="239"/>
    </row>
    <row r="79" spans="1:10" ht="52.9" hidden="1">
      <c r="A79" s="238" t="s">
        <v>1414</v>
      </c>
      <c r="B79" s="238" t="s">
        <v>1618</v>
      </c>
      <c r="C79" s="238" t="s">
        <v>1618</v>
      </c>
      <c r="D79" s="227"/>
      <c r="E79" s="238" t="s">
        <v>1618</v>
      </c>
      <c r="F79" s="227" t="s">
        <v>103</v>
      </c>
      <c r="G79" s="225" t="s">
        <v>1619</v>
      </c>
      <c r="H79" s="227" t="s">
        <v>1412</v>
      </c>
      <c r="I79" s="228" t="s">
        <v>1418</v>
      </c>
      <c r="J79" s="239"/>
    </row>
    <row r="80" spans="1:10" ht="52.9" hidden="1">
      <c r="A80" s="235" t="s">
        <v>1620</v>
      </c>
      <c r="B80" s="235" t="s">
        <v>1621</v>
      </c>
      <c r="C80" s="225"/>
      <c r="D80" s="225"/>
      <c r="E80" s="235" t="s">
        <v>1621</v>
      </c>
      <c r="F80" s="227" t="s">
        <v>1411</v>
      </c>
      <c r="G80" s="225" t="s">
        <v>1622</v>
      </c>
      <c r="H80" s="227" t="s">
        <v>1412</v>
      </c>
      <c r="I80" s="228" t="s">
        <v>1413</v>
      </c>
      <c r="J80" s="239"/>
    </row>
    <row r="81" spans="1:10" ht="52.9" hidden="1">
      <c r="A81" s="246" t="s">
        <v>1623</v>
      </c>
      <c r="B81" s="229" t="s">
        <v>1624</v>
      </c>
      <c r="C81" s="229" t="s">
        <v>1624</v>
      </c>
      <c r="D81" s="227"/>
      <c r="E81" s="229" t="s">
        <v>1625</v>
      </c>
      <c r="F81" s="227" t="s">
        <v>103</v>
      </c>
      <c r="G81" s="225" t="s">
        <v>1626</v>
      </c>
      <c r="H81" s="227" t="s">
        <v>1412</v>
      </c>
      <c r="I81" s="228" t="s">
        <v>1418</v>
      </c>
      <c r="J81" s="239"/>
    </row>
    <row r="82" spans="1:10" ht="52.9" hidden="1">
      <c r="A82" s="226" t="s">
        <v>1627</v>
      </c>
      <c r="B82" s="226" t="s">
        <v>1628</v>
      </c>
      <c r="C82" s="225"/>
      <c r="D82" s="225"/>
      <c r="E82" s="226" t="s">
        <v>1628</v>
      </c>
      <c r="F82" s="227" t="s">
        <v>1411</v>
      </c>
      <c r="G82" s="225" t="s">
        <v>1629</v>
      </c>
      <c r="H82" s="227" t="s">
        <v>1412</v>
      </c>
      <c r="I82" s="222" t="s">
        <v>1413</v>
      </c>
      <c r="J82" s="239"/>
    </row>
    <row r="83" spans="1:10" ht="52.9" hidden="1">
      <c r="A83" s="238" t="s">
        <v>1630</v>
      </c>
      <c r="B83" s="238" t="s">
        <v>1631</v>
      </c>
      <c r="C83" s="238" t="s">
        <v>1631</v>
      </c>
      <c r="D83" s="225"/>
      <c r="E83" s="238" t="s">
        <v>1631</v>
      </c>
      <c r="F83" s="227" t="s">
        <v>103</v>
      </c>
      <c r="G83" s="225" t="s">
        <v>1632</v>
      </c>
      <c r="H83" s="227" t="s">
        <v>1412</v>
      </c>
      <c r="I83" s="228" t="s">
        <v>1418</v>
      </c>
      <c r="J83" s="239"/>
    </row>
    <row r="84" spans="1:10" ht="39.6" hidden="1">
      <c r="A84" s="231" t="s">
        <v>1460</v>
      </c>
      <c r="B84" s="231" t="s">
        <v>1633</v>
      </c>
      <c r="C84" s="225"/>
      <c r="D84" s="225"/>
      <c r="E84" s="231" t="s">
        <v>1633</v>
      </c>
      <c r="F84" s="227" t="s">
        <v>147</v>
      </c>
      <c r="G84" s="225"/>
      <c r="H84" s="227" t="s">
        <v>1412</v>
      </c>
      <c r="I84" s="222" t="s">
        <v>1462</v>
      </c>
      <c r="J84" s="239"/>
    </row>
    <row r="85" spans="1:10" ht="26.45" hidden="1">
      <c r="A85" s="231" t="s">
        <v>1460</v>
      </c>
      <c r="B85" s="231" t="s">
        <v>1634</v>
      </c>
      <c r="C85" s="225"/>
      <c r="D85" s="225"/>
      <c r="E85" s="231" t="s">
        <v>1634</v>
      </c>
      <c r="F85" s="227" t="s">
        <v>147</v>
      </c>
      <c r="G85" s="225"/>
      <c r="H85" s="227" t="s">
        <v>1412</v>
      </c>
      <c r="I85" s="222" t="s">
        <v>1635</v>
      </c>
      <c r="J85" s="239"/>
    </row>
    <row r="86" spans="1:10" hidden="1">
      <c r="A86" s="247" t="s">
        <v>1481</v>
      </c>
      <c r="B86" s="247" t="s">
        <v>1636</v>
      </c>
      <c r="C86" s="247" t="s">
        <v>1636</v>
      </c>
      <c r="D86" s="225"/>
      <c r="E86" s="247" t="s">
        <v>1636</v>
      </c>
      <c r="F86" s="227" t="s">
        <v>114</v>
      </c>
      <c r="G86" s="225" t="s">
        <v>1637</v>
      </c>
      <c r="H86" s="227" t="s">
        <v>1412</v>
      </c>
      <c r="I86" s="222"/>
      <c r="J86" s="239"/>
    </row>
    <row r="87" spans="1:10" ht="52.9" hidden="1">
      <c r="A87" s="229" t="s">
        <v>1520</v>
      </c>
      <c r="B87" s="229" t="s">
        <v>1638</v>
      </c>
      <c r="C87" s="229" t="s">
        <v>1638</v>
      </c>
      <c r="D87" s="227"/>
      <c r="E87" s="229" t="s">
        <v>1638</v>
      </c>
      <c r="F87" s="227" t="s">
        <v>103</v>
      </c>
      <c r="G87" s="225" t="s">
        <v>1639</v>
      </c>
      <c r="H87" s="227" t="s">
        <v>1412</v>
      </c>
      <c r="I87" s="228" t="s">
        <v>1418</v>
      </c>
      <c r="J87" s="239"/>
    </row>
    <row r="88" spans="1:10" ht="52.9" hidden="1">
      <c r="A88" s="248" t="s">
        <v>1630</v>
      </c>
      <c r="B88" s="248" t="s">
        <v>1640</v>
      </c>
      <c r="C88" s="248" t="s">
        <v>1640</v>
      </c>
      <c r="D88" s="227"/>
      <c r="E88" s="248" t="s">
        <v>1640</v>
      </c>
      <c r="F88" s="227" t="s">
        <v>103</v>
      </c>
      <c r="G88" s="225" t="s">
        <v>1641</v>
      </c>
      <c r="H88" s="227" t="s">
        <v>1412</v>
      </c>
      <c r="I88" s="228" t="s">
        <v>1418</v>
      </c>
      <c r="J88" s="239"/>
    </row>
    <row r="89" spans="1:10" hidden="1">
      <c r="A89" s="224" t="s">
        <v>1402</v>
      </c>
      <c r="B89" s="224" t="s">
        <v>1642</v>
      </c>
      <c r="C89" s="224" t="s">
        <v>1642</v>
      </c>
      <c r="D89" s="224" t="s">
        <v>1643</v>
      </c>
      <c r="E89" s="224" t="s">
        <v>1644</v>
      </c>
      <c r="F89" s="224" t="s">
        <v>97</v>
      </c>
      <c r="G89" s="225" t="s">
        <v>1645</v>
      </c>
      <c r="H89" s="225" t="s">
        <v>1407</v>
      </c>
      <c r="I89" s="222"/>
      <c r="J89" s="239"/>
    </row>
    <row r="90" spans="1:10" hidden="1">
      <c r="A90" s="224" t="s">
        <v>1425</v>
      </c>
      <c r="B90" s="224" t="s">
        <v>1646</v>
      </c>
      <c r="C90" s="224" t="s">
        <v>1646</v>
      </c>
      <c r="D90" s="224" t="s">
        <v>1647</v>
      </c>
      <c r="E90" s="224" t="s">
        <v>1648</v>
      </c>
      <c r="F90" s="224" t="s">
        <v>97</v>
      </c>
      <c r="G90" s="225" t="s">
        <v>1649</v>
      </c>
      <c r="H90" s="225" t="s">
        <v>1407</v>
      </c>
      <c r="I90" s="245"/>
      <c r="J90" s="239"/>
    </row>
    <row r="91" spans="1:10" hidden="1">
      <c r="A91" s="224" t="s">
        <v>1425</v>
      </c>
      <c r="B91" s="224" t="s">
        <v>1650</v>
      </c>
      <c r="C91" s="224" t="s">
        <v>1650</v>
      </c>
      <c r="D91" s="224" t="s">
        <v>1651</v>
      </c>
      <c r="E91" s="224" t="s">
        <v>1652</v>
      </c>
      <c r="F91" s="224" t="s">
        <v>97</v>
      </c>
      <c r="G91" s="225"/>
      <c r="H91" s="225" t="s">
        <v>1407</v>
      </c>
      <c r="I91" s="245"/>
      <c r="J91" s="239"/>
    </row>
    <row r="92" spans="1:10" hidden="1">
      <c r="A92" s="224" t="s">
        <v>1425</v>
      </c>
      <c r="B92" s="224" t="s">
        <v>1650</v>
      </c>
      <c r="C92" s="224" t="s">
        <v>1650</v>
      </c>
      <c r="D92" s="224" t="s">
        <v>1653</v>
      </c>
      <c r="E92" s="224" t="s">
        <v>1652</v>
      </c>
      <c r="F92" s="224" t="s">
        <v>97</v>
      </c>
      <c r="G92" s="225"/>
      <c r="H92" s="225" t="s">
        <v>1407</v>
      </c>
      <c r="I92" s="249"/>
    </row>
    <row r="93" spans="1:10" hidden="1">
      <c r="A93" s="224" t="s">
        <v>1425</v>
      </c>
      <c r="B93" s="224" t="s">
        <v>1654</v>
      </c>
      <c r="C93" s="224" t="s">
        <v>1654</v>
      </c>
      <c r="D93" s="224"/>
      <c r="E93" s="224" t="s">
        <v>1655</v>
      </c>
      <c r="F93" s="224" t="s">
        <v>97</v>
      </c>
      <c r="G93" s="225"/>
      <c r="H93" s="225" t="s">
        <v>1407</v>
      </c>
      <c r="I93" s="245" t="s">
        <v>1656</v>
      </c>
    </row>
    <row r="94" spans="1:10" ht="52.9" hidden="1">
      <c r="A94" s="230" t="s">
        <v>1414</v>
      </c>
      <c r="B94" s="230" t="s">
        <v>1657</v>
      </c>
      <c r="C94" s="230" t="s">
        <v>1657</v>
      </c>
      <c r="D94" s="227"/>
      <c r="E94" s="230" t="s">
        <v>1657</v>
      </c>
      <c r="F94" s="227" t="s">
        <v>103</v>
      </c>
      <c r="G94" s="225" t="s">
        <v>1658</v>
      </c>
      <c r="H94" s="227" t="s">
        <v>1412</v>
      </c>
      <c r="I94" s="228" t="s">
        <v>1418</v>
      </c>
    </row>
    <row r="95" spans="1:10" ht="39.6" hidden="1">
      <c r="A95" s="250" t="s">
        <v>1460</v>
      </c>
      <c r="B95" s="250" t="s">
        <v>1659</v>
      </c>
      <c r="C95" s="225"/>
      <c r="D95" s="225"/>
      <c r="E95" s="250" t="s">
        <v>1660</v>
      </c>
      <c r="F95" s="227" t="s">
        <v>147</v>
      </c>
      <c r="G95" s="225" t="s">
        <v>1661</v>
      </c>
      <c r="H95" s="227" t="s">
        <v>1412</v>
      </c>
      <c r="I95" s="222" t="s">
        <v>1462</v>
      </c>
    </row>
    <row r="96" spans="1:10" ht="39.6" hidden="1">
      <c r="A96" s="231" t="s">
        <v>1460</v>
      </c>
      <c r="B96" s="231" t="s">
        <v>1662</v>
      </c>
      <c r="C96" s="225"/>
      <c r="D96" s="225"/>
      <c r="E96" s="231" t="s">
        <v>1662</v>
      </c>
      <c r="F96" s="227" t="s">
        <v>147</v>
      </c>
      <c r="G96" s="225"/>
      <c r="H96" s="227" t="s">
        <v>1412</v>
      </c>
      <c r="I96" s="222" t="s">
        <v>1462</v>
      </c>
    </row>
    <row r="97" spans="1:9" ht="52.9" hidden="1">
      <c r="A97" s="233" t="s">
        <v>1537</v>
      </c>
      <c r="B97" s="233" t="s">
        <v>1663</v>
      </c>
      <c r="C97" s="225"/>
      <c r="D97" s="225" t="s">
        <v>1664</v>
      </c>
      <c r="E97" s="233" t="s">
        <v>1663</v>
      </c>
      <c r="F97" s="227" t="s">
        <v>1411</v>
      </c>
      <c r="G97" s="225" t="s">
        <v>1665</v>
      </c>
      <c r="H97" s="227" t="s">
        <v>1412</v>
      </c>
      <c r="I97" s="228" t="s">
        <v>1413</v>
      </c>
    </row>
    <row r="98" spans="1:9" hidden="1">
      <c r="A98" s="224" t="s">
        <v>1425</v>
      </c>
      <c r="B98" s="224" t="s">
        <v>1666</v>
      </c>
      <c r="C98" s="224" t="s">
        <v>1667</v>
      </c>
      <c r="D98" s="224" t="s">
        <v>1668</v>
      </c>
      <c r="E98" s="224" t="s">
        <v>1669</v>
      </c>
      <c r="F98" s="224" t="s">
        <v>97</v>
      </c>
      <c r="G98" s="225"/>
      <c r="H98" s="225" t="s">
        <v>1407</v>
      </c>
      <c r="I98" s="245"/>
    </row>
    <row r="99" spans="1:9" ht="52.9" hidden="1">
      <c r="A99" s="230" t="s">
        <v>1414</v>
      </c>
      <c r="B99" s="230" t="s">
        <v>1670</v>
      </c>
      <c r="C99" s="230" t="s">
        <v>1670</v>
      </c>
      <c r="D99" s="227"/>
      <c r="E99" s="230" t="s">
        <v>1670</v>
      </c>
      <c r="F99" s="227" t="s">
        <v>103</v>
      </c>
      <c r="G99" s="225" t="s">
        <v>1671</v>
      </c>
      <c r="H99" s="227" t="s">
        <v>1412</v>
      </c>
      <c r="I99" s="228" t="s">
        <v>1418</v>
      </c>
    </row>
    <row r="100" spans="1:9" hidden="1">
      <c r="A100" s="224" t="s">
        <v>1425</v>
      </c>
      <c r="B100" s="230" t="s">
        <v>1672</v>
      </c>
      <c r="C100" s="230" t="s">
        <v>1672</v>
      </c>
      <c r="D100" s="230" t="s">
        <v>1673</v>
      </c>
      <c r="E100" s="230" t="s">
        <v>1672</v>
      </c>
      <c r="F100" s="224" t="s">
        <v>97</v>
      </c>
      <c r="G100" s="225" t="s">
        <v>1674</v>
      </c>
      <c r="H100" s="225" t="s">
        <v>1407</v>
      </c>
      <c r="I100" s="222" t="s">
        <v>1577</v>
      </c>
    </row>
    <row r="101" spans="1:9" hidden="1">
      <c r="A101" s="224" t="s">
        <v>1425</v>
      </c>
      <c r="B101" s="230" t="s">
        <v>1672</v>
      </c>
      <c r="C101" s="230" t="s">
        <v>1672</v>
      </c>
      <c r="D101" s="230" t="s">
        <v>1675</v>
      </c>
      <c r="E101" s="230" t="s">
        <v>1672</v>
      </c>
      <c r="F101" s="224" t="s">
        <v>97</v>
      </c>
      <c r="G101" s="225" t="s">
        <v>1674</v>
      </c>
      <c r="H101" s="225" t="s">
        <v>1407</v>
      </c>
      <c r="I101" s="222" t="s">
        <v>1577</v>
      </c>
    </row>
    <row r="102" spans="1:9" hidden="1">
      <c r="A102" s="224" t="s">
        <v>1425</v>
      </c>
      <c r="B102" s="224" t="s">
        <v>1676</v>
      </c>
      <c r="C102" s="224" t="s">
        <v>1676</v>
      </c>
      <c r="D102" s="224" t="s">
        <v>1677</v>
      </c>
      <c r="E102" s="224" t="s">
        <v>1678</v>
      </c>
      <c r="F102" s="224" t="s">
        <v>97</v>
      </c>
      <c r="G102" s="225"/>
      <c r="H102" s="225" t="s">
        <v>1407</v>
      </c>
      <c r="I102" s="222" t="s">
        <v>1577</v>
      </c>
    </row>
    <row r="103" spans="1:9" hidden="1">
      <c r="A103" s="224" t="s">
        <v>1425</v>
      </c>
      <c r="B103" s="224" t="s">
        <v>1676</v>
      </c>
      <c r="C103" s="224" t="s">
        <v>1679</v>
      </c>
      <c r="D103" s="224"/>
      <c r="E103" s="224" t="s">
        <v>1680</v>
      </c>
      <c r="F103" s="224" t="s">
        <v>97</v>
      </c>
      <c r="G103" s="225"/>
      <c r="H103" s="225" t="s">
        <v>1407</v>
      </c>
      <c r="I103" s="222" t="s">
        <v>1577</v>
      </c>
    </row>
    <row r="104" spans="1:9" hidden="1">
      <c r="A104" s="224" t="s">
        <v>1425</v>
      </c>
      <c r="B104" s="224" t="s">
        <v>1676</v>
      </c>
      <c r="C104" s="224" t="s">
        <v>1681</v>
      </c>
      <c r="D104" s="224"/>
      <c r="E104" s="224" t="s">
        <v>1682</v>
      </c>
      <c r="F104" s="224" t="s">
        <v>97</v>
      </c>
      <c r="G104" s="225"/>
      <c r="H104" s="225" t="s">
        <v>1407</v>
      </c>
      <c r="I104" s="222" t="s">
        <v>1577</v>
      </c>
    </row>
    <row r="105" spans="1:9" hidden="1">
      <c r="A105" s="233" t="s">
        <v>1481</v>
      </c>
      <c r="B105" s="233" t="s">
        <v>1683</v>
      </c>
      <c r="C105" s="233" t="s">
        <v>1683</v>
      </c>
      <c r="D105" s="225"/>
      <c r="E105" s="233" t="s">
        <v>1683</v>
      </c>
      <c r="F105" s="227" t="s">
        <v>114</v>
      </c>
      <c r="G105" s="225" t="s">
        <v>1684</v>
      </c>
      <c r="H105" s="227" t="s">
        <v>1412</v>
      </c>
      <c r="I105" s="222"/>
    </row>
    <row r="106" spans="1:9" hidden="1">
      <c r="A106" s="235" t="s">
        <v>1685</v>
      </c>
      <c r="B106" s="235" t="s">
        <v>1686</v>
      </c>
      <c r="C106" s="225"/>
      <c r="D106" s="225"/>
      <c r="E106" s="235" t="s">
        <v>1686</v>
      </c>
      <c r="F106" s="227" t="s">
        <v>147</v>
      </c>
      <c r="G106" s="225"/>
      <c r="H106" s="227" t="s">
        <v>1412</v>
      </c>
      <c r="I106" s="222" t="s">
        <v>1687</v>
      </c>
    </row>
    <row r="107" spans="1:9" ht="52.9" hidden="1">
      <c r="A107" s="230" t="s">
        <v>1414</v>
      </c>
      <c r="B107" s="230" t="s">
        <v>1688</v>
      </c>
      <c r="C107" s="230" t="s">
        <v>1688</v>
      </c>
      <c r="D107" s="227"/>
      <c r="E107" s="230" t="s">
        <v>1688</v>
      </c>
      <c r="F107" s="227" t="s">
        <v>103</v>
      </c>
      <c r="G107" s="225" t="s">
        <v>1689</v>
      </c>
      <c r="H107" s="227" t="s">
        <v>1412</v>
      </c>
      <c r="I107" s="228" t="s">
        <v>1418</v>
      </c>
    </row>
    <row r="108" spans="1:9" ht="39.6" hidden="1">
      <c r="A108" s="224" t="s">
        <v>1425</v>
      </c>
      <c r="B108" s="224" t="s">
        <v>1690</v>
      </c>
      <c r="C108" s="224" t="s">
        <v>1691</v>
      </c>
      <c r="D108" s="224" t="s">
        <v>1692</v>
      </c>
      <c r="E108" s="224" t="s">
        <v>1693</v>
      </c>
      <c r="F108" s="224" t="s">
        <v>97</v>
      </c>
      <c r="G108" s="225" t="s">
        <v>1694</v>
      </c>
      <c r="H108" s="225" t="s">
        <v>1407</v>
      </c>
      <c r="I108" s="222" t="s">
        <v>1695</v>
      </c>
    </row>
    <row r="109" spans="1:9" hidden="1">
      <c r="A109" s="224" t="s">
        <v>1425</v>
      </c>
      <c r="B109" s="224" t="s">
        <v>1690</v>
      </c>
      <c r="C109" s="224" t="s">
        <v>1690</v>
      </c>
      <c r="D109" s="224" t="s">
        <v>1696</v>
      </c>
      <c r="E109" s="224" t="s">
        <v>1690</v>
      </c>
      <c r="F109" s="224" t="s">
        <v>97</v>
      </c>
      <c r="G109" s="225" t="s">
        <v>1697</v>
      </c>
      <c r="H109" s="225" t="s">
        <v>1407</v>
      </c>
      <c r="I109" s="222"/>
    </row>
    <row r="110" spans="1:9" ht="39.6" hidden="1">
      <c r="A110" s="224" t="s">
        <v>1425</v>
      </c>
      <c r="B110" s="224" t="s">
        <v>1690</v>
      </c>
      <c r="C110" s="224" t="s">
        <v>1690</v>
      </c>
      <c r="D110" s="224" t="s">
        <v>1698</v>
      </c>
      <c r="E110" s="224" t="s">
        <v>1690</v>
      </c>
      <c r="F110" s="224" t="s">
        <v>97</v>
      </c>
      <c r="G110" s="225" t="s">
        <v>1697</v>
      </c>
      <c r="H110" s="225" t="s">
        <v>1407</v>
      </c>
      <c r="I110" s="245" t="s">
        <v>1695</v>
      </c>
    </row>
    <row r="111" spans="1:9" hidden="1">
      <c r="A111" s="224" t="s">
        <v>1425</v>
      </c>
      <c r="B111" s="224" t="s">
        <v>1690</v>
      </c>
      <c r="C111" s="224" t="s">
        <v>1690</v>
      </c>
      <c r="D111" s="224" t="s">
        <v>1699</v>
      </c>
      <c r="E111" s="224" t="s">
        <v>1690</v>
      </c>
      <c r="F111" s="224" t="s">
        <v>97</v>
      </c>
      <c r="G111" s="225" t="s">
        <v>1697</v>
      </c>
      <c r="H111" s="225" t="s">
        <v>1407</v>
      </c>
      <c r="I111" s="222"/>
    </row>
    <row r="112" spans="1:9" hidden="1">
      <c r="A112" s="224" t="s">
        <v>1425</v>
      </c>
      <c r="B112" s="224" t="s">
        <v>1700</v>
      </c>
      <c r="C112" s="224" t="s">
        <v>1701</v>
      </c>
      <c r="D112" s="224" t="s">
        <v>1702</v>
      </c>
      <c r="E112" s="224" t="s">
        <v>1703</v>
      </c>
      <c r="F112" s="224" t="s">
        <v>97</v>
      </c>
      <c r="G112" s="225" t="s">
        <v>1704</v>
      </c>
      <c r="H112" s="225" t="s">
        <v>1407</v>
      </c>
      <c r="I112" s="222"/>
    </row>
    <row r="113" spans="1:9" hidden="1">
      <c r="A113" s="224" t="s">
        <v>1425</v>
      </c>
      <c r="B113" s="224" t="s">
        <v>1700</v>
      </c>
      <c r="C113" s="224" t="s">
        <v>1705</v>
      </c>
      <c r="D113" s="224"/>
      <c r="E113" s="224" t="s">
        <v>1706</v>
      </c>
      <c r="F113" s="224" t="s">
        <v>97</v>
      </c>
      <c r="G113" s="225"/>
      <c r="H113" s="225" t="s">
        <v>1407</v>
      </c>
      <c r="I113" s="222"/>
    </row>
    <row r="114" spans="1:9" ht="26.45" hidden="1">
      <c r="A114" s="224" t="s">
        <v>1425</v>
      </c>
      <c r="B114" s="224" t="s">
        <v>1700</v>
      </c>
      <c r="C114" s="224" t="s">
        <v>1707</v>
      </c>
      <c r="D114" s="224"/>
      <c r="E114" s="620" t="s">
        <v>1708</v>
      </c>
      <c r="F114" s="224" t="s">
        <v>97</v>
      </c>
      <c r="G114" s="225"/>
      <c r="H114" s="225" t="s">
        <v>1407</v>
      </c>
      <c r="I114" s="619" t="s">
        <v>1709</v>
      </c>
    </row>
    <row r="115" spans="1:9" hidden="1">
      <c r="A115" s="224" t="s">
        <v>1425</v>
      </c>
      <c r="B115" s="224" t="s">
        <v>1700</v>
      </c>
      <c r="C115" s="224" t="s">
        <v>1710</v>
      </c>
      <c r="D115" s="224"/>
      <c r="E115" s="224" t="s">
        <v>1711</v>
      </c>
      <c r="F115" s="224" t="s">
        <v>97</v>
      </c>
      <c r="G115" s="225"/>
      <c r="H115" s="225" t="s">
        <v>1407</v>
      </c>
      <c r="I115" s="222"/>
    </row>
    <row r="116" spans="1:9" hidden="1">
      <c r="A116" s="224" t="s">
        <v>1425</v>
      </c>
      <c r="B116" s="224" t="s">
        <v>1700</v>
      </c>
      <c r="C116" s="224" t="s">
        <v>1712</v>
      </c>
      <c r="D116" s="224"/>
      <c r="E116" s="224" t="s">
        <v>1713</v>
      </c>
      <c r="F116" s="224" t="s">
        <v>97</v>
      </c>
      <c r="G116" s="225"/>
      <c r="H116" s="225" t="s">
        <v>1407</v>
      </c>
      <c r="I116" s="222"/>
    </row>
    <row r="117" spans="1:9" ht="39.6" hidden="1">
      <c r="A117" s="231" t="s">
        <v>1460</v>
      </c>
      <c r="B117" s="231" t="s">
        <v>1714</v>
      </c>
      <c r="C117" s="225"/>
      <c r="D117" s="225"/>
      <c r="E117" s="231" t="s">
        <v>1714</v>
      </c>
      <c r="F117" s="227" t="s">
        <v>147</v>
      </c>
      <c r="G117" s="225"/>
      <c r="H117" s="227" t="s">
        <v>1412</v>
      </c>
      <c r="I117" s="222" t="s">
        <v>1462</v>
      </c>
    </row>
    <row r="118" spans="1:9" ht="52.9" hidden="1">
      <c r="A118" s="225"/>
      <c r="B118" s="225"/>
      <c r="C118" s="225" t="s">
        <v>65</v>
      </c>
      <c r="D118" s="225"/>
      <c r="E118" s="225" t="s">
        <v>65</v>
      </c>
      <c r="F118" s="225" t="s">
        <v>1715</v>
      </c>
      <c r="G118" s="225" t="s">
        <v>66</v>
      </c>
      <c r="H118" s="225" t="s">
        <v>1412</v>
      </c>
      <c r="I118" s="222" t="s">
        <v>1716</v>
      </c>
    </row>
    <row r="119" spans="1:9" hidden="1">
      <c r="A119" s="225"/>
      <c r="B119" s="225"/>
      <c r="C119" s="225" t="s">
        <v>1717</v>
      </c>
      <c r="D119" s="225"/>
      <c r="E119" s="225" t="s">
        <v>1717</v>
      </c>
      <c r="F119" s="225" t="s">
        <v>1715</v>
      </c>
      <c r="G119" s="225" t="s">
        <v>1718</v>
      </c>
      <c r="H119" s="225" t="s">
        <v>1407</v>
      </c>
      <c r="I119" s="222"/>
    </row>
    <row r="120" spans="1:9" ht="66" hidden="1">
      <c r="A120" s="225"/>
      <c r="B120" s="225"/>
      <c r="C120" s="225" t="s">
        <v>114</v>
      </c>
      <c r="D120" s="225"/>
      <c r="E120" s="225" t="s">
        <v>114</v>
      </c>
      <c r="F120" s="225" t="s">
        <v>1715</v>
      </c>
      <c r="G120" s="225" t="s">
        <v>139</v>
      </c>
      <c r="H120" s="225" t="s">
        <v>1412</v>
      </c>
      <c r="I120" s="222" t="s">
        <v>1719</v>
      </c>
    </row>
    <row r="121" spans="1:9" ht="52.9" hidden="1">
      <c r="A121" s="225"/>
      <c r="B121" s="225"/>
      <c r="C121" s="225" t="s">
        <v>103</v>
      </c>
      <c r="D121" s="225"/>
      <c r="E121" s="225" t="s">
        <v>103</v>
      </c>
      <c r="F121" s="225" t="s">
        <v>1715</v>
      </c>
      <c r="G121" s="225" t="s">
        <v>102</v>
      </c>
      <c r="H121" s="225" t="s">
        <v>1412</v>
      </c>
      <c r="I121" s="228" t="s">
        <v>1418</v>
      </c>
    </row>
    <row r="122" spans="1:9" hidden="1">
      <c r="A122" s="225"/>
      <c r="B122" s="225"/>
      <c r="C122" s="225" t="s">
        <v>161</v>
      </c>
      <c r="D122" s="225"/>
      <c r="E122" s="225" t="s">
        <v>161</v>
      </c>
      <c r="F122" s="225" t="s">
        <v>93</v>
      </c>
      <c r="G122" s="225" t="s">
        <v>162</v>
      </c>
      <c r="H122" s="225" t="s">
        <v>1407</v>
      </c>
      <c r="I122" s="222"/>
    </row>
    <row r="123" spans="1:9" ht="39.6" hidden="1">
      <c r="A123" s="225"/>
      <c r="B123" s="225"/>
      <c r="C123" s="225" t="s">
        <v>147</v>
      </c>
      <c r="D123" s="225"/>
      <c r="E123" s="225" t="s">
        <v>147</v>
      </c>
      <c r="F123" s="225" t="s">
        <v>1715</v>
      </c>
      <c r="G123" s="225" t="s">
        <v>148</v>
      </c>
      <c r="H123" s="225" t="s">
        <v>1412</v>
      </c>
      <c r="I123" s="222" t="s">
        <v>1462</v>
      </c>
    </row>
    <row r="124" spans="1:9" ht="52.9" hidden="1">
      <c r="A124" s="225"/>
      <c r="B124" s="225"/>
      <c r="C124" s="225" t="s">
        <v>1411</v>
      </c>
      <c r="D124" s="225"/>
      <c r="E124" s="225" t="s">
        <v>1411</v>
      </c>
      <c r="F124" s="225" t="s">
        <v>1715</v>
      </c>
      <c r="G124" s="225" t="s">
        <v>1720</v>
      </c>
      <c r="H124" s="225" t="s">
        <v>1412</v>
      </c>
      <c r="I124" s="228" t="s">
        <v>1413</v>
      </c>
    </row>
    <row r="125" spans="1:9" ht="26.45" hidden="1">
      <c r="A125" s="225"/>
      <c r="B125" s="225"/>
      <c r="C125" s="225" t="s">
        <v>209</v>
      </c>
      <c r="D125" s="225"/>
      <c r="E125" s="225" t="s">
        <v>209</v>
      </c>
      <c r="F125" s="225" t="s">
        <v>1715</v>
      </c>
      <c r="G125" s="225" t="s">
        <v>210</v>
      </c>
      <c r="H125" s="225" t="s">
        <v>1407</v>
      </c>
      <c r="I125" s="222" t="s">
        <v>1721</v>
      </c>
    </row>
    <row r="126" spans="1:9" hidden="1">
      <c r="A126" s="225"/>
      <c r="B126" s="225"/>
      <c r="C126" s="225" t="s">
        <v>192</v>
      </c>
      <c r="D126" s="225"/>
      <c r="E126" s="225" t="s">
        <v>192</v>
      </c>
      <c r="F126" s="225" t="s">
        <v>1715</v>
      </c>
      <c r="G126" s="225" t="s">
        <v>193</v>
      </c>
      <c r="H126" s="225" t="s">
        <v>1407</v>
      </c>
      <c r="I126" s="222"/>
    </row>
  </sheetData>
  <autoFilter ref="A1:AA126" xr:uid="{00000000-0009-0000-0000-00001E000000}">
    <filterColumn colId="2">
      <filters>
        <filter val="Jiujiang"/>
      </filters>
    </filterColumn>
  </autoFilter>
  <customSheetViews>
    <customSheetView guid="{1ECD3B71-3848-4973-92B4-4B4B149BC657}">
      <pane ySplit="9" topLeftCell="A39" activePane="bottomLeft" state="frozen"/>
      <selection pane="bottomLeft" activeCell="F44" sqref="F44"/>
      <pageMargins left="0" right="0" top="0" bottom="0" header="0" footer="0"/>
      <pageSetup paperSize="9" scale="59" orientation="portrait" r:id="rId1"/>
      <headerFooter>
        <oddFooter>&amp;L&amp;1#&amp;"Calibri"&amp;10 Sensitivity: Public</oddFooter>
      </headerFooter>
    </customSheetView>
    <customSheetView guid="{2EFCC4AA-DFFF-400E-B34F-BF7B9FA2A1FF}" showAutoFilter="1">
      <pane ySplit="1" topLeftCell="A114" activePane="bottomLeft" state="frozen"/>
      <selection pane="bottomLeft" activeCell="C122" sqref="C122"/>
      <pageMargins left="0" right="0" top="0" bottom="0" header="0" footer="0"/>
      <pageSetup paperSize="9" scale="59" orientation="portrait" r:id="rId2"/>
      <autoFilter ref="A1:I126" xr:uid="{7FC8B4F8-303F-4350-8349-8C46C4AF1E28}">
        <sortState xmlns:xlrd2="http://schemas.microsoft.com/office/spreadsheetml/2017/richdata2" ref="A3:I126">
          <sortCondition ref="B1:B126"/>
        </sortState>
      </autoFilter>
    </customSheetView>
    <customSheetView guid="{3485952D-0C31-4884-9EDF-552F3D1B124B}" showPageBreaks="1">
      <pane ySplit="9" topLeftCell="A10" activePane="bottomLeft" state="frozen"/>
      <selection pane="bottomLeft" activeCell="F141" sqref="F141"/>
      <pageMargins left="0" right="0" top="0" bottom="0" header="0" footer="0"/>
      <pageSetup paperSize="9" scale="59" orientation="portrait" r:id="rId3"/>
      <headerFooter>
        <oddFooter>&amp;L&amp;1#&amp;"Calibri"&amp;10 Sensitivity: Internal</oddFooter>
      </headerFooter>
    </customSheetView>
    <customSheetView guid="{3FEF6608-25EF-43D8-8468-19FFFC3BCE74}" showPageBreaks="1" showAutoFilter="1">
      <pane ySplit="1" topLeftCell="A107" activePane="bottomLeft" state="frozen"/>
      <selection pane="bottomLeft" activeCell="E112" sqref="E112"/>
      <pageMargins left="0" right="0" top="0" bottom="0" header="0" footer="0"/>
      <pageSetup paperSize="9" scale="59" orientation="portrait" r:id="rId4"/>
      <headerFooter>
        <oddFooter>&amp;L&amp;1#&amp;"Calibri"&amp;10 Sensitivity: Internal</oddFooter>
      </headerFooter>
      <autoFilter ref="A1:I126" xr:uid="{0D03747E-540D-41BA-ACCE-F6BEE038D923}">
        <sortState xmlns:xlrd2="http://schemas.microsoft.com/office/spreadsheetml/2017/richdata2" ref="A3:I126">
          <sortCondition ref="B1:B126"/>
        </sortState>
      </autoFilter>
    </customSheetView>
    <customSheetView guid="{8773B614-CBE7-474E-B57F-0A27A3791CF3}">
      <pane ySplit="9" topLeftCell="A10" activePane="bottomLeft" state="frozen"/>
      <selection pane="bottomLeft" activeCell="D30" sqref="D30"/>
      <pageMargins left="0" right="0" top="0" bottom="0" header="0" footer="0"/>
      <pageSetup paperSize="9" scale="59" orientation="portrait" r:id="rId5"/>
      <headerFooter>
        <oddFooter>&amp;L&amp;1#&amp;"Calibri"&amp;10 Sensitivity: Internal</oddFooter>
      </headerFooter>
    </customSheetView>
    <customSheetView guid="{1BFD2ADD-60C4-4334-9BDE-E3C6DD17BEED}">
      <pane ySplit="9" topLeftCell="A95" activePane="bottomLeft" state="frozen"/>
      <selection pane="bottomLeft" activeCell="J5" sqref="J5"/>
      <pageMargins left="0" right="0" top="0" bottom="0" header="0" footer="0"/>
      <pageSetup paperSize="9" scale="59" orientation="portrait" r:id="rId6"/>
      <headerFooter>
        <oddFooter>&amp;L&amp;1#&amp;"Calibri"&amp;10 Sensitivity: Public</oddFooter>
      </headerFooter>
    </customSheetView>
    <customSheetView guid="{7D3CEC1C-CCEC-4C4E-963E-DDD8383A68C1}">
      <pane ySplit="8" topLeftCell="A39" activePane="bottomLeft" state="frozen"/>
      <selection pane="bottomLeft" activeCell="B44" sqref="B44"/>
      <pageMargins left="0" right="0" top="0" bottom="0" header="0" footer="0"/>
      <pageSetup paperSize="9" scale="59" orientation="portrait" r:id="rId7"/>
      <headerFooter>
        <oddFooter>&amp;L&amp;1#&amp;"Calibri"&amp;10 Sensitivity: Public</oddFooter>
      </headerFooter>
    </customSheetView>
    <customSheetView guid="{03DD319B-D6A9-4830-871F-6D56EEAA4879}" topLeftCell="A100">
      <pane ySplit="14" topLeftCell="A53"/>
      <selection activeCell="E111" sqref="E111"/>
      <pageMargins left="0" right="0" top="0" bottom="0" header="0" footer="0"/>
      <pageSetup paperSize="9" scale="59" orientation="portrait" r:id="rId8"/>
      <headerFooter>
        <oddFooter>&amp;L&amp;1#&amp;"Calibri"&amp;10 Sensitivity: Public</oddFooter>
      </headerFooter>
    </customSheetView>
    <customSheetView guid="{6B324A58-5A89-471C-AD21-0822EB95E67E}" filter="1" showAutoFilter="1">
      <pane ySplit="8" topLeftCell="A10" activePane="bottomLeft" state="frozen"/>
      <selection pane="bottomLeft" activeCell="J145" sqref="J145"/>
      <pageMargins left="0" right="0" top="0" bottom="0" header="0" footer="0"/>
      <pageSetup paperSize="9" scale="59" orientation="portrait" r:id="rId9"/>
      <headerFooter>
        <oddFooter>&amp;L&amp;1#&amp;"Calibri"&amp;10 Sensitivity: Public</oddFooter>
      </headerFooter>
      <autoFilter ref="A1:AA126" xr:uid="{186EF80A-7048-441E-B6E5-32028AE8F75E}">
        <filterColumn colId="2">
          <filters>
            <filter val="XINGANG"/>
          </filters>
        </filterColumn>
      </autoFilter>
    </customSheetView>
    <customSheetView guid="{613E785B-CD51-494D-B041-E8D30BF6F1EC}" showPageBreaks="1" showAutoFilter="1">
      <pane ySplit="9" topLeftCell="A10" activePane="bottomLeft" state="frozen"/>
      <selection pane="bottomLeft" activeCell="D4" sqref="D4"/>
      <pageMargins left="0" right="0" top="0" bottom="0" header="0" footer="0"/>
      <pageSetup paperSize="9" scale="59" orientation="portrait" r:id="rId10"/>
      <headerFooter>
        <oddFooter>&amp;L&amp;1#&amp;"Calibri"&amp;10 Sensitivity: Public</oddFooter>
      </headerFooter>
      <autoFilter ref="A1:AA126" xr:uid="{57C514FD-82BB-4EB6-B21A-F3BB26830F87}"/>
    </customSheetView>
  </customSheetViews>
  <pageMargins left="0.7" right="0.7" top="0.75" bottom="0.75" header="0.3" footer="0.3"/>
  <pageSetup paperSize="9" scale="59" orientation="portrait" r:id="rId11"/>
  <headerFooter>
    <oddFooter>&amp;L_x000D_&amp;1#&amp;"Calibri"&amp;10&amp;K000000 Sensitivity: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D1E16-0C38-4E93-8F77-EB2148336150}">
  <sheetPr codeName="Sheet4"/>
  <dimension ref="A1:D12"/>
  <sheetViews>
    <sheetView workbookViewId="0">
      <selection activeCell="D20" sqref="D20"/>
    </sheetView>
  </sheetViews>
  <sheetFormatPr defaultRowHeight="13.15"/>
  <cols>
    <col min="1" max="1" width="13.5703125" customWidth="1"/>
    <col min="2" max="2" width="28.7109375" customWidth="1"/>
    <col min="3" max="3" width="15.7109375" customWidth="1"/>
    <col min="4" max="4" width="21.7109375" customWidth="1"/>
  </cols>
  <sheetData>
    <row r="1" spans="1:4" ht="15" thickBot="1">
      <c r="A1" s="701" t="s">
        <v>1722</v>
      </c>
      <c r="B1" s="702" t="s">
        <v>1723</v>
      </c>
      <c r="C1" s="702" t="s">
        <v>1724</v>
      </c>
      <c r="D1" s="702" t="s">
        <v>1725</v>
      </c>
    </row>
    <row r="2" spans="1:4" ht="47.45" customHeight="1" thickBot="1">
      <c r="A2" s="703" t="s">
        <v>1726</v>
      </c>
      <c r="B2" s="502" t="s">
        <v>1727</v>
      </c>
      <c r="C2" s="502" t="s">
        <v>1728</v>
      </c>
      <c r="D2" s="502" t="s">
        <v>1729</v>
      </c>
    </row>
    <row r="3" spans="1:4" ht="15" thickBot="1">
      <c r="A3" s="1606" t="s">
        <v>1730</v>
      </c>
      <c r="B3" s="1606" t="s">
        <v>1731</v>
      </c>
      <c r="C3" s="502" t="s">
        <v>1728</v>
      </c>
      <c r="D3" s="502" t="s">
        <v>1732</v>
      </c>
    </row>
    <row r="4" spans="1:4" ht="15" thickBot="1">
      <c r="A4" s="1607"/>
      <c r="B4" s="1607"/>
      <c r="C4" s="502" t="s">
        <v>1728</v>
      </c>
      <c r="D4" s="502" t="s">
        <v>1733</v>
      </c>
    </row>
    <row r="5" spans="1:4" ht="15" thickBot="1">
      <c r="A5" s="1607"/>
      <c r="B5" s="1607"/>
      <c r="C5" s="502" t="s">
        <v>1728</v>
      </c>
      <c r="D5" s="502" t="s">
        <v>1734</v>
      </c>
    </row>
    <row r="6" spans="1:4" ht="15" thickBot="1">
      <c r="A6" s="1607"/>
      <c r="B6" s="1607"/>
      <c r="C6" s="502" t="s">
        <v>1728</v>
      </c>
      <c r="D6" s="502" t="s">
        <v>1735</v>
      </c>
    </row>
    <row r="7" spans="1:4" ht="15" thickBot="1">
      <c r="A7" s="1607"/>
      <c r="B7" s="1607"/>
      <c r="C7" s="502" t="s">
        <v>1728</v>
      </c>
      <c r="D7" s="502" t="s">
        <v>1736</v>
      </c>
    </row>
    <row r="8" spans="1:4" ht="15" thickBot="1">
      <c r="A8" s="1607"/>
      <c r="B8" s="1607"/>
      <c r="C8" s="502" t="s">
        <v>1728</v>
      </c>
      <c r="D8" s="502" t="s">
        <v>1737</v>
      </c>
    </row>
    <row r="9" spans="1:4" ht="15" thickBot="1">
      <c r="A9" s="1607"/>
      <c r="B9" s="1607"/>
      <c r="C9" s="502" t="s">
        <v>1728</v>
      </c>
      <c r="D9" s="502" t="s">
        <v>1738</v>
      </c>
    </row>
    <row r="10" spans="1:4" ht="15" thickBot="1">
      <c r="A10" s="1607"/>
      <c r="B10" s="1607"/>
      <c r="C10" s="502" t="s">
        <v>1739</v>
      </c>
      <c r="D10" s="502" t="s">
        <v>1740</v>
      </c>
    </row>
    <row r="11" spans="1:4" ht="15" thickBot="1">
      <c r="A11" s="1607"/>
      <c r="B11" s="1607"/>
      <c r="C11" s="502" t="s">
        <v>1728</v>
      </c>
      <c r="D11" s="502" t="s">
        <v>1741</v>
      </c>
    </row>
    <row r="12" spans="1:4" ht="15" thickBot="1">
      <c r="A12" s="1608"/>
      <c r="B12" s="1608"/>
      <c r="C12" s="502" t="s">
        <v>1728</v>
      </c>
      <c r="D12" s="502" t="s">
        <v>1742</v>
      </c>
    </row>
  </sheetData>
  <mergeCells count="2">
    <mergeCell ref="A3:A12"/>
    <mergeCell ref="B3:B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2:L123"/>
  <sheetViews>
    <sheetView zoomScaleNormal="100" zoomScaleSheetLayoutView="80" workbookViewId="0">
      <selection activeCell="A118" sqref="A118"/>
    </sheetView>
  </sheetViews>
  <sheetFormatPr defaultColWidth="9.140625" defaultRowHeight="13.15"/>
  <cols>
    <col min="1" max="1" width="39.5703125" style="362" customWidth="1"/>
    <col min="2" max="2" width="23.28515625" style="145" customWidth="1"/>
    <col min="3" max="3" width="11.140625" style="145" customWidth="1"/>
    <col min="4" max="4" width="16.42578125" style="145" customWidth="1"/>
    <col min="5" max="5" width="18.42578125" style="145" customWidth="1"/>
    <col min="6" max="6" width="20.7109375" style="145" customWidth="1"/>
    <col min="7" max="7" width="14.28515625" style="145" customWidth="1"/>
    <col min="8" max="8" width="18" style="145" customWidth="1"/>
    <col min="9" max="10" width="17.140625" style="145" customWidth="1"/>
    <col min="11" max="11" width="18.28515625" style="145" bestFit="1" customWidth="1"/>
    <col min="12" max="13" width="13" style="149" customWidth="1"/>
    <col min="14" max="14" width="4.140625" style="149" customWidth="1"/>
    <col min="15" max="15" width="12.28515625" style="149" customWidth="1"/>
    <col min="16" max="16384" width="9.140625" style="149"/>
  </cols>
  <sheetData>
    <row r="2" spans="1:8" ht="13.9">
      <c r="B2" s="8" t="s">
        <v>1743</v>
      </c>
      <c r="H2" s="603" t="s">
        <v>241</v>
      </c>
    </row>
    <row r="3" spans="1:8" ht="15.75" customHeight="1"/>
    <row r="4" spans="1:8" ht="16.5" customHeight="1">
      <c r="B4" s="146"/>
      <c r="C4" s="147" t="s">
        <v>1744</v>
      </c>
      <c r="D4" s="148"/>
      <c r="E4" s="148"/>
    </row>
    <row r="5" spans="1:8">
      <c r="B5" s="146"/>
      <c r="C5" s="146"/>
      <c r="D5" s="146"/>
      <c r="E5" s="146"/>
      <c r="F5" s="133"/>
      <c r="G5" s="133"/>
    </row>
    <row r="6" spans="1:8" s="146" customFormat="1" ht="41.25" customHeight="1">
      <c r="A6" s="363"/>
      <c r="B6" s="386" t="s">
        <v>637</v>
      </c>
      <c r="C6" s="162" t="s">
        <v>1745</v>
      </c>
      <c r="D6" s="332" t="s">
        <v>1746</v>
      </c>
      <c r="E6" s="163" t="s">
        <v>1747</v>
      </c>
      <c r="F6" s="163" t="s">
        <v>1748</v>
      </c>
      <c r="G6" s="586" t="s">
        <v>1749</v>
      </c>
      <c r="H6" s="459" t="s">
        <v>1750</v>
      </c>
    </row>
    <row r="7" spans="1:8" s="146" customFormat="1" ht="24.75" customHeight="1">
      <c r="A7" s="363"/>
      <c r="B7" s="386"/>
      <c r="C7" s="675"/>
      <c r="D7" s="332" t="s">
        <v>1751</v>
      </c>
      <c r="E7" s="163" t="s">
        <v>202</v>
      </c>
      <c r="F7" s="163" t="s">
        <v>47</v>
      </c>
      <c r="G7" s="586"/>
      <c r="H7" s="459"/>
    </row>
    <row r="8" spans="1:8" ht="15.75" hidden="1" customHeight="1">
      <c r="A8" s="362" t="s">
        <v>1752</v>
      </c>
      <c r="B8" s="356" t="s">
        <v>1753</v>
      </c>
      <c r="C8" s="353" t="s">
        <v>1754</v>
      </c>
      <c r="D8" s="353">
        <v>44474</v>
      </c>
      <c r="E8" s="353">
        <f t="shared" ref="E8:E12" si="0">D8+3</f>
        <v>44477</v>
      </c>
      <c r="F8" s="353">
        <f t="shared" ref="F8:F12" si="1">E8+1</f>
        <v>44478</v>
      </c>
      <c r="G8" s="418">
        <v>44474</v>
      </c>
    </row>
    <row r="9" spans="1:8" ht="15.75" hidden="1" customHeight="1">
      <c r="A9" s="362" t="s">
        <v>1755</v>
      </c>
      <c r="B9" s="356" t="s">
        <v>1753</v>
      </c>
      <c r="C9" s="353" t="s">
        <v>1756</v>
      </c>
      <c r="D9" s="353">
        <v>44483</v>
      </c>
      <c r="E9" s="353">
        <f t="shared" si="0"/>
        <v>44486</v>
      </c>
      <c r="F9" s="353">
        <f t="shared" si="1"/>
        <v>44487</v>
      </c>
      <c r="G9" s="418">
        <v>44481</v>
      </c>
    </row>
    <row r="10" spans="1:8" ht="15.75" hidden="1" customHeight="1">
      <c r="A10" s="362" t="s">
        <v>1755</v>
      </c>
      <c r="B10" s="356" t="s">
        <v>1753</v>
      </c>
      <c r="C10" s="353" t="s">
        <v>1757</v>
      </c>
      <c r="D10" s="353">
        <v>44490</v>
      </c>
      <c r="E10" s="353">
        <f t="shared" si="0"/>
        <v>44493</v>
      </c>
      <c r="F10" s="353">
        <f t="shared" si="1"/>
        <v>44494</v>
      </c>
      <c r="G10" s="418">
        <v>44488</v>
      </c>
    </row>
    <row r="11" spans="1:8" ht="15.75" hidden="1" customHeight="1">
      <c r="A11" s="362" t="s">
        <v>1758</v>
      </c>
      <c r="B11" s="427" t="s">
        <v>1759</v>
      </c>
      <c r="C11" s="353" t="s">
        <v>1760</v>
      </c>
      <c r="D11" s="353">
        <v>44494</v>
      </c>
      <c r="E11" s="353">
        <f t="shared" si="0"/>
        <v>44497</v>
      </c>
      <c r="F11" s="353">
        <f t="shared" si="1"/>
        <v>44498</v>
      </c>
      <c r="G11" s="418">
        <v>44495</v>
      </c>
    </row>
    <row r="12" spans="1:8" ht="15.75" hidden="1" customHeight="1">
      <c r="A12" s="362" t="s">
        <v>1755</v>
      </c>
      <c r="B12" s="356" t="s">
        <v>1753</v>
      </c>
      <c r="C12" s="353" t="s">
        <v>1761</v>
      </c>
      <c r="D12" s="353">
        <f t="shared" ref="D12:D13" si="2">D11+7</f>
        <v>44501</v>
      </c>
      <c r="E12" s="353">
        <f t="shared" si="0"/>
        <v>44504</v>
      </c>
      <c r="F12" s="353">
        <f t="shared" si="1"/>
        <v>44505</v>
      </c>
      <c r="G12" s="418">
        <v>44502</v>
      </c>
    </row>
    <row r="13" spans="1:8" ht="15.75" hidden="1" customHeight="1">
      <c r="A13" s="362" t="s">
        <v>1762</v>
      </c>
      <c r="B13" s="361" t="s">
        <v>1763</v>
      </c>
      <c r="C13" s="408" t="s">
        <v>1764</v>
      </c>
      <c r="D13" s="408">
        <f t="shared" si="2"/>
        <v>44508</v>
      </c>
      <c r="E13" s="408">
        <f t="shared" ref="E13" si="3">D13+3</f>
        <v>44511</v>
      </c>
      <c r="F13" s="408">
        <f t="shared" ref="F13" si="4">E13+1</f>
        <v>44512</v>
      </c>
      <c r="G13" s="418">
        <v>44509</v>
      </c>
    </row>
    <row r="14" spans="1:8" ht="15.75" hidden="1" customHeight="1">
      <c r="B14" s="356" t="s">
        <v>1753</v>
      </c>
      <c r="C14" s="353" t="s">
        <v>1765</v>
      </c>
      <c r="D14" s="353">
        <v>44516</v>
      </c>
      <c r="E14" s="353">
        <f t="shared" ref="E14:E16" si="5">D14+3</f>
        <v>44519</v>
      </c>
      <c r="F14" s="353">
        <f t="shared" ref="F14:F16" si="6">E14+1</f>
        <v>44520</v>
      </c>
      <c r="G14" s="418">
        <f>G13+7</f>
        <v>44516</v>
      </c>
    </row>
    <row r="15" spans="1:8" ht="15.75" hidden="1" customHeight="1">
      <c r="B15" s="153" t="s">
        <v>1753</v>
      </c>
      <c r="C15" s="320" t="s">
        <v>1766</v>
      </c>
      <c r="D15" s="320">
        <v>44522</v>
      </c>
      <c r="E15" s="320">
        <f t="shared" si="5"/>
        <v>44525</v>
      </c>
      <c r="F15" s="320">
        <f t="shared" si="6"/>
        <v>44526</v>
      </c>
      <c r="G15" s="418">
        <f t="shared" ref="G15:G17" si="7">G14+7</f>
        <v>44523</v>
      </c>
    </row>
    <row r="16" spans="1:8" ht="15.75" hidden="1" customHeight="1">
      <c r="B16" s="153" t="s">
        <v>1753</v>
      </c>
      <c r="C16" s="320" t="s">
        <v>1767</v>
      </c>
      <c r="D16" s="320">
        <v>44533</v>
      </c>
      <c r="E16" s="320">
        <f t="shared" si="5"/>
        <v>44536</v>
      </c>
      <c r="F16" s="320">
        <f t="shared" si="6"/>
        <v>44537</v>
      </c>
      <c r="G16" s="418">
        <f t="shared" si="7"/>
        <v>44530</v>
      </c>
    </row>
    <row r="17" spans="1:8" ht="15.75" hidden="1" customHeight="1">
      <c r="B17" s="153" t="s">
        <v>1753</v>
      </c>
      <c r="C17" s="320" t="s">
        <v>1768</v>
      </c>
      <c r="D17" s="320">
        <v>44540</v>
      </c>
      <c r="E17" s="320">
        <f t="shared" ref="E17" si="8">D17+3</f>
        <v>44543</v>
      </c>
      <c r="F17" s="320">
        <f t="shared" ref="F17" si="9">E17+1</f>
        <v>44544</v>
      </c>
      <c r="G17" s="418">
        <f t="shared" si="7"/>
        <v>44537</v>
      </c>
    </row>
    <row r="18" spans="1:8" ht="15.75" hidden="1" customHeight="1">
      <c r="B18" s="153" t="s">
        <v>1753</v>
      </c>
      <c r="C18" s="320" t="s">
        <v>1769</v>
      </c>
      <c r="D18" s="320">
        <v>44547</v>
      </c>
      <c r="E18" s="320">
        <f t="shared" ref="E18" si="10">D18+3</f>
        <v>44550</v>
      </c>
      <c r="F18" s="320">
        <f t="shared" ref="F18" si="11">E18+1</f>
        <v>44551</v>
      </c>
      <c r="G18" s="418">
        <f t="shared" ref="G18" si="12">G17+7</f>
        <v>44544</v>
      </c>
      <c r="H18" s="435">
        <v>44547</v>
      </c>
    </row>
    <row r="19" spans="1:8" ht="15.75" hidden="1" customHeight="1">
      <c r="B19" s="153" t="s">
        <v>1753</v>
      </c>
      <c r="C19" s="320" t="s">
        <v>1770</v>
      </c>
      <c r="D19" s="320">
        <v>44554</v>
      </c>
      <c r="E19" s="320">
        <f t="shared" ref="E19" si="13">D19+3</f>
        <v>44557</v>
      </c>
      <c r="F19" s="320">
        <f t="shared" ref="F19" si="14">E19+1</f>
        <v>44558</v>
      </c>
      <c r="G19" s="418">
        <f t="shared" ref="G19" si="15">G18+7</f>
        <v>44551</v>
      </c>
      <c r="H19" s="435">
        <v>44554</v>
      </c>
    </row>
    <row r="20" spans="1:8" ht="15.75" hidden="1" customHeight="1">
      <c r="B20" s="153" t="s">
        <v>1753</v>
      </c>
      <c r="C20" s="320" t="s">
        <v>1771</v>
      </c>
      <c r="D20" s="320">
        <v>44561</v>
      </c>
      <c r="E20" s="320">
        <f t="shared" ref="E20" si="16">D20+3</f>
        <v>44564</v>
      </c>
      <c r="F20" s="320">
        <f t="shared" ref="F20" si="17">E20+1</f>
        <v>44565</v>
      </c>
      <c r="G20" s="418">
        <f t="shared" ref="G20:G89" si="18">G19+7</f>
        <v>44558</v>
      </c>
      <c r="H20" s="435">
        <v>44561</v>
      </c>
    </row>
    <row r="21" spans="1:8" ht="15.75" hidden="1" customHeight="1">
      <c r="B21" s="489" t="s">
        <v>307</v>
      </c>
      <c r="C21" s="479" t="s">
        <v>1772</v>
      </c>
      <c r="D21" s="479">
        <v>44564</v>
      </c>
      <c r="E21" s="479">
        <f t="shared" ref="E21" si="19">D21+3</f>
        <v>44567</v>
      </c>
      <c r="F21" s="479">
        <f t="shared" ref="F21" si="20">E21+1</f>
        <v>44568</v>
      </c>
      <c r="G21" s="541">
        <f t="shared" si="18"/>
        <v>44565</v>
      </c>
      <c r="H21" s="513"/>
    </row>
    <row r="22" spans="1:8" ht="15.75" hidden="1" customHeight="1">
      <c r="B22" s="153" t="s">
        <v>1753</v>
      </c>
      <c r="C22" s="320" t="s">
        <v>1773</v>
      </c>
      <c r="D22" s="320">
        <v>44568</v>
      </c>
      <c r="E22" s="320">
        <f t="shared" ref="E22" si="21">D22+3</f>
        <v>44571</v>
      </c>
      <c r="F22" s="320">
        <f t="shared" ref="F22" si="22">E22+1</f>
        <v>44572</v>
      </c>
      <c r="G22" s="418">
        <f t="shared" si="18"/>
        <v>44572</v>
      </c>
      <c r="H22" s="435">
        <v>44568</v>
      </c>
    </row>
    <row r="23" spans="1:8" ht="15.75" hidden="1" customHeight="1">
      <c r="B23" s="153" t="s">
        <v>1753</v>
      </c>
      <c r="C23" s="320" t="s">
        <v>1774</v>
      </c>
      <c r="D23" s="320">
        <v>44578</v>
      </c>
      <c r="E23" s="320">
        <f t="shared" ref="E23" si="23">D23+3</f>
        <v>44581</v>
      </c>
      <c r="F23" s="320">
        <f t="shared" ref="F23" si="24">E23+1</f>
        <v>44582</v>
      </c>
      <c r="G23" s="418">
        <f t="shared" si="18"/>
        <v>44579</v>
      </c>
      <c r="H23" s="435">
        <v>44578</v>
      </c>
    </row>
    <row r="24" spans="1:8" ht="15.75" hidden="1" customHeight="1">
      <c r="B24" s="153" t="s">
        <v>1753</v>
      </c>
      <c r="C24" s="320" t="s">
        <v>1775</v>
      </c>
      <c r="D24" s="320">
        <v>44585</v>
      </c>
      <c r="E24" s="320">
        <f t="shared" ref="E24" si="25">D24+3</f>
        <v>44588</v>
      </c>
      <c r="F24" s="320">
        <f t="shared" ref="F24" si="26">E24+1</f>
        <v>44589</v>
      </c>
      <c r="G24" s="418">
        <f t="shared" si="18"/>
        <v>44586</v>
      </c>
      <c r="H24" s="435">
        <v>44585</v>
      </c>
    </row>
    <row r="25" spans="1:8" ht="15.75" hidden="1" customHeight="1">
      <c r="A25" s="530"/>
      <c r="B25" s="153" t="s">
        <v>1753</v>
      </c>
      <c r="C25" s="320" t="s">
        <v>1776</v>
      </c>
      <c r="D25" s="320">
        <v>44594</v>
      </c>
      <c r="E25" s="320">
        <f t="shared" ref="E25" si="27">D25+3</f>
        <v>44597</v>
      </c>
      <c r="F25" s="320">
        <f t="shared" ref="F25" si="28">E25+1</f>
        <v>44598</v>
      </c>
      <c r="G25" s="418">
        <f t="shared" si="18"/>
        <v>44593</v>
      </c>
      <c r="H25" s="435">
        <v>44592</v>
      </c>
    </row>
    <row r="26" spans="1:8" ht="15.75" hidden="1" customHeight="1">
      <c r="A26" s="362" t="s">
        <v>1777</v>
      </c>
      <c r="B26" s="216" t="s">
        <v>307</v>
      </c>
      <c r="C26" s="320" t="s">
        <v>1778</v>
      </c>
      <c r="D26" s="479">
        <v>44599</v>
      </c>
      <c r="E26" s="479">
        <f t="shared" ref="E26" si="29">D26+3</f>
        <v>44602</v>
      </c>
      <c r="F26" s="479">
        <f t="shared" ref="F26" si="30">E26+1</f>
        <v>44603</v>
      </c>
      <c r="G26" s="541">
        <f t="shared" si="18"/>
        <v>44600</v>
      </c>
      <c r="H26" s="435"/>
    </row>
    <row r="27" spans="1:8" ht="15.75" hidden="1" customHeight="1">
      <c r="A27" s="362" t="s">
        <v>1762</v>
      </c>
      <c r="B27" s="153" t="s">
        <v>1779</v>
      </c>
      <c r="C27" s="320" t="s">
        <v>1780</v>
      </c>
      <c r="D27" s="320">
        <v>44608</v>
      </c>
      <c r="E27" s="320">
        <f t="shared" ref="E27" si="31">D27+3</f>
        <v>44611</v>
      </c>
      <c r="F27" s="320">
        <f t="shared" ref="F27" si="32">E27+1</f>
        <v>44612</v>
      </c>
      <c r="G27" s="418">
        <f t="shared" si="18"/>
        <v>44607</v>
      </c>
      <c r="H27" s="435"/>
    </row>
    <row r="28" spans="1:8" ht="15.75" hidden="1" customHeight="1">
      <c r="A28" s="362" t="s">
        <v>1762</v>
      </c>
      <c r="B28" s="153" t="s">
        <v>1779</v>
      </c>
      <c r="C28" s="320" t="s">
        <v>1781</v>
      </c>
      <c r="D28" s="320">
        <v>44617</v>
      </c>
      <c r="E28" s="320">
        <f t="shared" ref="E28" si="33">D28+3</f>
        <v>44620</v>
      </c>
      <c r="F28" s="320">
        <f t="shared" ref="F28" si="34">E28+1</f>
        <v>44621</v>
      </c>
      <c r="G28" s="418">
        <f t="shared" si="18"/>
        <v>44614</v>
      </c>
      <c r="H28" s="435"/>
    </row>
    <row r="29" spans="1:8" ht="15.75" hidden="1" customHeight="1">
      <c r="B29" s="153" t="s">
        <v>1779</v>
      </c>
      <c r="C29" s="320" t="s">
        <v>1782</v>
      </c>
      <c r="D29" s="320">
        <v>44623</v>
      </c>
      <c r="E29" s="320">
        <f t="shared" ref="E29" si="35">D29+3</f>
        <v>44626</v>
      </c>
      <c r="F29" s="320">
        <f t="shared" ref="F29" si="36">E29+1</f>
        <v>44627</v>
      </c>
      <c r="G29" s="418">
        <f t="shared" si="18"/>
        <v>44621</v>
      </c>
      <c r="H29" s="435"/>
    </row>
    <row r="30" spans="1:8" ht="15.75" hidden="1" customHeight="1">
      <c r="B30" s="153" t="s">
        <v>1779</v>
      </c>
      <c r="C30" s="320" t="s">
        <v>1783</v>
      </c>
      <c r="D30" s="320">
        <v>44630</v>
      </c>
      <c r="E30" s="320">
        <f t="shared" ref="E30:E32" si="37">D30+3</f>
        <v>44633</v>
      </c>
      <c r="F30" s="320">
        <f t="shared" ref="F30:F32" si="38">E30+1</f>
        <v>44634</v>
      </c>
      <c r="G30" s="418">
        <f t="shared" si="18"/>
        <v>44628</v>
      </c>
      <c r="H30" s="435"/>
    </row>
    <row r="31" spans="1:8" ht="15.75" hidden="1" customHeight="1">
      <c r="B31" s="153" t="s">
        <v>1779</v>
      </c>
      <c r="C31" s="320" t="s">
        <v>1784</v>
      </c>
      <c r="D31" s="320">
        <v>44638</v>
      </c>
      <c r="E31" s="320">
        <f t="shared" si="37"/>
        <v>44641</v>
      </c>
      <c r="F31" s="320">
        <f t="shared" si="38"/>
        <v>44642</v>
      </c>
      <c r="G31" s="418">
        <f t="shared" si="18"/>
        <v>44635</v>
      </c>
      <c r="H31" s="435"/>
    </row>
    <row r="32" spans="1:8" ht="15.75" hidden="1" customHeight="1">
      <c r="A32" s="553" t="s">
        <v>1785</v>
      </c>
      <c r="B32" s="426" t="s">
        <v>1786</v>
      </c>
      <c r="C32" s="320" t="s">
        <v>1787</v>
      </c>
      <c r="D32" s="320">
        <v>44645</v>
      </c>
      <c r="E32" s="320">
        <f t="shared" si="37"/>
        <v>44648</v>
      </c>
      <c r="F32" s="320">
        <f t="shared" si="38"/>
        <v>44649</v>
      </c>
      <c r="G32" s="418">
        <f t="shared" si="18"/>
        <v>44642</v>
      </c>
      <c r="H32" s="435"/>
    </row>
    <row r="33" spans="1:8" ht="15.75" hidden="1" customHeight="1">
      <c r="B33" s="153" t="s">
        <v>1779</v>
      </c>
      <c r="C33" s="320" t="s">
        <v>1788</v>
      </c>
      <c r="D33" s="320">
        <v>44647</v>
      </c>
      <c r="E33" s="320">
        <f t="shared" ref="E33:E34" si="39">D33+3</f>
        <v>44650</v>
      </c>
      <c r="F33" s="320">
        <f t="shared" ref="F33:F34" si="40">E33+1</f>
        <v>44651</v>
      </c>
      <c r="G33" s="418">
        <f t="shared" si="18"/>
        <v>44649</v>
      </c>
      <c r="H33" s="435"/>
    </row>
    <row r="34" spans="1:8" ht="15.75" hidden="1" customHeight="1">
      <c r="B34" s="153" t="s">
        <v>1779</v>
      </c>
      <c r="C34" s="320" t="s">
        <v>1789</v>
      </c>
      <c r="D34" s="320">
        <v>44655</v>
      </c>
      <c r="E34" s="320">
        <f t="shared" si="39"/>
        <v>44658</v>
      </c>
      <c r="F34" s="320">
        <f t="shared" si="40"/>
        <v>44659</v>
      </c>
      <c r="G34" s="418">
        <f t="shared" si="18"/>
        <v>44656</v>
      </c>
      <c r="H34" s="435"/>
    </row>
    <row r="35" spans="1:8" ht="15.75" hidden="1" customHeight="1">
      <c r="B35" s="153" t="s">
        <v>1779</v>
      </c>
      <c r="C35" s="320" t="s">
        <v>1790</v>
      </c>
      <c r="D35" s="320">
        <f t="shared" ref="D35:D89" si="41">D34+7</f>
        <v>44662</v>
      </c>
      <c r="E35" s="320">
        <f t="shared" ref="E35" si="42">D35+3</f>
        <v>44665</v>
      </c>
      <c r="F35" s="320">
        <f t="shared" ref="F35" si="43">E35+1</f>
        <v>44666</v>
      </c>
      <c r="G35" s="418">
        <f t="shared" si="18"/>
        <v>44663</v>
      </c>
      <c r="H35" s="435"/>
    </row>
    <row r="36" spans="1:8" ht="15.75" hidden="1" customHeight="1">
      <c r="B36" s="153" t="s">
        <v>1779</v>
      </c>
      <c r="C36" s="320" t="s">
        <v>1791</v>
      </c>
      <c r="D36" s="320">
        <f t="shared" si="41"/>
        <v>44669</v>
      </c>
      <c r="E36" s="320">
        <f t="shared" ref="E36:E38" si="44">D36+3</f>
        <v>44672</v>
      </c>
      <c r="F36" s="320">
        <f t="shared" ref="F36:F38" si="45">E36+1</f>
        <v>44673</v>
      </c>
      <c r="G36" s="418">
        <f t="shared" si="18"/>
        <v>44670</v>
      </c>
      <c r="H36" s="435"/>
    </row>
    <row r="37" spans="1:8" ht="15.75" hidden="1" customHeight="1">
      <c r="B37" s="153" t="s">
        <v>1779</v>
      </c>
      <c r="C37" s="320" t="s">
        <v>1792</v>
      </c>
      <c r="D37" s="320">
        <f t="shared" si="41"/>
        <v>44676</v>
      </c>
      <c r="E37" s="320">
        <f t="shared" si="44"/>
        <v>44679</v>
      </c>
      <c r="F37" s="320">
        <f t="shared" si="45"/>
        <v>44680</v>
      </c>
      <c r="G37" s="418">
        <f t="shared" si="18"/>
        <v>44677</v>
      </c>
      <c r="H37" s="435"/>
    </row>
    <row r="38" spans="1:8" ht="15.75" hidden="1" customHeight="1">
      <c r="B38" s="153" t="s">
        <v>1779</v>
      </c>
      <c r="C38" s="320" t="s">
        <v>1793</v>
      </c>
      <c r="D38" s="320">
        <f t="shared" si="41"/>
        <v>44683</v>
      </c>
      <c r="E38" s="320">
        <f t="shared" si="44"/>
        <v>44686</v>
      </c>
      <c r="F38" s="320">
        <f t="shared" si="45"/>
        <v>44687</v>
      </c>
      <c r="G38" s="418">
        <f t="shared" si="18"/>
        <v>44684</v>
      </c>
      <c r="H38" s="435"/>
    </row>
    <row r="39" spans="1:8" ht="15.75" hidden="1" customHeight="1">
      <c r="A39" s="362" t="s">
        <v>1785</v>
      </c>
      <c r="B39" s="153" t="s">
        <v>1794</v>
      </c>
      <c r="C39" s="320" t="s">
        <v>1795</v>
      </c>
      <c r="D39" s="320">
        <f t="shared" si="41"/>
        <v>44690</v>
      </c>
      <c r="E39" s="320">
        <f t="shared" ref="E39" si="46">D39+3</f>
        <v>44693</v>
      </c>
      <c r="F39" s="320">
        <f t="shared" ref="F39" si="47">E39+1</f>
        <v>44694</v>
      </c>
      <c r="G39" s="418">
        <f t="shared" si="18"/>
        <v>44691</v>
      </c>
      <c r="H39" s="435"/>
    </row>
    <row r="40" spans="1:8" ht="15.75" hidden="1" customHeight="1">
      <c r="A40" s="362" t="s">
        <v>1785</v>
      </c>
      <c r="B40" s="153" t="s">
        <v>1794</v>
      </c>
      <c r="C40" s="320" t="s">
        <v>1796</v>
      </c>
      <c r="D40" s="320">
        <f t="shared" si="41"/>
        <v>44697</v>
      </c>
      <c r="E40" s="320">
        <f t="shared" ref="E40" si="48">D40+3</f>
        <v>44700</v>
      </c>
      <c r="F40" s="320">
        <f t="shared" ref="F40" si="49">E40+1</f>
        <v>44701</v>
      </c>
      <c r="G40" s="418">
        <f t="shared" si="18"/>
        <v>44698</v>
      </c>
      <c r="H40" s="435"/>
    </row>
    <row r="41" spans="1:8" ht="15.75" hidden="1" customHeight="1">
      <c r="A41" s="362" t="s">
        <v>1797</v>
      </c>
      <c r="B41" s="153" t="s">
        <v>724</v>
      </c>
      <c r="C41" s="320" t="s">
        <v>1798</v>
      </c>
      <c r="D41" s="320">
        <v>44707</v>
      </c>
      <c r="E41" s="320">
        <f t="shared" ref="E41" si="50">D41+3</f>
        <v>44710</v>
      </c>
      <c r="F41" s="320">
        <f t="shared" ref="F41" si="51">E41+1</f>
        <v>44711</v>
      </c>
      <c r="G41" s="418">
        <f t="shared" si="18"/>
        <v>44705</v>
      </c>
      <c r="H41" s="435"/>
    </row>
    <row r="42" spans="1:8" ht="15.75" hidden="1" customHeight="1">
      <c r="A42" s="362" t="s">
        <v>1797</v>
      </c>
      <c r="B42" s="164" t="s">
        <v>724</v>
      </c>
      <c r="C42" s="155" t="s">
        <v>1799</v>
      </c>
      <c r="D42" s="155">
        <v>44712</v>
      </c>
      <c r="E42" s="155">
        <f t="shared" ref="E42" si="52">D42+3</f>
        <v>44715</v>
      </c>
      <c r="F42" s="155">
        <f t="shared" ref="F42" si="53">E42+1</f>
        <v>44716</v>
      </c>
      <c r="G42" s="418">
        <f t="shared" si="18"/>
        <v>44712</v>
      </c>
      <c r="H42" s="435"/>
    </row>
    <row r="43" spans="1:8" ht="15.75" hidden="1" customHeight="1">
      <c r="A43" s="362" t="s">
        <v>1797</v>
      </c>
      <c r="B43" s="153" t="s">
        <v>724</v>
      </c>
      <c r="C43" s="320" t="s">
        <v>1800</v>
      </c>
      <c r="D43" s="320">
        <f t="shared" si="41"/>
        <v>44719</v>
      </c>
      <c r="E43" s="320">
        <f t="shared" ref="E43" si="54">D43+3</f>
        <v>44722</v>
      </c>
      <c r="F43" s="320">
        <f t="shared" ref="F43" si="55">E43+1</f>
        <v>44723</v>
      </c>
      <c r="G43" s="418">
        <f t="shared" si="18"/>
        <v>44719</v>
      </c>
      <c r="H43" s="435"/>
    </row>
    <row r="44" spans="1:8" ht="15.75" hidden="1" customHeight="1">
      <c r="A44" s="362" t="s">
        <v>1797</v>
      </c>
      <c r="B44" s="153" t="s">
        <v>724</v>
      </c>
      <c r="C44" s="320" t="s">
        <v>1801</v>
      </c>
      <c r="D44" s="320">
        <v>44727</v>
      </c>
      <c r="E44" s="320">
        <f t="shared" ref="E44" si="56">D44+3</f>
        <v>44730</v>
      </c>
      <c r="F44" s="320">
        <f t="shared" ref="F44" si="57">E44+1</f>
        <v>44731</v>
      </c>
      <c r="G44" s="418">
        <f t="shared" si="18"/>
        <v>44726</v>
      </c>
      <c r="H44" s="435"/>
    </row>
    <row r="45" spans="1:8" ht="15.75" hidden="1" customHeight="1">
      <c r="A45" s="362" t="s">
        <v>1797</v>
      </c>
      <c r="B45" s="153" t="s">
        <v>724</v>
      </c>
      <c r="C45" s="320" t="s">
        <v>1802</v>
      </c>
      <c r="D45" s="320">
        <v>44732</v>
      </c>
      <c r="E45" s="320">
        <f t="shared" ref="E45" si="58">D45+3</f>
        <v>44735</v>
      </c>
      <c r="F45" s="320">
        <f t="shared" ref="F45" si="59">E45+1</f>
        <v>44736</v>
      </c>
      <c r="G45" s="418">
        <f t="shared" si="18"/>
        <v>44733</v>
      </c>
      <c r="H45" s="435"/>
    </row>
    <row r="46" spans="1:8" ht="15.75" hidden="1" customHeight="1">
      <c r="B46" s="153" t="s">
        <v>724</v>
      </c>
      <c r="C46" s="320" t="s">
        <v>1803</v>
      </c>
      <c r="D46" s="320">
        <v>44742</v>
      </c>
      <c r="E46" s="320">
        <f t="shared" ref="E46" si="60">D46+3</f>
        <v>44745</v>
      </c>
      <c r="F46" s="320">
        <f t="shared" ref="F46" si="61">E46+1</f>
        <v>44746</v>
      </c>
      <c r="G46" s="418">
        <f t="shared" si="18"/>
        <v>44740</v>
      </c>
      <c r="H46" s="435"/>
    </row>
    <row r="47" spans="1:8" ht="15.75" hidden="1" customHeight="1">
      <c r="B47" s="153" t="s">
        <v>724</v>
      </c>
      <c r="C47" s="320" t="s">
        <v>1804</v>
      </c>
      <c r="D47" s="320">
        <v>44749</v>
      </c>
      <c r="E47" s="320">
        <f t="shared" ref="E47" si="62">D47+3</f>
        <v>44752</v>
      </c>
      <c r="F47" s="320">
        <f t="shared" ref="F47" si="63">E47+1</f>
        <v>44753</v>
      </c>
      <c r="G47" s="418">
        <f t="shared" si="18"/>
        <v>44747</v>
      </c>
      <c r="H47" s="435"/>
    </row>
    <row r="48" spans="1:8" ht="15.75" hidden="1" customHeight="1">
      <c r="B48" s="153" t="s">
        <v>724</v>
      </c>
      <c r="C48" s="320" t="s">
        <v>1805</v>
      </c>
      <c r="D48" s="320">
        <v>44757</v>
      </c>
      <c r="E48" s="320">
        <f t="shared" ref="E48" si="64">D48+3</f>
        <v>44760</v>
      </c>
      <c r="F48" s="320">
        <f t="shared" ref="F48" si="65">E48+1</f>
        <v>44761</v>
      </c>
      <c r="G48" s="418">
        <f t="shared" si="18"/>
        <v>44754</v>
      </c>
      <c r="H48" s="435"/>
    </row>
    <row r="49" spans="1:8" ht="15.75" hidden="1" customHeight="1">
      <c r="A49" s="362" t="s">
        <v>1806</v>
      </c>
      <c r="B49" s="426" t="s">
        <v>1807</v>
      </c>
      <c r="C49" s="320" t="s">
        <v>1808</v>
      </c>
      <c r="D49" s="320">
        <v>44765</v>
      </c>
      <c r="E49" s="320">
        <f t="shared" ref="E49:E50" si="66">D49+3</f>
        <v>44768</v>
      </c>
      <c r="F49" s="320">
        <f t="shared" ref="F49:F50" si="67">E49+1</f>
        <v>44769</v>
      </c>
      <c r="G49" s="418">
        <f t="shared" si="18"/>
        <v>44761</v>
      </c>
      <c r="H49" s="435"/>
    </row>
    <row r="50" spans="1:8" ht="15.75" hidden="1" customHeight="1">
      <c r="A50" s="362" t="s">
        <v>1809</v>
      </c>
      <c r="B50" s="576" t="s">
        <v>307</v>
      </c>
      <c r="C50" s="320" t="s">
        <v>1810</v>
      </c>
      <c r="D50" s="479">
        <v>44767</v>
      </c>
      <c r="E50" s="479">
        <f t="shared" si="66"/>
        <v>44770</v>
      </c>
      <c r="F50" s="479">
        <f t="shared" si="67"/>
        <v>44771</v>
      </c>
      <c r="G50" s="418">
        <f t="shared" si="18"/>
        <v>44768</v>
      </c>
      <c r="H50" s="435"/>
    </row>
    <row r="51" spans="1:8" ht="15.75" hidden="1" customHeight="1">
      <c r="A51" s="362" t="s">
        <v>1811</v>
      </c>
      <c r="B51" s="426" t="s">
        <v>1786</v>
      </c>
      <c r="C51" s="320" t="s">
        <v>1812</v>
      </c>
      <c r="D51" s="320">
        <f t="shared" si="41"/>
        <v>44774</v>
      </c>
      <c r="E51" s="320">
        <f t="shared" ref="E51" si="68">D51+3</f>
        <v>44777</v>
      </c>
      <c r="F51" s="320">
        <f t="shared" ref="F51" si="69">E51+1</f>
        <v>44778</v>
      </c>
      <c r="G51" s="418">
        <f t="shared" si="18"/>
        <v>44775</v>
      </c>
      <c r="H51" s="435"/>
    </row>
    <row r="52" spans="1:8" ht="15.75" hidden="1" customHeight="1">
      <c r="A52" s="362" t="s">
        <v>1811</v>
      </c>
      <c r="B52" s="426" t="s">
        <v>1786</v>
      </c>
      <c r="C52" s="320" t="s">
        <v>1813</v>
      </c>
      <c r="D52" s="320">
        <f t="shared" si="41"/>
        <v>44781</v>
      </c>
      <c r="E52" s="320">
        <f t="shared" ref="E52" si="70">D52+3</f>
        <v>44784</v>
      </c>
      <c r="F52" s="320">
        <f t="shared" ref="F52" si="71">E52+1</f>
        <v>44785</v>
      </c>
      <c r="G52" s="418">
        <f t="shared" si="18"/>
        <v>44782</v>
      </c>
      <c r="H52" s="435"/>
    </row>
    <row r="53" spans="1:8" ht="15.75" hidden="1" customHeight="1">
      <c r="A53" s="362" t="s">
        <v>1811</v>
      </c>
      <c r="B53" s="426" t="s">
        <v>1786</v>
      </c>
      <c r="C53" s="320" t="s">
        <v>1814</v>
      </c>
      <c r="D53" s="320">
        <f t="shared" si="41"/>
        <v>44788</v>
      </c>
      <c r="E53" s="320">
        <f t="shared" ref="E53:E54" si="72">D53+3</f>
        <v>44791</v>
      </c>
      <c r="F53" s="320">
        <f t="shared" ref="F53:F54" si="73">E53+1</f>
        <v>44792</v>
      </c>
      <c r="G53" s="418">
        <f t="shared" si="18"/>
        <v>44789</v>
      </c>
      <c r="H53" s="435"/>
    </row>
    <row r="54" spans="1:8" ht="15.75" hidden="1" customHeight="1">
      <c r="A54" s="362" t="s">
        <v>1815</v>
      </c>
      <c r="B54" s="426" t="s">
        <v>1786</v>
      </c>
      <c r="C54" s="320" t="s">
        <v>1816</v>
      </c>
      <c r="D54" s="320">
        <f t="shared" si="41"/>
        <v>44795</v>
      </c>
      <c r="E54" s="320">
        <f t="shared" si="72"/>
        <v>44798</v>
      </c>
      <c r="F54" s="320">
        <f t="shared" si="73"/>
        <v>44799</v>
      </c>
      <c r="G54" s="418">
        <f t="shared" si="18"/>
        <v>44796</v>
      </c>
      <c r="H54" s="435"/>
    </row>
    <row r="55" spans="1:8" ht="15.75" hidden="1" customHeight="1">
      <c r="A55" s="362" t="s">
        <v>1817</v>
      </c>
      <c r="B55" s="426" t="s">
        <v>1786</v>
      </c>
      <c r="C55" s="320" t="s">
        <v>1818</v>
      </c>
      <c r="D55" s="320">
        <f t="shared" si="41"/>
        <v>44802</v>
      </c>
      <c r="E55" s="320">
        <f t="shared" ref="E55" si="74">D55+3</f>
        <v>44805</v>
      </c>
      <c r="F55" s="320">
        <f t="shared" ref="F55" si="75">E55+1</f>
        <v>44806</v>
      </c>
      <c r="G55" s="418">
        <f t="shared" si="18"/>
        <v>44803</v>
      </c>
      <c r="H55" s="435"/>
    </row>
    <row r="56" spans="1:8" ht="15.75" hidden="1" customHeight="1">
      <c r="B56" s="426" t="s">
        <v>1786</v>
      </c>
      <c r="C56" s="320" t="s">
        <v>1819</v>
      </c>
      <c r="D56" s="320">
        <f t="shared" si="41"/>
        <v>44809</v>
      </c>
      <c r="E56" s="320">
        <f t="shared" ref="E56:E57" si="76">D56+3</f>
        <v>44812</v>
      </c>
      <c r="F56" s="320">
        <f t="shared" ref="F56:F57" si="77">E56+1</f>
        <v>44813</v>
      </c>
      <c r="G56" s="418">
        <f t="shared" si="18"/>
        <v>44810</v>
      </c>
      <c r="H56" s="435"/>
    </row>
    <row r="57" spans="1:8" ht="15.75" hidden="1" customHeight="1">
      <c r="B57" s="426" t="s">
        <v>1786</v>
      </c>
      <c r="C57" s="320" t="s">
        <v>1820</v>
      </c>
      <c r="D57" s="320">
        <f t="shared" si="41"/>
        <v>44816</v>
      </c>
      <c r="E57" s="320">
        <f t="shared" si="76"/>
        <v>44819</v>
      </c>
      <c r="F57" s="320">
        <f t="shared" si="77"/>
        <v>44820</v>
      </c>
      <c r="G57" s="418">
        <f t="shared" si="18"/>
        <v>44817</v>
      </c>
      <c r="H57" s="435"/>
    </row>
    <row r="58" spans="1:8" ht="15.75" hidden="1" customHeight="1">
      <c r="B58" s="426" t="s">
        <v>1786</v>
      </c>
      <c r="C58" s="320" t="s">
        <v>1821</v>
      </c>
      <c r="D58" s="320">
        <f t="shared" si="41"/>
        <v>44823</v>
      </c>
      <c r="E58" s="320">
        <f t="shared" ref="E58" si="78">D58+3</f>
        <v>44826</v>
      </c>
      <c r="F58" s="320">
        <f t="shared" ref="F58" si="79">E58+1</f>
        <v>44827</v>
      </c>
      <c r="G58" s="418">
        <f t="shared" si="18"/>
        <v>44824</v>
      </c>
      <c r="H58" s="435"/>
    </row>
    <row r="59" spans="1:8" ht="15.75" hidden="1" customHeight="1">
      <c r="B59" s="426" t="s">
        <v>1786</v>
      </c>
      <c r="C59" s="320" t="s">
        <v>1822</v>
      </c>
      <c r="D59" s="320">
        <f t="shared" si="41"/>
        <v>44830</v>
      </c>
      <c r="E59" s="320">
        <f t="shared" ref="E59" si="80">D59+3</f>
        <v>44833</v>
      </c>
      <c r="F59" s="320">
        <f t="shared" ref="F59" si="81">E59+1</f>
        <v>44834</v>
      </c>
      <c r="G59" s="418">
        <f t="shared" si="18"/>
        <v>44831</v>
      </c>
      <c r="H59" s="435"/>
    </row>
    <row r="60" spans="1:8" ht="15.75" hidden="1" customHeight="1">
      <c r="B60" s="426" t="s">
        <v>1786</v>
      </c>
      <c r="C60" s="320" t="s">
        <v>1823</v>
      </c>
      <c r="D60" s="320">
        <f t="shared" si="41"/>
        <v>44837</v>
      </c>
      <c r="E60" s="320">
        <f t="shared" ref="E60" si="82">D60+3</f>
        <v>44840</v>
      </c>
      <c r="F60" s="320">
        <f t="shared" ref="F60" si="83">E60+1</f>
        <v>44841</v>
      </c>
      <c r="G60" s="418">
        <f t="shared" si="18"/>
        <v>44838</v>
      </c>
      <c r="H60" s="435"/>
    </row>
    <row r="61" spans="1:8" ht="15.75" hidden="1" customHeight="1">
      <c r="B61" s="426" t="s">
        <v>1786</v>
      </c>
      <c r="C61" s="320" t="s">
        <v>1824</v>
      </c>
      <c r="D61" s="320">
        <f t="shared" si="41"/>
        <v>44844</v>
      </c>
      <c r="E61" s="320">
        <f t="shared" ref="E61" si="84">D61+3</f>
        <v>44847</v>
      </c>
      <c r="F61" s="320">
        <f t="shared" ref="F61" si="85">E61+1</f>
        <v>44848</v>
      </c>
      <c r="G61" s="418">
        <f t="shared" si="18"/>
        <v>44845</v>
      </c>
      <c r="H61" s="435"/>
    </row>
    <row r="62" spans="1:8" ht="15.75" hidden="1" customHeight="1">
      <c r="B62" s="426" t="s">
        <v>1786</v>
      </c>
      <c r="C62" s="320" t="s">
        <v>1825</v>
      </c>
      <c r="D62" s="320">
        <f t="shared" si="41"/>
        <v>44851</v>
      </c>
      <c r="E62" s="320">
        <f t="shared" ref="E62" si="86">D62+3</f>
        <v>44854</v>
      </c>
      <c r="F62" s="320">
        <f t="shared" ref="F62" si="87">E62+1</f>
        <v>44855</v>
      </c>
      <c r="G62" s="418">
        <f t="shared" si="18"/>
        <v>44852</v>
      </c>
      <c r="H62" s="435"/>
    </row>
    <row r="63" spans="1:8" ht="15.75" hidden="1" customHeight="1">
      <c r="B63" s="426" t="s">
        <v>1786</v>
      </c>
      <c r="C63" s="320" t="s">
        <v>1826</v>
      </c>
      <c r="D63" s="320">
        <f t="shared" si="41"/>
        <v>44858</v>
      </c>
      <c r="E63" s="320">
        <f t="shared" ref="E63" si="88">D63+3</f>
        <v>44861</v>
      </c>
      <c r="F63" s="320">
        <f t="shared" ref="F63" si="89">E63+1</f>
        <v>44862</v>
      </c>
      <c r="G63" s="418">
        <f t="shared" si="18"/>
        <v>44859</v>
      </c>
      <c r="H63" s="435"/>
    </row>
    <row r="64" spans="1:8" ht="15.75" hidden="1" customHeight="1">
      <c r="B64" s="426" t="s">
        <v>1786</v>
      </c>
      <c r="C64" s="320" t="s">
        <v>1827</v>
      </c>
      <c r="D64" s="320">
        <f t="shared" si="41"/>
        <v>44865</v>
      </c>
      <c r="E64" s="320">
        <f t="shared" ref="E64" si="90">D64+3</f>
        <v>44868</v>
      </c>
      <c r="F64" s="320">
        <f t="shared" ref="F64" si="91">E64+1</f>
        <v>44869</v>
      </c>
      <c r="G64" s="418">
        <f t="shared" si="18"/>
        <v>44866</v>
      </c>
      <c r="H64" s="435"/>
    </row>
    <row r="65" spans="1:8" ht="15.75" hidden="1" customHeight="1">
      <c r="B65" s="426" t="s">
        <v>1786</v>
      </c>
      <c r="C65" s="320" t="s">
        <v>1828</v>
      </c>
      <c r="D65" s="320">
        <f t="shared" si="41"/>
        <v>44872</v>
      </c>
      <c r="E65" s="320">
        <f t="shared" ref="E65" si="92">D65+3</f>
        <v>44875</v>
      </c>
      <c r="F65" s="320">
        <f t="shared" ref="F65" si="93">E65+1</f>
        <v>44876</v>
      </c>
      <c r="G65" s="418">
        <f t="shared" si="18"/>
        <v>44873</v>
      </c>
      <c r="H65" s="435"/>
    </row>
    <row r="66" spans="1:8" ht="15.75" hidden="1" customHeight="1">
      <c r="B66" s="426" t="s">
        <v>1786</v>
      </c>
      <c r="C66" s="320" t="s">
        <v>1829</v>
      </c>
      <c r="D66" s="320">
        <v>44880</v>
      </c>
      <c r="E66" s="320">
        <f t="shared" ref="E66" si="94">D66+3</f>
        <v>44883</v>
      </c>
      <c r="F66" s="320">
        <f t="shared" ref="F66" si="95">E66+1</f>
        <v>44884</v>
      </c>
      <c r="G66" s="418">
        <f t="shared" si="18"/>
        <v>44880</v>
      </c>
      <c r="H66" s="435"/>
    </row>
    <row r="67" spans="1:8" ht="15.75" hidden="1" customHeight="1">
      <c r="B67" s="426" t="s">
        <v>1786</v>
      </c>
      <c r="C67" s="320" t="s">
        <v>1830</v>
      </c>
      <c r="D67" s="320">
        <v>44888</v>
      </c>
      <c r="E67" s="320">
        <f t="shared" ref="E67" si="96">D67+3</f>
        <v>44891</v>
      </c>
      <c r="F67" s="320">
        <f t="shared" ref="F67" si="97">E67+1</f>
        <v>44892</v>
      </c>
      <c r="G67" s="418">
        <f t="shared" si="18"/>
        <v>44887</v>
      </c>
      <c r="H67" s="435"/>
    </row>
    <row r="68" spans="1:8" ht="15.75" hidden="1" customHeight="1">
      <c r="B68" s="426" t="s">
        <v>1786</v>
      </c>
      <c r="C68" s="320" t="s">
        <v>1831</v>
      </c>
      <c r="D68" s="320">
        <v>44894</v>
      </c>
      <c r="E68" s="320">
        <f t="shared" ref="E68" si="98">D68+3</f>
        <v>44897</v>
      </c>
      <c r="F68" s="320">
        <f t="shared" ref="F68" si="99">E68+1</f>
        <v>44898</v>
      </c>
      <c r="G68" s="418">
        <f t="shared" si="18"/>
        <v>44894</v>
      </c>
      <c r="H68" s="435"/>
    </row>
    <row r="69" spans="1:8" ht="15.75" hidden="1" customHeight="1">
      <c r="A69" s="362" t="s">
        <v>1832</v>
      </c>
      <c r="B69" s="576" t="s">
        <v>1833</v>
      </c>
      <c r="C69" s="320" t="s">
        <v>1834</v>
      </c>
      <c r="D69" s="320">
        <v>44900</v>
      </c>
      <c r="E69" s="320">
        <f t="shared" ref="E69" si="100">D69+3</f>
        <v>44903</v>
      </c>
      <c r="F69" s="320">
        <f t="shared" ref="F69" si="101">E69+1</f>
        <v>44904</v>
      </c>
      <c r="G69" s="418">
        <f t="shared" si="18"/>
        <v>44901</v>
      </c>
      <c r="H69" s="435"/>
    </row>
    <row r="70" spans="1:8" ht="15.75" hidden="1" customHeight="1">
      <c r="A70" s="362" t="s">
        <v>1835</v>
      </c>
      <c r="B70" s="576" t="s">
        <v>1833</v>
      </c>
      <c r="C70" s="320" t="s">
        <v>1836</v>
      </c>
      <c r="D70" s="320">
        <v>44909</v>
      </c>
      <c r="E70" s="320">
        <f t="shared" ref="E70" si="102">D70+3</f>
        <v>44912</v>
      </c>
      <c r="F70" s="320">
        <f t="shared" ref="F70" si="103">E70+1</f>
        <v>44913</v>
      </c>
      <c r="G70" s="418">
        <f t="shared" si="18"/>
        <v>44908</v>
      </c>
      <c r="H70" s="435"/>
    </row>
    <row r="71" spans="1:8" ht="15.75" hidden="1" customHeight="1">
      <c r="A71" s="362" t="s">
        <v>1837</v>
      </c>
      <c r="B71" s="426" t="s">
        <v>1838</v>
      </c>
      <c r="C71" s="320" t="s">
        <v>1839</v>
      </c>
      <c r="D71" s="479">
        <v>44914</v>
      </c>
      <c r="E71" s="479">
        <f t="shared" ref="E71" si="104">D71+3</f>
        <v>44917</v>
      </c>
      <c r="F71" s="479">
        <f t="shared" ref="F71" si="105">E71+1</f>
        <v>44918</v>
      </c>
      <c r="G71" s="418">
        <f t="shared" si="18"/>
        <v>44915</v>
      </c>
      <c r="H71" s="435"/>
    </row>
    <row r="72" spans="1:8" ht="15.75" hidden="1" customHeight="1">
      <c r="A72" s="362" t="s">
        <v>1837</v>
      </c>
      <c r="B72" s="426" t="s">
        <v>1838</v>
      </c>
      <c r="C72" s="320" t="s">
        <v>1840</v>
      </c>
      <c r="D72" s="320">
        <v>44925</v>
      </c>
      <c r="E72" s="320">
        <f t="shared" ref="E72" si="106">D72+3</f>
        <v>44928</v>
      </c>
      <c r="F72" s="320">
        <f t="shared" ref="F72" si="107">E72+1</f>
        <v>44929</v>
      </c>
      <c r="G72" s="418">
        <f t="shared" si="18"/>
        <v>44922</v>
      </c>
      <c r="H72" s="435"/>
    </row>
    <row r="73" spans="1:8" ht="15.75" hidden="1" customHeight="1">
      <c r="A73" s="362" t="s">
        <v>1841</v>
      </c>
      <c r="B73" s="576" t="s">
        <v>307</v>
      </c>
      <c r="C73" s="320" t="s">
        <v>1842</v>
      </c>
      <c r="D73" s="479">
        <f t="shared" si="41"/>
        <v>44932</v>
      </c>
      <c r="E73" s="479">
        <f t="shared" ref="E73" si="108">D73+3</f>
        <v>44935</v>
      </c>
      <c r="F73" s="479">
        <f t="shared" ref="F73" si="109">E73+1</f>
        <v>44936</v>
      </c>
      <c r="G73" s="418">
        <f t="shared" si="18"/>
        <v>44929</v>
      </c>
      <c r="H73" s="435"/>
    </row>
    <row r="74" spans="1:8" ht="15.75" hidden="1" customHeight="1">
      <c r="A74" s="362" t="s">
        <v>1837</v>
      </c>
      <c r="B74" s="426" t="s">
        <v>1838</v>
      </c>
      <c r="C74" s="320" t="s">
        <v>1843</v>
      </c>
      <c r="D74" s="320">
        <v>44935</v>
      </c>
      <c r="E74" s="320">
        <f t="shared" ref="E74" si="110">D74+3</f>
        <v>44938</v>
      </c>
      <c r="F74" s="320">
        <f t="shared" ref="F74" si="111">E74+1</f>
        <v>44939</v>
      </c>
      <c r="G74" s="418">
        <f t="shared" si="18"/>
        <v>44936</v>
      </c>
      <c r="H74" s="435"/>
    </row>
    <row r="75" spans="1:8" ht="15.75" hidden="1" customHeight="1">
      <c r="A75" s="362" t="s">
        <v>1837</v>
      </c>
      <c r="B75" s="426" t="s">
        <v>1838</v>
      </c>
      <c r="C75" s="320" t="s">
        <v>1844</v>
      </c>
      <c r="D75" s="320">
        <f t="shared" si="41"/>
        <v>44942</v>
      </c>
      <c r="E75" s="320">
        <f t="shared" ref="E75" si="112">D75+3</f>
        <v>44945</v>
      </c>
      <c r="F75" s="320">
        <f t="shared" ref="F75" si="113">E75+1</f>
        <v>44946</v>
      </c>
      <c r="G75" s="418">
        <f t="shared" si="18"/>
        <v>44943</v>
      </c>
      <c r="H75" s="435"/>
    </row>
    <row r="76" spans="1:8" ht="15.75" hidden="1" customHeight="1">
      <c r="A76" s="362" t="s">
        <v>1837</v>
      </c>
      <c r="B76" s="426" t="s">
        <v>1838</v>
      </c>
      <c r="C76" s="320" t="s">
        <v>1845</v>
      </c>
      <c r="D76" s="320">
        <f t="shared" si="41"/>
        <v>44949</v>
      </c>
      <c r="E76" s="320">
        <f t="shared" ref="E76" si="114">D76+3</f>
        <v>44952</v>
      </c>
      <c r="F76" s="320">
        <f t="shared" ref="F76" si="115">E76+1</f>
        <v>44953</v>
      </c>
      <c r="G76" s="418">
        <f t="shared" si="18"/>
        <v>44950</v>
      </c>
      <c r="H76" s="435"/>
    </row>
    <row r="77" spans="1:8" ht="15.75" hidden="1" customHeight="1">
      <c r="B77" s="426" t="s">
        <v>1838</v>
      </c>
      <c r="C77" s="320" t="s">
        <v>1846</v>
      </c>
      <c r="D77" s="320">
        <f t="shared" si="41"/>
        <v>44956</v>
      </c>
      <c r="E77" s="320">
        <f t="shared" ref="E77" si="116">D77+3</f>
        <v>44959</v>
      </c>
      <c r="F77" s="320">
        <f t="shared" ref="F77" si="117">E77+1</f>
        <v>44960</v>
      </c>
      <c r="G77" s="418">
        <f t="shared" si="18"/>
        <v>44957</v>
      </c>
      <c r="H77" s="435"/>
    </row>
    <row r="78" spans="1:8" ht="15.75" hidden="1" customHeight="1">
      <c r="B78" s="426" t="s">
        <v>1838</v>
      </c>
      <c r="C78" s="320" t="s">
        <v>1847</v>
      </c>
      <c r="D78" s="320">
        <v>44964</v>
      </c>
      <c r="E78" s="320">
        <f t="shared" ref="E78" si="118">D78+3</f>
        <v>44967</v>
      </c>
      <c r="F78" s="320">
        <f t="shared" ref="F78" si="119">E78+1</f>
        <v>44968</v>
      </c>
      <c r="G78" s="418">
        <f t="shared" si="18"/>
        <v>44964</v>
      </c>
      <c r="H78" s="435"/>
    </row>
    <row r="79" spans="1:8" ht="15.75" hidden="1" customHeight="1">
      <c r="B79" s="426" t="s">
        <v>1838</v>
      </c>
      <c r="C79" s="320" t="s">
        <v>1848</v>
      </c>
      <c r="D79" s="320">
        <v>44971</v>
      </c>
      <c r="E79" s="320">
        <f t="shared" ref="E79" si="120">D79+3</f>
        <v>44974</v>
      </c>
      <c r="F79" s="320">
        <f t="shared" ref="F79" si="121">E79+1</f>
        <v>44975</v>
      </c>
      <c r="G79" s="418">
        <f t="shared" si="18"/>
        <v>44971</v>
      </c>
      <c r="H79" s="435"/>
    </row>
    <row r="80" spans="1:8" ht="15.75" hidden="1" customHeight="1">
      <c r="B80" s="426" t="s">
        <v>1838</v>
      </c>
      <c r="C80" s="320" t="s">
        <v>1849</v>
      </c>
      <c r="D80" s="320">
        <v>44977</v>
      </c>
      <c r="E80" s="320">
        <f t="shared" ref="E80" si="122">D80+3</f>
        <v>44980</v>
      </c>
      <c r="F80" s="320">
        <f t="shared" ref="F80" si="123">E80+1</f>
        <v>44981</v>
      </c>
      <c r="G80" s="418">
        <f t="shared" si="18"/>
        <v>44978</v>
      </c>
      <c r="H80" s="435"/>
    </row>
    <row r="81" spans="1:9" ht="15.75" customHeight="1">
      <c r="B81" s="426" t="s">
        <v>1838</v>
      </c>
      <c r="C81" s="320" t="s">
        <v>1850</v>
      </c>
      <c r="D81" s="320">
        <v>44986</v>
      </c>
      <c r="E81" s="320">
        <f t="shared" ref="E81" si="124">D81+3</f>
        <v>44989</v>
      </c>
      <c r="F81" s="320">
        <f t="shared" ref="F81" si="125">E81+1</f>
        <v>44990</v>
      </c>
      <c r="G81" s="418">
        <f t="shared" si="18"/>
        <v>44985</v>
      </c>
      <c r="H81" s="435"/>
    </row>
    <row r="82" spans="1:9" ht="15.75" customHeight="1">
      <c r="B82" s="426" t="s">
        <v>1838</v>
      </c>
      <c r="C82" s="320" t="s">
        <v>1851</v>
      </c>
      <c r="D82" s="320">
        <v>44993</v>
      </c>
      <c r="E82" s="320">
        <f t="shared" ref="E82" si="126">D82+3</f>
        <v>44996</v>
      </c>
      <c r="F82" s="320">
        <f t="shared" ref="F82" si="127">E82+1</f>
        <v>44997</v>
      </c>
      <c r="G82" s="418">
        <f t="shared" si="18"/>
        <v>44992</v>
      </c>
      <c r="H82" s="435"/>
    </row>
    <row r="83" spans="1:9" ht="15.75" customHeight="1">
      <c r="B83" s="426" t="s">
        <v>1838</v>
      </c>
      <c r="C83" s="320" t="s">
        <v>1852</v>
      </c>
      <c r="D83" s="320">
        <v>45002</v>
      </c>
      <c r="E83" s="320">
        <f t="shared" ref="E83" si="128">D83+3</f>
        <v>45005</v>
      </c>
      <c r="F83" s="320">
        <f t="shared" ref="F83" si="129">E83+1</f>
        <v>45006</v>
      </c>
      <c r="G83" s="418">
        <f t="shared" si="18"/>
        <v>44999</v>
      </c>
      <c r="H83" s="435"/>
    </row>
    <row r="84" spans="1:9" ht="15.75" customHeight="1">
      <c r="B84" s="426" t="s">
        <v>1838</v>
      </c>
      <c r="C84" s="320" t="s">
        <v>1853</v>
      </c>
      <c r="D84" s="320">
        <v>45010</v>
      </c>
      <c r="E84" s="320">
        <f t="shared" ref="E84" si="130">D84+3</f>
        <v>45013</v>
      </c>
      <c r="F84" s="320">
        <f t="shared" ref="F84" si="131">E84+1</f>
        <v>45014</v>
      </c>
      <c r="G84" s="418">
        <f t="shared" si="18"/>
        <v>45006</v>
      </c>
      <c r="H84" s="435">
        <v>45010</v>
      </c>
      <c r="I84" s="699" t="s">
        <v>1854</v>
      </c>
    </row>
    <row r="85" spans="1:9" ht="15.75" hidden="1" customHeight="1">
      <c r="B85" s="426" t="s">
        <v>1838</v>
      </c>
      <c r="C85" s="320" t="s">
        <v>1855</v>
      </c>
      <c r="D85" s="320">
        <v>45016</v>
      </c>
      <c r="E85" s="320">
        <f t="shared" ref="E85" si="132">D85+3</f>
        <v>45019</v>
      </c>
      <c r="F85" s="320">
        <f t="shared" ref="F85" si="133">E85+1</f>
        <v>45020</v>
      </c>
      <c r="G85" s="418">
        <f t="shared" si="18"/>
        <v>45013</v>
      </c>
      <c r="H85" s="435">
        <v>45017</v>
      </c>
    </row>
    <row r="86" spans="1:9" ht="15.75" hidden="1" customHeight="1">
      <c r="B86" s="426" t="s">
        <v>1838</v>
      </c>
      <c r="C86" s="320" t="s">
        <v>1856</v>
      </c>
      <c r="D86" s="320">
        <v>45019</v>
      </c>
      <c r="E86" s="320">
        <f t="shared" ref="E86" si="134">D86+3</f>
        <v>45022</v>
      </c>
      <c r="F86" s="320">
        <f t="shared" ref="F86" si="135">E86+1</f>
        <v>45023</v>
      </c>
      <c r="G86" s="418">
        <f t="shared" si="18"/>
        <v>45020</v>
      </c>
      <c r="H86" s="435">
        <v>45024</v>
      </c>
    </row>
    <row r="87" spans="1:9" ht="15.75" hidden="1" customHeight="1">
      <c r="B87" s="426" t="s">
        <v>1838</v>
      </c>
      <c r="C87" s="320" t="s">
        <v>1857</v>
      </c>
      <c r="D87" s="320">
        <f t="shared" si="41"/>
        <v>45026</v>
      </c>
      <c r="E87" s="320">
        <f t="shared" ref="E87" si="136">D87+3</f>
        <v>45029</v>
      </c>
      <c r="F87" s="320">
        <f t="shared" ref="F87" si="137">E87+1</f>
        <v>45030</v>
      </c>
      <c r="G87" s="418">
        <f t="shared" si="18"/>
        <v>45027</v>
      </c>
      <c r="H87" s="435"/>
    </row>
    <row r="88" spans="1:9" ht="15.75" hidden="1" customHeight="1">
      <c r="B88" s="426" t="s">
        <v>1838</v>
      </c>
      <c r="C88" s="320" t="s">
        <v>1858</v>
      </c>
      <c r="D88" s="320">
        <f t="shared" si="41"/>
        <v>45033</v>
      </c>
      <c r="E88" s="320">
        <f t="shared" ref="E88" si="138">D88+3</f>
        <v>45036</v>
      </c>
      <c r="F88" s="320">
        <f t="shared" ref="F88" si="139">E88+1</f>
        <v>45037</v>
      </c>
      <c r="G88" s="418">
        <f t="shared" si="18"/>
        <v>45034</v>
      </c>
      <c r="H88" s="435"/>
    </row>
    <row r="89" spans="1:9" ht="15.75" hidden="1" customHeight="1">
      <c r="B89" s="426" t="s">
        <v>1838</v>
      </c>
      <c r="C89" s="320" t="s">
        <v>1859</v>
      </c>
      <c r="D89" s="320">
        <f t="shared" si="41"/>
        <v>45040</v>
      </c>
      <c r="E89" s="320">
        <f t="shared" ref="E89" si="140">D89+3</f>
        <v>45043</v>
      </c>
      <c r="F89" s="320">
        <f t="shared" ref="F89" si="141">E89+1</f>
        <v>45044</v>
      </c>
      <c r="G89" s="418">
        <f t="shared" si="18"/>
        <v>45041</v>
      </c>
      <c r="H89" s="435"/>
    </row>
    <row r="90" spans="1:9" ht="15.75" customHeight="1">
      <c r="B90" s="164"/>
      <c r="C90" s="155"/>
      <c r="D90" s="155"/>
      <c r="E90" s="155"/>
      <c r="F90" s="155"/>
      <c r="G90" s="420"/>
      <c r="H90" s="435"/>
    </row>
    <row r="91" spans="1:9" ht="15.75" customHeight="1">
      <c r="B91" s="422" t="s">
        <v>464</v>
      </c>
      <c r="C91" s="146"/>
      <c r="D91" s="146"/>
      <c r="E91" s="146"/>
      <c r="F91" s="169"/>
    </row>
    <row r="92" spans="1:9" ht="16.5" hidden="1" customHeight="1">
      <c r="B92" s="146"/>
      <c r="C92" s="147" t="s">
        <v>1860</v>
      </c>
      <c r="D92" s="148"/>
      <c r="E92" s="148"/>
    </row>
    <row r="93" spans="1:9" s="146" customFormat="1" ht="33" hidden="1" customHeight="1">
      <c r="A93" s="210"/>
      <c r="B93" s="150"/>
      <c r="C93" s="151" t="s">
        <v>1861</v>
      </c>
      <c r="D93" s="403" t="s">
        <v>1746</v>
      </c>
      <c r="E93" s="163" t="s">
        <v>31</v>
      </c>
      <c r="F93" s="163" t="s">
        <v>1862</v>
      </c>
      <c r="G93" s="169"/>
    </row>
    <row r="94" spans="1:9" s="146" customFormat="1" ht="18" hidden="1" customHeight="1">
      <c r="A94" s="210"/>
      <c r="B94" s="152" t="s">
        <v>249</v>
      </c>
      <c r="C94" s="152" t="s">
        <v>250</v>
      </c>
      <c r="D94" s="348"/>
      <c r="E94" s="332" t="s">
        <v>202</v>
      </c>
      <c r="F94" s="332" t="s">
        <v>47</v>
      </c>
      <c r="G94" s="169"/>
    </row>
    <row r="95" spans="1:9" s="146" customFormat="1" ht="18" hidden="1" customHeight="1">
      <c r="A95" s="210" t="s">
        <v>1863</v>
      </c>
      <c r="B95" s="153" t="s">
        <v>1864</v>
      </c>
      <c r="C95" s="320" t="s">
        <v>1865</v>
      </c>
      <c r="D95" s="320">
        <v>43526</v>
      </c>
      <c r="E95" s="320">
        <f>D95+4</f>
        <v>43530</v>
      </c>
      <c r="F95" s="320">
        <f t="shared" ref="F95" si="142">E95+4</f>
        <v>43534</v>
      </c>
      <c r="G95" s="155"/>
    </row>
    <row r="96" spans="1:9" s="146" customFormat="1" ht="18" hidden="1" customHeight="1">
      <c r="A96" s="210" t="s">
        <v>1866</v>
      </c>
      <c r="B96" s="216" t="s">
        <v>283</v>
      </c>
      <c r="C96" s="320" t="s">
        <v>1865</v>
      </c>
      <c r="D96" s="154">
        <f t="shared" ref="D96" si="143">D95+7</f>
        <v>43533</v>
      </c>
      <c r="E96" s="154"/>
      <c r="F96" s="154"/>
      <c r="G96" s="162" t="s">
        <v>1867</v>
      </c>
    </row>
    <row r="97" spans="1:12" s="146" customFormat="1" ht="17.25" hidden="1" customHeight="1">
      <c r="A97" s="362"/>
      <c r="B97" s="156" t="s">
        <v>1868</v>
      </c>
      <c r="C97" s="187"/>
      <c r="D97" s="187"/>
      <c r="E97" s="187"/>
      <c r="F97" s="155"/>
      <c r="G97" s="155"/>
    </row>
    <row r="98" spans="1:12" s="146" customFormat="1" ht="18" hidden="1" customHeight="1">
      <c r="A98" s="362"/>
      <c r="B98" s="157" t="s">
        <v>1869</v>
      </c>
      <c r="G98" s="155"/>
    </row>
    <row r="99" spans="1:12" s="146" customFormat="1" ht="18" hidden="1" customHeight="1">
      <c r="A99" s="362"/>
      <c r="G99" s="155"/>
    </row>
    <row r="100" spans="1:12" s="146" customFormat="1" ht="16.5" hidden="1" customHeight="1">
      <c r="A100" s="362"/>
      <c r="F100" s="169"/>
      <c r="I100" s="155"/>
      <c r="J100" s="155"/>
      <c r="K100" s="155"/>
    </row>
    <row r="101" spans="1:12" s="146" customFormat="1" ht="16.5" hidden="1" customHeight="1">
      <c r="A101" s="362"/>
      <c r="C101" s="147" t="s">
        <v>1870</v>
      </c>
      <c r="F101" s="169"/>
      <c r="I101" s="155"/>
      <c r="J101" s="155"/>
      <c r="K101" s="155"/>
    </row>
    <row r="102" spans="1:12" s="146" customFormat="1" ht="16.5" hidden="1" customHeight="1">
      <c r="A102" s="362"/>
      <c r="F102" s="169"/>
      <c r="I102" s="155"/>
      <c r="J102" s="155"/>
      <c r="K102" s="155"/>
    </row>
    <row r="103" spans="1:12" s="146" customFormat="1" ht="12" hidden="1">
      <c r="A103" s="362"/>
      <c r="B103" s="150"/>
      <c r="C103" s="151" t="s">
        <v>1861</v>
      </c>
      <c r="D103" s="403" t="s">
        <v>1746</v>
      </c>
      <c r="E103" s="163" t="s">
        <v>31</v>
      </c>
      <c r="F103" s="163" t="s">
        <v>1862</v>
      </c>
      <c r="I103" s="155"/>
      <c r="J103" s="155"/>
      <c r="K103" s="155"/>
    </row>
    <row r="104" spans="1:12" s="146" customFormat="1" ht="16.5" hidden="1" customHeight="1">
      <c r="A104" s="362"/>
      <c r="B104" s="152" t="s">
        <v>249</v>
      </c>
      <c r="C104" s="152" t="s">
        <v>250</v>
      </c>
      <c r="D104" s="348"/>
      <c r="E104" s="332" t="s">
        <v>202</v>
      </c>
      <c r="F104" s="332" t="s">
        <v>47</v>
      </c>
      <c r="I104" s="155"/>
      <c r="J104" s="155"/>
      <c r="K104" s="155"/>
    </row>
    <row r="105" spans="1:12" s="146" customFormat="1" ht="16.5" hidden="1" customHeight="1">
      <c r="A105" s="210"/>
      <c r="B105" s="153" t="s">
        <v>1871</v>
      </c>
      <c r="C105" s="320" t="s">
        <v>1872</v>
      </c>
      <c r="D105" s="320">
        <v>43365</v>
      </c>
      <c r="E105" s="320">
        <f>D105+3</f>
        <v>43368</v>
      </c>
      <c r="F105" s="320">
        <f>E105+1</f>
        <v>43369</v>
      </c>
      <c r="I105" s="155"/>
      <c r="J105" s="155"/>
      <c r="K105" s="155"/>
    </row>
    <row r="106" spans="1:12" s="146" customFormat="1" ht="16.5" hidden="1" customHeight="1">
      <c r="A106" s="210"/>
      <c r="B106" s="153" t="s">
        <v>1873</v>
      </c>
      <c r="C106" s="320" t="s">
        <v>1874</v>
      </c>
      <c r="D106" s="320">
        <f>D105+7</f>
        <v>43372</v>
      </c>
      <c r="E106" s="320">
        <f>D106+3</f>
        <v>43375</v>
      </c>
      <c r="F106" s="320">
        <f t="shared" ref="F106" si="144">E106+1</f>
        <v>43376</v>
      </c>
      <c r="I106" s="155"/>
      <c r="J106" s="155"/>
      <c r="K106" s="155"/>
    </row>
    <row r="107" spans="1:12" s="146" customFormat="1" ht="16.5" hidden="1" customHeight="1">
      <c r="A107" s="210" t="s">
        <v>1875</v>
      </c>
      <c r="B107" s="153" t="s">
        <v>1876</v>
      </c>
      <c r="C107" s="320" t="s">
        <v>1877</v>
      </c>
      <c r="D107" s="320">
        <f>D106+7</f>
        <v>43379</v>
      </c>
      <c r="E107" s="320">
        <f>D107+3</f>
        <v>43382</v>
      </c>
      <c r="F107" s="320">
        <f>E107+1</f>
        <v>43383</v>
      </c>
      <c r="I107" s="155"/>
      <c r="J107" s="155"/>
      <c r="K107" s="155"/>
    </row>
    <row r="108" spans="1:12" s="146" customFormat="1" ht="16.5" hidden="1" customHeight="1">
      <c r="A108" s="210"/>
      <c r="B108" s="153" t="s">
        <v>1873</v>
      </c>
      <c r="C108" s="320" t="s">
        <v>1878</v>
      </c>
      <c r="D108" s="320">
        <f t="shared" ref="D108" si="145">D107+7</f>
        <v>43386</v>
      </c>
      <c r="E108" s="320">
        <f>D108+3</f>
        <v>43389</v>
      </c>
      <c r="F108" s="320">
        <f t="shared" ref="F108" si="146">E108+1</f>
        <v>43390</v>
      </c>
      <c r="I108" s="155"/>
      <c r="J108" s="155"/>
      <c r="K108" s="155"/>
    </row>
    <row r="109" spans="1:12" s="146" customFormat="1" ht="16.5" hidden="1" customHeight="1">
      <c r="A109" s="362"/>
      <c r="B109" s="156" t="s">
        <v>1868</v>
      </c>
      <c r="C109" s="187"/>
      <c r="D109" s="187"/>
      <c r="E109" s="187"/>
      <c r="F109" s="155"/>
      <c r="I109" s="155"/>
      <c r="J109" s="155"/>
      <c r="K109" s="155"/>
    </row>
    <row r="110" spans="1:12" s="146" customFormat="1" ht="16.5" hidden="1" customHeight="1">
      <c r="A110" s="362"/>
      <c r="B110" s="157" t="s">
        <v>464</v>
      </c>
      <c r="C110" s="155"/>
      <c r="D110" s="155"/>
      <c r="E110" s="155"/>
      <c r="F110" s="155"/>
      <c r="I110" s="155"/>
      <c r="J110" s="155"/>
      <c r="K110" s="155"/>
    </row>
    <row r="111" spans="1:12" s="146" customFormat="1" ht="16.5" customHeight="1">
      <c r="A111" s="362"/>
      <c r="B111" s="157"/>
      <c r="C111" s="155"/>
      <c r="D111" s="155"/>
      <c r="E111" s="155"/>
      <c r="F111" s="155"/>
      <c r="I111" s="155"/>
      <c r="J111" s="155"/>
      <c r="K111" s="155"/>
    </row>
    <row r="112" spans="1:12" s="159" customFormat="1" ht="15.75" customHeight="1">
      <c r="A112" s="364"/>
      <c r="B112" s="192" t="s">
        <v>465</v>
      </c>
      <c r="C112" s="193"/>
      <c r="D112" s="193"/>
      <c r="E112" s="194"/>
      <c r="F112" s="195" t="s">
        <v>1879</v>
      </c>
      <c r="G112" s="195"/>
      <c r="H112" s="193"/>
      <c r="I112" s="193"/>
      <c r="J112" s="195" t="s">
        <v>467</v>
      </c>
      <c r="K112" s="195"/>
      <c r="L112" s="195"/>
    </row>
    <row r="113" spans="2:12" s="159" customFormat="1" ht="15.75" customHeight="1">
      <c r="B113" s="197" t="s">
        <v>468</v>
      </c>
      <c r="C113" s="193"/>
      <c r="D113" s="198" t="s">
        <v>469</v>
      </c>
      <c r="E113" s="199"/>
      <c r="F113" s="197" t="s">
        <v>470</v>
      </c>
      <c r="G113" s="193"/>
      <c r="H113" s="198" t="s">
        <v>471</v>
      </c>
      <c r="I113" s="193"/>
      <c r="J113" s="197" t="s">
        <v>472</v>
      </c>
      <c r="K113" s="193"/>
      <c r="L113" s="198" t="s">
        <v>473</v>
      </c>
    </row>
    <row r="114" spans="2:12" s="159" customFormat="1" ht="15.75" customHeight="1">
      <c r="B114" s="414" t="s">
        <v>474</v>
      </c>
      <c r="C114" s="202"/>
      <c r="D114" s="569" t="s">
        <v>475</v>
      </c>
      <c r="E114" s="197"/>
      <c r="F114" s="254" t="e">
        <f>#REF!</f>
        <v>#REF!</v>
      </c>
      <c r="G114" s="254" t="e">
        <f>#REF!</f>
        <v>#REF!</v>
      </c>
      <c r="H114" s="110" t="e">
        <f>#REF!</f>
        <v>#REF!</v>
      </c>
      <c r="I114" s="193"/>
      <c r="J114" s="201" t="s">
        <v>479</v>
      </c>
      <c r="K114" s="202" t="s">
        <v>1880</v>
      </c>
      <c r="L114" s="203" t="s">
        <v>480</v>
      </c>
    </row>
    <row r="115" spans="2:12" s="159" customFormat="1" ht="15.75" customHeight="1">
      <c r="B115" s="414" t="s">
        <v>488</v>
      </c>
      <c r="C115" s="202"/>
      <c r="D115" s="569" t="s">
        <v>489</v>
      </c>
      <c r="E115" s="197"/>
      <c r="F115" s="254" t="e">
        <f>#REF!</f>
        <v>#REF!</v>
      </c>
      <c r="G115" s="254" t="e">
        <f>#REF!</f>
        <v>#REF!</v>
      </c>
      <c r="H115" s="110" t="e">
        <f>#REF!</f>
        <v>#REF!</v>
      </c>
      <c r="I115" s="193"/>
      <c r="J115" s="201" t="s">
        <v>486</v>
      </c>
      <c r="K115" s="202" t="s">
        <v>1881</v>
      </c>
      <c r="L115" s="203" t="s">
        <v>487</v>
      </c>
    </row>
    <row r="116" spans="2:12" s="159" customFormat="1" ht="15.75" customHeight="1">
      <c r="B116" s="201" t="s">
        <v>1882</v>
      </c>
      <c r="C116" s="202"/>
      <c r="D116" s="203" t="s">
        <v>1883</v>
      </c>
      <c r="E116" s="197"/>
      <c r="F116" s="254" t="e">
        <f>#REF!</f>
        <v>#REF!</v>
      </c>
      <c r="G116" s="254" t="e">
        <f>#REF!</f>
        <v>#REF!</v>
      </c>
      <c r="H116" s="110" t="e">
        <f>#REF!</f>
        <v>#REF!</v>
      </c>
      <c r="I116" s="193"/>
      <c r="J116" s="201" t="s">
        <v>1884</v>
      </c>
      <c r="K116" s="202" t="s">
        <v>1885</v>
      </c>
      <c r="L116" s="203" t="s">
        <v>1886</v>
      </c>
    </row>
    <row r="117" spans="2:12" s="159" customFormat="1" ht="15.75" customHeight="1">
      <c r="B117" s="201" t="s">
        <v>481</v>
      </c>
      <c r="C117" s="202"/>
      <c r="D117" s="203" t="s">
        <v>482</v>
      </c>
      <c r="E117" s="197"/>
      <c r="F117" s="254" t="e">
        <f>#REF!</f>
        <v>#REF!</v>
      </c>
      <c r="G117" s="254" t="e">
        <f>#REF!</f>
        <v>#REF!</v>
      </c>
      <c r="H117" s="110" t="e">
        <f>#REF!</f>
        <v>#REF!</v>
      </c>
      <c r="I117" s="193"/>
      <c r="J117" s="201" t="s">
        <v>500</v>
      </c>
      <c r="K117" s="202" t="s">
        <v>1887</v>
      </c>
      <c r="L117" s="203" t="s">
        <v>501</v>
      </c>
    </row>
    <row r="118" spans="2:12" s="159" customFormat="1" ht="15.75" customHeight="1">
      <c r="B118" s="414" t="s">
        <v>1888</v>
      </c>
      <c r="C118" s="202"/>
      <c r="D118" s="569" t="s">
        <v>496</v>
      </c>
      <c r="E118" s="197"/>
      <c r="F118" s="201"/>
      <c r="G118" s="202"/>
      <c r="H118" s="203"/>
      <c r="I118" s="193"/>
      <c r="J118" s="201" t="s">
        <v>507</v>
      </c>
      <c r="K118" s="202" t="s">
        <v>1889</v>
      </c>
      <c r="L118" s="203" t="s">
        <v>508</v>
      </c>
    </row>
    <row r="119" spans="2:12" s="159" customFormat="1" ht="15.75" customHeight="1">
      <c r="B119" s="414" t="s">
        <v>1890</v>
      </c>
      <c r="C119" s="202"/>
      <c r="D119" s="569" t="s">
        <v>1891</v>
      </c>
      <c r="E119" s="197"/>
      <c r="F119" s="201"/>
      <c r="G119" s="202"/>
      <c r="H119" s="203"/>
      <c r="I119" s="193"/>
      <c r="J119" s="201" t="s">
        <v>1892</v>
      </c>
      <c r="K119" s="202" t="s">
        <v>1893</v>
      </c>
      <c r="L119" s="203" t="s">
        <v>1894</v>
      </c>
    </row>
    <row r="120" spans="2:12" s="159" customFormat="1" ht="15.75" customHeight="1">
      <c r="B120" s="414" t="s">
        <v>1895</v>
      </c>
      <c r="C120" s="202"/>
      <c r="D120" s="569" t="s">
        <v>1896</v>
      </c>
      <c r="E120" s="197"/>
      <c r="F120" s="196"/>
      <c r="G120" s="196"/>
      <c r="H120" s="196"/>
      <c r="I120" s="193"/>
      <c r="J120" s="201"/>
      <c r="K120" s="202"/>
      <c r="L120" s="203"/>
    </row>
    <row r="121" spans="2:12" s="159" customFormat="1" ht="15.75" customHeight="1">
      <c r="B121" s="201"/>
      <c r="C121" s="202"/>
      <c r="D121" s="203"/>
      <c r="E121" s="197"/>
      <c r="F121" s="201"/>
      <c r="G121" s="197"/>
      <c r="H121" s="203"/>
      <c r="I121" s="193"/>
      <c r="J121" s="197"/>
      <c r="K121" s="193"/>
      <c r="L121" s="198"/>
    </row>
    <row r="122" spans="2:12" ht="13.9">
      <c r="B122" s="196"/>
      <c r="C122" s="196"/>
      <c r="D122" s="204"/>
      <c r="E122" s="204"/>
      <c r="F122" s="201"/>
      <c r="G122" s="197"/>
      <c r="H122" s="203"/>
      <c r="I122" s="193"/>
      <c r="J122" s="18"/>
      <c r="K122" s="18"/>
      <c r="L122" s="18"/>
    </row>
    <row r="123" spans="2:12">
      <c r="B123" s="193" t="s">
        <v>1897</v>
      </c>
      <c r="C123" s="193" t="s">
        <v>1898</v>
      </c>
      <c r="D123" s="205"/>
      <c r="E123" s="193"/>
      <c r="F123" s="193" t="s">
        <v>1899</v>
      </c>
      <c r="G123" s="206" t="s">
        <v>1900</v>
      </c>
      <c r="H123" s="196"/>
      <c r="I123" s="193"/>
      <c r="J123" s="193" t="s">
        <v>1899</v>
      </c>
      <c r="K123" s="193" t="s">
        <v>1901</v>
      </c>
      <c r="L123" s="196"/>
    </row>
  </sheetData>
  <customSheetViews>
    <customSheetView guid="{1ECD3B71-3848-4973-92B4-4B4B149BC657}" scale="80" showPageBreaks="1" fitToPage="1" hiddenRows="1" view="pageBreakPreview">
      <selection activeCell="G24" sqref="G24"/>
      <pageMargins left="0" right="0" top="0" bottom="0" header="0" footer="0"/>
      <pageSetup paperSize="9" scale="62" orientation="landscape" r:id="rId1"/>
      <headerFooter>
        <oddFooter>&amp;L&amp;1#&amp;"Calibri"&amp;10 Sensitivity: Public</oddFooter>
      </headerFooter>
    </customSheetView>
    <customSheetView guid="{BA712AC7-4015-4F77-9461-7852ED983D52}" scale="75" showPageBreaks="1" fitToPage="1" view="pageBreakPreview">
      <selection activeCell="F14" sqref="F14"/>
      <pageMargins left="0" right="0" top="0" bottom="0" header="0" footer="0"/>
      <pageSetup paperSize="9" scale="48" orientation="landscape" r:id="rId2"/>
    </customSheetView>
    <customSheetView guid="{081BDD81-EE06-4095-AD37-7E4189D26072}" scale="75" showPageBreaks="1" fitToPage="1" view="pageBreakPreview">
      <selection activeCell="B8" sqref="B8"/>
      <pageMargins left="0" right="0" top="0" bottom="0" header="0" footer="0"/>
      <pageSetup paperSize="9" scale="61" orientation="landscape" r:id="rId3"/>
    </customSheetView>
    <customSheetView guid="{9E7EEAA3-A5FB-49FD-8C3A-1AF14EAE95FB}" scale="75" showPageBreaks="1" fitToPage="1" view="pageBreakPreview" topLeftCell="A4">
      <selection activeCell="A20" sqref="A20:XFD31"/>
      <pageMargins left="0" right="0" top="0" bottom="0" header="0" footer="0"/>
      <pageSetup paperSize="9" scale="57" orientation="landscape" r:id="rId4"/>
    </customSheetView>
    <customSheetView guid="{2EFCC4AA-DFFF-400E-B34F-BF7B9FA2A1FF}" fitToPage="1">
      <selection activeCell="F19" sqref="F19"/>
      <pageMargins left="0" right="0" top="0" bottom="0" header="0" footer="0"/>
      <pageSetup paperSize="9" scale="45" orientation="landscape" r:id="rId5"/>
    </customSheetView>
    <customSheetView guid="{3485952D-0C31-4884-9EDF-552F3D1B124B}" scale="80" showPageBreaks="1" fitToPage="1" view="pageBreakPreview">
      <selection activeCell="C18" sqref="C18"/>
      <pageMargins left="0" right="0" top="0" bottom="0" header="0" footer="0"/>
      <pageSetup paperSize="9" scale="43" orientation="landscape" r:id="rId6"/>
      <headerFooter>
        <oddFooter>&amp;L&amp;1#&amp;"Calibri"&amp;10 Sensitivity: Internal</oddFooter>
      </headerFooter>
    </customSheetView>
    <customSheetView guid="{3FEF6608-25EF-43D8-8468-19FFFC3BCE74}" scale="80" showPageBreaks="1" fitToPage="1" view="pageBreakPreview" topLeftCell="A7">
      <selection activeCell="B27" sqref="B27:D27"/>
      <pageMargins left="0" right="0" top="0" bottom="0" header="0" footer="0"/>
      <pageSetup paperSize="9" scale="49" orientation="landscape" r:id="rId7"/>
      <headerFooter>
        <oddFooter>&amp;L&amp;1#&amp;"Calibri"&amp;10 Sensitivity: Public</oddFooter>
      </headerFooter>
    </customSheetView>
    <customSheetView guid="{8773B614-CBE7-474E-B57F-0A27A3791CF3}" scale="80" showPageBreaks="1" fitToPage="1" view="pageBreakPreview">
      <selection activeCell="C27" sqref="C27"/>
      <pageMargins left="0" right="0" top="0" bottom="0" header="0" footer="0"/>
      <pageSetup paperSize="9" scale="55" orientation="landscape" r:id="rId8"/>
    </customSheetView>
    <customSheetView guid="{1BFD2ADD-60C4-4334-9BDE-E3C6DD17BEED}" scale="80" showPageBreaks="1" fitToPage="1" hiddenRows="1" view="pageBreakPreview">
      <selection activeCell="E24" sqref="E24"/>
      <pageMargins left="0" right="0" top="0" bottom="0" header="0" footer="0"/>
      <pageSetup paperSize="9" scale="61" orientation="landscape" r:id="rId9"/>
      <headerFooter>
        <oddFooter>&amp;L&amp;1#&amp;"Calibri"&amp;10 Sensitivity: Public</oddFooter>
      </headerFooter>
    </customSheetView>
    <customSheetView guid="{7D3CEC1C-CCEC-4C4E-963E-DDD8383A68C1}" scale="80" showPageBreaks="1" fitToPage="1" hiddenRows="1" view="pageBreakPreview">
      <selection activeCell="D7" sqref="D7"/>
      <pageMargins left="0" right="0" top="0" bottom="0" header="0" footer="0"/>
      <pageSetup paperSize="9" scale="61" orientation="landscape" r:id="rId10"/>
      <headerFooter>
        <oddFooter>&amp;L&amp;1#&amp;"Calibri"&amp;10 Sensitivity: Public</oddFooter>
      </headerFooter>
    </customSheetView>
    <customSheetView guid="{03DD319B-D6A9-4830-871F-6D56EEAA4879}" scale="80" showPageBreaks="1" fitToPage="1" hiddenRows="1" view="pageBreakPreview">
      <selection activeCell="R45" sqref="R45"/>
      <pageMargins left="0" right="0" top="0" bottom="0" header="0" footer="0"/>
      <pageSetup paperSize="9" scale="61" orientation="landscape" r:id="rId11"/>
      <headerFooter>
        <oddFooter>&amp;L&amp;1#&amp;"Calibri"&amp;10 Sensitivity: Public</oddFooter>
      </headerFooter>
    </customSheetView>
    <customSheetView guid="{6B324A58-5A89-471C-AD21-0822EB95E67E}" scale="80" showPageBreaks="1" fitToPage="1" hiddenRows="1" view="pageBreakPreview">
      <selection activeCell="I14" sqref="I14"/>
      <pageMargins left="0" right="0" top="0" bottom="0" header="0" footer="0"/>
      <pageSetup paperSize="9" scale="61" orientation="landscape" r:id="rId12"/>
      <headerFooter>
        <oddFooter>&amp;L&amp;1#&amp;"Calibri"&amp;10 Sensitivity: Public</oddFooter>
      </headerFooter>
    </customSheetView>
    <customSheetView guid="{613E785B-CD51-494D-B041-E8D30BF6F1EC}" scale="80" showPageBreaks="1" fitToPage="1" hiddenRows="1" view="pageBreakPreview">
      <selection activeCell="C16" sqref="C16"/>
      <pageMargins left="0" right="0" top="0" bottom="0" header="0" footer="0"/>
      <pageSetup paperSize="9" scale="61" orientation="landscape" r:id="rId13"/>
      <headerFooter>
        <oddFooter>&amp;L&amp;1#&amp;"Calibri"&amp;10 Sensitivity: Public</oddFooter>
      </headerFooter>
    </customSheetView>
  </customSheetViews>
  <phoneticPr fontId="81" type="noConversion"/>
  <hyperlinks>
    <hyperlink ref="H113" r:id="rId14" display="custsvc@msca.com.sg" xr:uid="{00000000-0004-0000-0600-000003000000}"/>
    <hyperlink ref="L119" r:id="rId15" display="ytluo@msca.com.sg" xr:uid="{00000000-0004-0000-0600-000005000000}"/>
    <hyperlink ref="L113" r:id="rId16" display="sinexp@msca.com.sg" xr:uid="{00000000-0004-0000-0600-000006000000}"/>
    <hyperlink ref="L118" r:id="rId17" display="kslim@msca.com.sg" xr:uid="{00000000-0004-0000-0600-000007000000}"/>
    <hyperlink ref="L117" r:id="rId18" display="mailto:skoh@msca.com.sg" xr:uid="{00000000-0004-0000-0600-000009000000}"/>
    <hyperlink ref="D113" r:id="rId19" display="mktg-dept@msca.com.sg" xr:uid="{00000000-0004-0000-0600-00000C000000}"/>
    <hyperlink ref="D116" r:id="rId20" display="nlee@msca.com.sg" xr:uid="{E472C203-F501-44C8-8600-44F562FF5B04}"/>
    <hyperlink ref="D117" r:id="rId21" display="custsvc@msca.com.sg" xr:uid="{5DCF8A3D-1CD9-486B-BC61-6AC0211ACEA9}"/>
    <hyperlink ref="D119" r:id="rId22" xr:uid="{A1B0006B-DB9D-44E5-93B6-6AABBB4D844F}"/>
    <hyperlink ref="D120" r:id="rId23" xr:uid="{D78483E4-5DDC-42CE-99B6-59D044F777E9}"/>
    <hyperlink ref="D118" r:id="rId24" xr:uid="{857ACCBD-4600-4221-85F3-62E03C14DDB7}"/>
    <hyperlink ref="D115" r:id="rId25" xr:uid="{09B3E6A8-0489-47BE-AD99-DABA3E054D2A}"/>
    <hyperlink ref="D114" r:id="rId26" xr:uid="{AE674F41-9325-4B4F-B9C8-1742D3682E10}"/>
    <hyperlink ref="H2" location="HOME!Print_Area" display="HOME" xr:uid="{FBBCFF75-3721-45C5-8DA7-DD21D4B83AFB}"/>
  </hyperlinks>
  <pageMargins left="0.70866141732283472" right="0.70866141732283472" top="0.74803149606299213" bottom="0.74803149606299213" header="0.31496062992125984" footer="0.31496062992125984"/>
  <pageSetup paperSize="9" scale="55" orientation="landscape" r:id="rId27"/>
  <headerFooter>
    <oddFooter>&amp;L_x000D_&amp;1#&amp;"Calibri"&amp;10&amp;K000000 Sensitivity: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38E7CA23D794F93B999B58DAE34C5" ma:contentTypeVersion="14" ma:contentTypeDescription="Create a new document." ma:contentTypeScope="" ma:versionID="c6e8f87b6f354de355c4bc25a4627192">
  <xsd:schema xmlns:xsd="http://www.w3.org/2001/XMLSchema" xmlns:xs="http://www.w3.org/2001/XMLSchema" xmlns:p="http://schemas.microsoft.com/office/2006/metadata/properties" xmlns:ns2="535b0945-f78d-45f4-960f-e8ba22bdeae1" xmlns:ns3="dc967d59-c0d0-4bb8-a8eb-088d0cd25af8" targetNamespace="http://schemas.microsoft.com/office/2006/metadata/properties" ma:root="true" ma:fieldsID="b7c6927a80d620bcf21f46909b3c2175" ns2:_="" ns3:_="">
    <xsd:import namespace="535b0945-f78d-45f4-960f-e8ba22bdeae1"/>
    <xsd:import namespace="dc967d59-c0d0-4bb8-a8eb-088d0cd25a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5b0945-f78d-45f4-960f-e8ba22bdea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967d59-c0d0-4bb8-a8eb-088d0cd25af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A3A9F2-06A9-49F8-AA24-F3C4A7B4E3D6}"/>
</file>

<file path=customXml/itemProps2.xml><?xml version="1.0" encoding="utf-8"?>
<ds:datastoreItem xmlns:ds="http://schemas.openxmlformats.org/officeDocument/2006/customXml" ds:itemID="{DE34C730-0586-411B-A1DE-53D5A8106A82}"/>
</file>

<file path=customXml/itemProps3.xml><?xml version="1.0" encoding="utf-8"?>
<ds:datastoreItem xmlns:ds="http://schemas.openxmlformats.org/officeDocument/2006/customXml" ds:itemID="{0A31258A-D012-483F-BFEE-90588526975B}"/>
</file>

<file path=docMetadata/LabelInfo.xml><?xml version="1.0" encoding="utf-8"?>
<clbl:labelList xmlns:clbl="http://schemas.microsoft.com/office/2020/mipLabelMetadata">
  <clbl:label id="{1d38f7c5-8395-4346-97e3-960b3861d380}" enabled="1" method="Privileged" siteId="{088e9b00-ffd0-458e-bfa1-acf4c596d3c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 NGUYENHOANG SGSGP CS</dc:creator>
  <cp:keywords/>
  <dc:description/>
  <cp:lastModifiedBy>Zoey Ong (MSC Singapore)</cp:lastModifiedBy>
  <cp:revision/>
  <dcterms:created xsi:type="dcterms:W3CDTF">2016-08-18T06:15:07Z</dcterms:created>
  <dcterms:modified xsi:type="dcterms:W3CDTF">2026-09-08T05:36:16Z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0x010100F8438E7CA23D794F93B999B58DAE34C5</vt:lpwstr>
  </property>
  <property fmtid="{D5CDD505-2E9C-101B-9397-08002B2CF9AE}" pid="3" name="MSIP_Label_1d38f7c5-8395-4346-97e3-960b3861d380_Enabled">
    <vt:lpwstr>true</vt:lpwstr>
  </property>
  <property fmtid="{D5CDD505-2E9C-101B-9397-08002B2CF9AE}" pid="4" name="MSIP_Label_1d38f7c5-8395-4346-97e3-960b3861d380_SetDate">
    <vt:lpwstr>2022-10-15T06:19:52Z</vt:lpwstr>
  </property>
  <property fmtid="{D5CDD505-2E9C-101B-9397-08002B2CF9AE}" pid="5" name="MSIP_Label_1d38f7c5-8395-4346-97e3-960b3861d380_Method">
    <vt:lpwstr>Privileged</vt:lpwstr>
  </property>
  <property fmtid="{D5CDD505-2E9C-101B-9397-08002B2CF9AE}" pid="6" name="MSIP_Label_1d38f7c5-8395-4346-97e3-960b3861d380_Name">
    <vt:lpwstr>Public</vt:lpwstr>
  </property>
  <property fmtid="{D5CDD505-2E9C-101B-9397-08002B2CF9AE}" pid="7" name="MSIP_Label_1d38f7c5-8395-4346-97e3-960b3861d380_SiteId">
    <vt:lpwstr>088e9b00-ffd0-458e-bfa1-acf4c596d3cb</vt:lpwstr>
  </property>
  <property fmtid="{D5CDD505-2E9C-101B-9397-08002B2CF9AE}" pid="8" name="MSIP_Label_1d38f7c5-8395-4346-97e3-960b3861d380_ActionId">
    <vt:lpwstr>bc4df182-4db4-4d05-874d-9f5a9f7248ae</vt:lpwstr>
  </property>
  <property fmtid="{D5CDD505-2E9C-101B-9397-08002B2CF9AE}" pid="9" name="MSIP_Label_1d38f7c5-8395-4346-97e3-960b3861d380_ContentBits">
    <vt:lpwstr>2</vt:lpwstr>
  </property>
</Properties>
</file>